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mara.keisa\Desktop\ATBILDES_14\"/>
    </mc:Choice>
  </mc:AlternateContent>
  <xr:revisionPtr revIDLastSave="0" documentId="8_{26F6CA2E-1D3F-4F0E-B2BE-4252F6AD5BDB}" xr6:coauthVersionLast="47" xr6:coauthVersionMax="47" xr10:uidLastSave="{00000000-0000-0000-0000-000000000000}"/>
  <bookViews>
    <workbookView xWindow="-120" yWindow="-120" windowWidth="25440" windowHeight="15270" xr2:uid="{00000000-000D-0000-FFFF-FFFF00000000}"/>
  </bookViews>
  <sheets>
    <sheet name="2024" sheetId="2" r:id="rId1"/>
    <sheet name="2025"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5" i="2" l="1"/>
  <c r="B50" i="3"/>
  <c r="B43" i="3"/>
  <c r="B33" i="3"/>
  <c r="B28" i="3"/>
  <c r="B17" i="3"/>
  <c r="B47" i="2"/>
  <c r="B42" i="2"/>
  <c r="B32" i="2"/>
  <c r="B27" i="2"/>
  <c r="B26" i="2"/>
  <c r="B23" i="2"/>
</calcChain>
</file>

<file path=xl/sharedStrings.xml><?xml version="1.0" encoding="utf-8"?>
<sst xmlns="http://schemas.openxmlformats.org/spreadsheetml/2006/main" count="269" uniqueCount="176">
  <si>
    <t>Biedrība/nodibinājums</t>
  </si>
  <si>
    <t>Finansējuma izlietošanas mērķis</t>
  </si>
  <si>
    <t>Allažu bērnu un ģimenes atbalsta centrs Nodibinājums</t>
  </si>
  <si>
    <t>Sociālā rehabilitācija no prettiesiskām darbībām cietušiem bērniem, kuriem ir uzvedības traucējumi</t>
  </si>
  <si>
    <t>APEIRONS, Nodibinājums Invalīdu un viņu draugu apvienība</t>
  </si>
  <si>
    <t>Lai nodrošinātu dalību ministrijas un citu valsts pārvaldes institūciju rīkotajās darba grupās, sniegtu priekšlikumus normatīvo aktu grozījumiem un attīstības plānošanas dokumentiem, nodrošinot vides pieejamības konsultācijas valsts pārvaldes iestādēm, tostarp sagatavojot rakstveida atzinumus par konstatējumiem un priekšlikumiem vides piekļūstamības pilnveidošanai.</t>
  </si>
  <si>
    <t>Atbalsta centrs ģimenēm un bērniem ar īpašām vajadzībām Cimdiņš Nodibinājums, Nodibinājums</t>
  </si>
  <si>
    <t>Valsts līdzfinansējums dienas aprūpes centra personām ar garīga rakstura traucējumiem  uzturēšanai</t>
  </si>
  <si>
    <t>Valsts līdzfinansējumu var saņemt privātie dienas aprūpes centri, kuri saņēmuši pašvaldību finansējumu pakalpojuma nodrošināšanai (04.12.2027. MK not. Nr.829)</t>
  </si>
  <si>
    <t>Bērnu paliatīvās aprūpes biedrība</t>
  </si>
  <si>
    <t>Psihosociālā rehabilitācija bērniem, kuriem nepieciešama paliatīvā aprūpe, un viņu ģimenes locekļiem</t>
  </si>
  <si>
    <t>Bērnu rīts Labdarības fonds</t>
  </si>
  <si>
    <t>Bez vecāku gādības palikušo bērnu un bāreņu, kuri aug ārpusģimenes aprūpes iestādēs, atbalstam, nometnes rīkošanai.</t>
  </si>
  <si>
    <t>BĒRNU SLIMNĪCAS FONDS</t>
  </si>
  <si>
    <t>Atbalsts bērniem ar autiskā spektra traucējumiem</t>
  </si>
  <si>
    <t>Brīnumiņš, Nodibinājums: Ģimeņu un bērnu attīstības centrs</t>
  </si>
  <si>
    <t>Centrs MARTA, Biedrība</t>
  </si>
  <si>
    <t>Cerību spārni Biedrība</t>
  </si>
  <si>
    <t>Valsts līdzfinansējums dienas aprūpes centra un grupu mājas (dzīvokļu) personām ar garīga rakstura traucējumiem uzturēšanai</t>
  </si>
  <si>
    <t>Valsts līdzfinansējumu var saņemt privātie dienas aprūpes centri un grupu mājas (dzīvokļi), kuri saņēmuši pašvaldību finansējumu pakalpojuma nodrošināšanai (04.12.2027. MK not. Nr.829)</t>
  </si>
  <si>
    <t>Drošā māja Patvērums</t>
  </si>
  <si>
    <t>Sociālā rehabilitācija cilvēku tirdzniecības upuriem</t>
  </si>
  <si>
    <t>Dzīvības koks Onkoloģisko pacientu atbalsta biedrība</t>
  </si>
  <si>
    <t>Psihosociālā rehabilitācija personām pēc onkoloģiskas slimības ārstēšanās kursa beigām un  to tuvinieki</t>
  </si>
  <si>
    <t>Fonds KOPĀ, Nodibinājums</t>
  </si>
  <si>
    <t>Valsts līdzfinansējums grupu mājas (dzīvokļu) personām ar garīga rakstura traucējumiem uzturēšanai</t>
  </si>
  <si>
    <t>Valsts līdzfinansējumu var saņemt privātās grupu mājas (dzīvokļi), kuras saņēmuši pašvaldību finansējumu pakalpojuma nodrošināšanai (04.12.2027. MK not. Nr.829)</t>
  </si>
  <si>
    <t>HOSPISS LV Nodibinājums</t>
  </si>
  <si>
    <t>Lai nodrošinātu brīvprātīgā darba veicējiem iespēju katru nedēļu apciemot ārstniecības iestāžu nodaļās pacientus ar neārstējamām slimībām, viņus iepriecinot ar radošiem pasākumiem, sarunām, pastaigām un ar ārstniecības iestādes darbiniekiem saskaņotu cienastu.</t>
  </si>
  <si>
    <t>Latvijas Audžuģimeņu biedrība</t>
  </si>
  <si>
    <t>Semināra “Bērnu vajadzību izpratne un patstāvīgas dzīves prasmju attīstība” nodrošināšanai biedrības sastāvā esošajām 70 audžuģimenēm un adoptētājiem;</t>
  </si>
  <si>
    <t>Latvijas Autisma apvienība, Biedrība</t>
  </si>
  <si>
    <t>Latvijas Bāriņtiesu darbinieku asociācija, Biedrība</t>
  </si>
  <si>
    <t>Vasaras skolas organizēšanai bāriņtiesu darbiniekiek, lai klātienē dalītos pieredzē par normatīvo aktu iniciatīvām, psihoemocionālā stāvokļa saglabāšanai/līdzsvarošanai.</t>
  </si>
  <si>
    <t>Latvijas Bērnu fonds</t>
  </si>
  <si>
    <t>Latvijas Bērnu labklājības tīkls</t>
  </si>
  <si>
    <t>Lai nodrošinātu atbalstu agrīnās preventīvās sistēmas izveidei un apmācībām speciālistiem, bērnu un jauniešu līdzdalības veicināšanai.</t>
  </si>
  <si>
    <t>Latvijas Kristīgā alianse bāreņiem</t>
  </si>
  <si>
    <t>Lai nodrošinātu vienas auklītes klātbūtni 625 stundu apmērā VSIA “Bērnu klīniskās universitātes slimnīca” pacientiem - bērniem no valsts un pašvaldību ilgstošas sociālās aprūpes institūcijām, kuri slimnīcā uzturas bez pavadošajām personām, bērniem no uzņemošām ģimenēm un citām ģimenēm, kuras rūpējas par vairākiem bērniem vienlaikus un slimnīcā nevar būt klāt</t>
  </si>
  <si>
    <t>Latvijas Kustība par neatkarīgu dzīvi, Biedrība</t>
  </si>
  <si>
    <t>Latvijas Nedzirdīgo savienība</t>
  </si>
  <si>
    <t>Latvijas Neredzīgo biedrība</t>
  </si>
  <si>
    <t>Sociālā rehabilitācija un un tehnisko palīglīdzekļu nodrošināšana personām ar redzes invaliditāti</t>
  </si>
  <si>
    <t>Latvijas Neredzīgo sporta savienība, Biedrība</t>
  </si>
  <si>
    <t xml:space="preserve">Lai iegādātos inventāru šoudauna (galda tenisam līdzīga spēle neredzīgiem un vājredzīgiem cilvēkiem, otra populārākā spēle neredzīgu cilvēku vidū Latvijā) spēlei, tādējādi veicinot plašāku neredzīgo un vājredzīgo cilvēku iesaistīšanos sportiskās aktivitātēs, un sekmējot viņu veselīgu dzīvesveidu, socializēšanos un integrāciju sabiedrībā. Šajā sporta veidā savienība piedalās arī starptautiskos turnīros;  </t>
  </si>
  <si>
    <t>Latvijas pašvaldību sociālo dienestu vadītāju apvienība</t>
  </si>
  <si>
    <t>Latvijas Pensionāru Federācija</t>
  </si>
  <si>
    <t>Latvijas senioru interešu pārstāvēšanai, interešu grupas informēšanai par nozīmīgākajām aktualitētēm izdodo laikrakstu "Latvijas pensionārs" un nodrošinot informāciju internetvietnē "Latvijaspensionars.lv", dažādu pasākumu organizēšanai aktivizējot senioru sabiedrisko dzīvi.</t>
  </si>
  <si>
    <t>Latvijas Samariešu apvienība</t>
  </si>
  <si>
    <t>Latvijas Sarkanais Krusts, biedrība SAC Stūrīši</t>
  </si>
  <si>
    <t xml:space="preserve"> Ilgstoša sociālā aprūpe un sociālā rehabilitācija institūcijā pilngadīgām personām ar smagiem un ļoti smagiem garīga rakstura traucējumiem (personas ar I un II grupas invaliditāti)</t>
  </si>
  <si>
    <t>LATVIJAS SENIORU KOPIENU APVIENĪBA</t>
  </si>
  <si>
    <t>Senioru izglītošanas un aktuālās informācijas pieejamība. Izdevumu līdzfinansējums mājas lapas lskapvieniba.lv</t>
  </si>
  <si>
    <t>Latvijas Sieviešu nevalstisko organizāciju sadarbības tīkls, Biedrība</t>
  </si>
  <si>
    <t>Starptautiskā līmeņa sadarbības nodrošināšanai dalība Eiropas sieviešu organizāciju tīklā "Sievietes pret vardarbību"</t>
  </si>
  <si>
    <t>Latvijas Sociālās uzņēmējdarbības asociācija, Biedrība</t>
  </si>
  <si>
    <t>Informatīvo pasākumu organizēšanai reģionos par sociālās uzņēmējdarbības aktualitātēm, kā arī priekšlikumu izstrādei Latvijas sociālās ekonomikas rīcības plānam.</t>
  </si>
  <si>
    <t>Latvijas sociālo darbinieku biedrība</t>
  </si>
  <si>
    <t xml:space="preserve">Diskusiju nometnes organzēšanai sociālajiem darbiniekiem. Mērķis runāt par sociālā darbinieka profesijas robežām Latvijas sociālo darbinieku ētikas kodeksa kontekstā. </t>
  </si>
  <si>
    <t>NEPALIEC VIENS, Biedrība</t>
  </si>
  <si>
    <t>Valsts līdzfinansējums dienas aprūpes centra personām ar garīga rakstura traucējumiem uzturēšanai</t>
  </si>
  <si>
    <t>Nodibinājums Fonds Iespēju tilts</t>
  </si>
  <si>
    <t>OPEN Radošais Centrs, Biedrība</t>
  </si>
  <si>
    <t>Izdevumu segšanai, nodrošinot drošu vietu bērniem, kuri krīzes situācijās uzticās centriem un uzturas tajos, lai mācītos, apgūtu praktiskas iemaņas, nakšņotu.</t>
  </si>
  <si>
    <t>Rīgas aktīvo senioru alianse</t>
  </si>
  <si>
    <t>Nodrošinot senioru biedrības aktivitātes, dažādus kursus, pasākumus.</t>
  </si>
  <si>
    <t>Rīgas pilsētas Rūpju bērns Biedrība</t>
  </si>
  <si>
    <t>ROŽKALNI CAMPHILL NODIBINĀJUMS</t>
  </si>
  <si>
    <t>SUSTENTO, Latvijas Cilvēku ar īpašām vajadzībām sadarbības organizācija</t>
  </si>
  <si>
    <t>Valsts atbalsts īstenotās invaliditātes politikas jomā, nodrošinot dalību darba grupās un sagatavojot priekšlikumus normatīvo aktu grozījumiem un attīstības plānošanas dokumentiem. Laikraksta izdošanas "Sustento-neko par mums bez mums" kā arī nodrošinot konsultācijas par piekļūstamības jautājumiem valsts un pašvaldību iestādēm un privātpersonām.</t>
  </si>
  <si>
    <t>SVĒTĀ JĀŅA PALĪDZĪBA</t>
  </si>
  <si>
    <t>Valsts līdzfinansējums dienas aprūpes centra personām ar garīga rakstura traucējumiem izveidošanai un uzturēšanai</t>
  </si>
  <si>
    <t>ZELDA RESURSU CENTRS CILVĒKIEM AR GARĪGIEM TRAUCĒJUMIEM</t>
  </si>
  <si>
    <t>Atbalsta personas lēmumu pieņemšanā pakalpojums personām ar garīga rakstura traucējumiem, kurām noteikta I vai II invaliditātes grupa</t>
  </si>
  <si>
    <t>Kopā</t>
  </si>
  <si>
    <t>Valsts līdzfinansējumu var saņemt privātie dienas aprūpes centri un grupu mājas (dzīvokļi), kuras saņēmuši pašvaldību finansējumu pakalpojuma nodrošināšanai (04.12.2027. MK not. Nr.829)</t>
  </si>
  <si>
    <t>PAR DZĪVOT biedrība</t>
  </si>
  <si>
    <t xml:space="preserve">Fonds Mammam un Tētiem </t>
  </si>
  <si>
    <t>Mātes dienai veltīta pasākuma organizēšanai un aptaujas par darba un ģimenes dzīves līdzsvaru veikšanai</t>
  </si>
  <si>
    <t>Semināra “Audžuģimeņu, aizbildņu, adoptētāju ģimeņu resursu stiprināšana” nodrošināšanai</t>
  </si>
  <si>
    <t>Pilnveides apmācību organizēšanai bāriņtiesu darbiniekiem saistībā ar izdegšanu darbā (fakti, pazīmes un profilakse) un vadītāja kompetences un prasmes (vadītāja loma, dažādi vadības stili, darbinieku ilgtermiņa motivācija)</t>
  </si>
  <si>
    <t>1.)Sociālā rehabilitācija no prettiesiskām darbībām cietušiem bērniem un to pavadoņiem 
2.) Izdevumu atgūšanu par cietušajam bērnam sniegto sociālās rehabilitācijas pakalpojumu</t>
  </si>
  <si>
    <t>Lai nodrošinātu līdzdalību ekspertīzes atbalsta, t.sk. līdzdalības monitoringa kritēriju aprobācijas procesam, diskusiju organizēšanai ar ekspertiem un līdzdalības kritēriju pilotēšanas izmaksām, diskusiju organizēšanai par tīkla izstrādātajiem līdzdalības monitoringa kritērijiem ar ekspertiem Latvijā, kas ikdienā strādā ar bērniem un/vai kuru pienākums ikdienā ir nodrošināt bērnu labāko interešu ievērošanu Latvijā, kritēriju pilotēšanai dažādās iestādēs, kurās būtiski nodrošināt kvalitatīvu bērnu līdzdalības īstenošanu.</t>
  </si>
  <si>
    <t>Auklītes klātbūtnes nodrošināšanai VSIA “Bērnu klīniskās universitātes slimnīca” pacientiem - bērniem no valsts un pašvaldību ilgstošas sociālās aprūpes institūcijām, kuri slimnīcā uzturas bez pavadošajām personām, bērniem no uzņemošām ģimenēm un citām ģimenēm, kuras rūpējas par vairākiem bērniem vienlaikus un slimnīcā nevar būt klāt</t>
  </si>
  <si>
    <t xml:space="preserve">Pieredzes apmaiņas vizītes organizēšanai, iegūstot plašāku skatījumu par sociālā darba un sociālo pakalpojumu attīstību Baltijas valstīs. </t>
  </si>
  <si>
    <t>Latvijas senioru interešu pārstāvēšanai, interešu grupas informēšanai par nozīmīgākajām aktualitētēm izdodot laikrakstu "Latvijas pensionārs" un nodrošinot informāciju internetvietnē "Latvijaspensionars.lv", dažādu pasākumu organizēšanai aktivizējot senioru sabiedrisko dzīvi.</t>
  </si>
  <si>
    <t xml:space="preserve"> Valsts līdzfinansējums dienas aprūpes centra un grupu mājas (dzīvokļu) personām ar garīga rakstura traucējumiem uzturēšanai; </t>
  </si>
  <si>
    <t>Senioru izglītības semināru organizēšanai un vadīšanai, sadarbības braucienu nodrošināšanai reģionos, aktuālās informācijas senioriem nodrošināšanai, izdevumu mājas lapas www.lskapvieniba.lv darbības nodrošināšanai</t>
  </si>
  <si>
    <t>Starptautiskā līmeņa sadarbībai, aktivitātēm direktīvas par vardarbības pret sievietēm un vardarbības ģimenē apkarošanu, dalībai Eiropas sieviešu organizāciju tīklos (dalības maksa Eiropas sieviešu lobijā), dalībai Eiropas sieviešu organizāciju tīklos (dalības maksa Eiropas tīklā “Sievietes pret vardarbību”) un līdzfinansējumam “Dzimumu līdztiesības balva” un balvai “Sievietei līderei”</t>
  </si>
  <si>
    <t>Sociālās uzņēmējdarbības attīstības Latvijā veicināšanai, foto izstādes nodrošināšanai foto izstādes turpinājumam “Sociālā uzņēmējdarbība Latvijā” par sociālajiem uzņēmumiem, kuri darbojas dažādās jomās un dažādās Latvijas vietās</t>
  </si>
  <si>
    <t>Diskusiju nometnes organizēšanai “Radošā izpausme un sensorā mijiedarbība: efektīvas metodes sociālā darbinieka praksē”</t>
  </si>
  <si>
    <t>Dažādu aktivitāšu nodrošināšanai senioriem, t.sk. digitālo prasmju uzlabošanai, starptautiskas konferences ”Dažādas vientulības sejas – izaicinājumi un iespējas to mazināšanai” organizēšanai, sociālās atstumtības riskam pakļauto sabiedrības grupu informēšanai un izglītošanai</t>
  </si>
  <si>
    <t>Konsultatīva un psiholoģiska atbalsta nodrošināšanai personām ar onkoloģisku saslimšanu un viņu tuviniekiem t.sk. atbalsta grupu organizēšanai un nodrošināšanai, veicinot onkoloģisko pacientu un viņu tuvinieku dzīves kvalitāti, sociālo integrāciju un līdzdalību sabiedrībā</t>
  </si>
  <si>
    <t xml:space="preserve"> Atbalsts bērniem ar autiskā spektra traucējumiem </t>
  </si>
  <si>
    <t xml:space="preserve"> Sociālā rehabilitācija, surdotulka pakalpojumi (saskarsmes nodrošināšanai un izglītības programmas apguvei)  un tehnisko palīglīdzekļu nodrošināšana personām ar dzirdes invaliditāti</t>
  </si>
  <si>
    <t>1.) Sociālā rehabilitācija, surdotulka pakalpojumi (saskarsmes nodrošināšanai un izglītības programmas apguvei)  un tehnisko palīglīdzekļu nodrošināšana personām ar dzirdes invaliditāti; 
2.) Atbalsts, lai veicinātu latviešu nedzirdīgo zīmju valodas attīstību (sagatvotas vārdnīcas videoversijā , pasakas videoversijā pirmsskolas un sākumskolas  vecuma bērniem, izglītojošs zīmju valodas apguves spēļu komplekts)</t>
  </si>
  <si>
    <t>1) Valsts līdzfinansējums dienas aprūpes centra un grupu mājas (dzīvokļu) personām ar garīga rakstura traucējumiem uzturēšanai; 
2) Pilotprojekta "Hospisa aprūpe mājās personām ar neizārstējamām slimībām to terminālajās stadijās, kad dzīvildze ir ierobežota (paliatīvās aprūpes pacienti) un viņu ģimenes locekļiem"; 
3)Lai nodrošinātu pētījumu par ārvalstu pieredzi labklājības nozarei aktuālos jautājumos, kas skar ilgtermiņa aprūpes nodrošināšanu – “Kopšanas apdrošināšana” un “Pašaprūpes novērtējuma instrumenti”, veikšanu</t>
  </si>
  <si>
    <t>Iepirkuma konkurss (28.12.2023. līgums Nr. LM2023/24-1-05/102)</t>
  </si>
  <si>
    <t>Likums "Par valsts budžetu 2025.gadam un budžeta ietvaru 2025., 2026. un 2027.gadam" un Labklājības ministrijas 27.01.2025. Rīkojums Nr. 7 (10.02.2025. līgums Nr.LM2025/21-26/13)</t>
  </si>
  <si>
    <t>Iepirkuma konkurss  (29.12.2022. līgums Nr. LM2022/24-1-05/64-e)</t>
  </si>
  <si>
    <t xml:space="preserve">Saskaņā ar Sociālo pakalpojumu un sociālās palīdzības likuma 13. panta 2.1 daļu (deleģētā funkcija)  (09.02.2023. Nr.LM2023/24-1-04/16 https://www.lm.gov.lv/lv/socialo-pakalpojumu-sniedzeji ) </t>
  </si>
  <si>
    <t>Iepirkuma konkurss (07.01.2025. līgums Nr.LM2025/21-25/3)</t>
  </si>
  <si>
    <t>Iepirkuma konkurss (07.01.2025. līgums Nr.LM2025/21-25/5)</t>
  </si>
  <si>
    <t>Valsts līdzfinanējums grupu mājas (dzīvokļu) personām ar garīga rakstura traucējumiem uzturēšanai</t>
  </si>
  <si>
    <t>Likums "Par valsts budžetu 2024.gadam un budžeta ietvaru 2024., 2025. un 2026.gadam" un Labklājības ministrijas 25.01.2024. rīkojums Nr. 8.  (24.05.2024. līgums Nr. LM2024/21-25/47)</t>
  </si>
  <si>
    <t>Likums "Par valsts budžetu 2024.gadam un budžeta ietvaru 2024., 2025. un 2026.gadam" un Labklājības ministrijas 25.01.2024. rīkojums Nr. 8 (07.02.2024. līgums Nr. LM2024/21-26/16)</t>
  </si>
  <si>
    <t>Likums "Par valsts budžetu 2025.gadam un budžeta ietvaru 2025., 2026. un 2027.gadam" un Labklājības ministrijas 27.01.2025. rīkojums Nr. 7 
(14.02.2025. līgums Nr. LM2025/21-26/25)</t>
  </si>
  <si>
    <t>Likums "Par valsts budžetu 2025.gadam un budžeta ietvaru 2025., 2026. un 2027.gadam" un Labklājības ministrijas 27.01.2025. rīkojums Nr. 7. (14.02.2025. līgums Nr. LM2025/21-26/24)</t>
  </si>
  <si>
    <t xml:space="preserve"> Likumā "Par valsts budžetu 2024.gadam un budžeta ietvaru 2024., 2025. un 2026.gadam" piešķirtajam papildu finansējumam konkrētam mērķim (Saeimas II lasījuma priekšlikums)  (17.01.2024. līgums Nr. LM2024/21-25/6)</t>
  </si>
  <si>
    <t>Likums "Par valsts budžetu 2024.gadam un budžeta ietvaru 2024., 2025. un 2026.gadam" un Labklājības ministrijas 25.01.2024. rīkojums Nr. 8 (05.02.2024. līgums Nr. LM2024/21-26/9)</t>
  </si>
  <si>
    <t>Likums "Par valsts budžetu 2025.gadam un budžeta ietvaru 2025., 2026. un 2027.gadam" un Labklājības ministrijas 27.01.2025. rīkojums Nr. 7 (12.02.2025. līgums Nr.LM2025/21-26/17)</t>
  </si>
  <si>
    <t>Likums "Par valsts budžetu 2025.gadam un budžeta ietvaru 2025., 2026. un 2027.gadam" un Labklājības ministrijas 27.01.2025. rīkojums Nr. 7 (21.02.2025. līgums Nr. LM2025/21-26/34)</t>
  </si>
  <si>
    <t>Likums "Par valsts budžetu 2025.gadam un budžeta ietvaru 2025., 2026. un 2027.gadam" un Labklājības ministrijas 27.01.2025. rīkojums Nr. 7 (21.02.2025. līgums Nr. LM2025/21-26/32)</t>
  </si>
  <si>
    <t>Likums "Par valsts budžetu 2025.gadam un budžeta ietvaru 2025., 2026. un 2027.gadam" un Labklājības ministrijas 27.01.2025. rīkojums Nr. 7 (11.02.2025. līgums Nr. LM2025/21-26/15)</t>
  </si>
  <si>
    <t>Likums "Par valsts budžetu 2024.gadam un budžeta ietvaru 2024., 2025. un 2026.gadam" un Labklājības ministrijas 25.01.2024. rīkojums Nr. 8 (09.02.2024. līgums Nr. LM2024/21-26/23)</t>
  </si>
  <si>
    <t>Likums "Par valsts budžetu 2024.gadam un budžeta ietvaru 2024., 2025. un 2026.gadam" un Labklājības ministrijas 25.01.2024. rīkojums Nr. 8 (05.02.2024. līgums Nr. LM2024/21-26/7)</t>
  </si>
  <si>
    <t>Likums "Par valsts budžetu 2025.gadam un budžeta ietvaru 2025., 2026. un 2027.gadam" un Labklājības ministrijas 27.01.2025. rīkojums Nr. 7 (19.02.2025. līgums Nr. LM2025/21-26/30)</t>
  </si>
  <si>
    <t>Likums "Par valsts budžetu 2024.gadam un budžeta ietvaru 2024., 2025. un 2026.gadam" un Labklājības ministrijas 25.01.2024. rīkojums Nr. 8 (07.02.2024. līgums Nr. LM2024/21-26/17)</t>
  </si>
  <si>
    <t xml:space="preserve">Baltijas valstu pieredzes apmaiņas vizītes nodrošināšana, lai iegūtu plašāku skatījumu par sociālā darba un sociālo pakalpojumu attīstību Baltijas valstīs. </t>
  </si>
  <si>
    <t>1.)Likums "Par valsts budžetu 2025.gadam un budžeta ietvaru 2025., 2026. un 2027.gadam" un Labklājības ministrijas 27.01.2025. rīkojums Nr. 7 
2) Likumā "Par valsts budžetu 2025.gadam un budžeta ietvaru 2025., 2026. un 2027.gadam" piešķirtajam papildu finansējumam konkrētam mērķim (Saeimas II lasījuma priekšlikums) 
(03.03.2025. līgums Nr. LM2025/21-26/37)</t>
  </si>
  <si>
    <t>Likums "Par valsts budžetu 2024.gadam un budžeta ietvaru 2024., 2025. un 2026.gadam" un Labklājības ministrijas 25.01.2024. rīkojums Nr. 8 (19.02.2024. līgums Nr. LM2024/21-25/15)</t>
  </si>
  <si>
    <t>Iepirkuma konkurss (03.02.2022. līgums Nr. LM2022/24-1-06/17e);</t>
  </si>
  <si>
    <t>1) Valsts līdzfinansējumu var saņemt privātie dienas aprūpes centri un grupu mājas (dzīvokļi), kuri saņēmuši pašvaldību finansējumu pakalpojuma nodrošināšanai (04.12.2027. MK not. Nr.829); 
2) Iepirkuma konkurss (28.12.2022. līgums Nr. LM2022/24-1-05/60-e);
3) Likums "Par valsts budžetu 2024.gadam un budžeta ietvaru 2024., 2025. un 2026.gadam" un Labklājības ministrijas 25.01.2024. rīkojums Nr. 8 (09.02.2024. līgums Nr. LM2024/21-26/21)</t>
  </si>
  <si>
    <t>Likums "Par valsts budžetu 2024.gadam un budžeta ietvaru 2024., 2025. un 2026.gadam" un Labklājības ministrijas 25.01.2024. rīkojums Nr. 8 (05.02.2024. līgums Nr. LM2024/21-26/5)</t>
  </si>
  <si>
    <t>Likums "Par valsts budžetu 2024.gadam un budžeta ietvaru 2024., 2025. un 2026.gadam" un Labklājības ministrijas 25.01.2024. rīkojums Nr. 8 (07.02.2024. līgums Nr. LM2024/21-26/14)</t>
  </si>
  <si>
    <t>Likums "Par valsts budžetu 2024.gadam un budžeta ietvaru 2024., 2025. un 2026.gadam" un Labklājības ministrijas 25.01.2024. rīkojums Nr. 8 (05.02.2024. līgums Nr. LM2024/21-26/8)</t>
  </si>
  <si>
    <t>Likums "Par valsts budžetu 2024.gadam un budžeta ietvaru 2024., 2025. un 2026.gadam" un Labklājības ministrijas 25.01.2024. rīkojums Nr. 8 (08.02.2024. līgums Nr. LM2024/21-26/18)</t>
  </si>
  <si>
    <t>Likums "Par valsts budžetu 2025.gadam un budžeta ietvaru 2025., 2026. un 2027.gadam" un Labklājības ministrijas 27.01.2025. rīkojums Nr. 7 (12.02.2025. līgums Nr. LM2025/21-26/20 )</t>
  </si>
  <si>
    <t>Likums "Par valsts budžetu 2025.gadam un budžeta ietvaru 2025., 2026. un 2027.gadam" un Labklājības ministrijas 27.01.2025. rīkojums Nr. 7 (21.02.2025. līgums Nr. LM2025/21-26/33)</t>
  </si>
  <si>
    <t xml:space="preserve">Likums "Par valsts budžetu 2024.gadam un budžeta ietvaru 2024., 2025. un 2026.gadam" un Labklājības ministrijas 25.01.2024. rīkojums Nr. 8  (09.02.2024.   līgums Nr.LM2024/21-26/19) </t>
  </si>
  <si>
    <t xml:space="preserve">Likums "Par valsts budžetu 2024.gadam un budžeta ietvaru 2024., 2025. un 2026.gadam" un Labklājības ministrijas 25.01.2024. rīkojums Nr. 8 (06.02.2024.   līgums Nr.LM2024/21-26/11) </t>
  </si>
  <si>
    <t xml:space="preserve">Likums "Par valsts budžetu 2024.gadam un budžeta ietvaru 2024., 2025. un 2026.gadam" un Labklājības ministrijas 25.01.2024. rīkojums Nr. 8 (08.02.2024.   līgums Nr.LM2024/21-25/9) </t>
  </si>
  <si>
    <t>Likums "Par valsts budžetu 2025.gadam un budžeta ietvaru 2025., 2026. un 2027.gadam" un Labklājības ministrijas 27.01.2025. rīkojums Nr. 7 (18.02.2025. līgums Nr. LM2025/21-26/28)</t>
  </si>
  <si>
    <t>Likums "Par valsts budžetu 2025.gadam un budžeta ietvaru 2025., 2026. un 2027.gadam" un Labklājības ministrijas 27.01.2025. rīkojums Nr. 7 (13.02.2025. līgums Nr.LM2025/21-26/23 )</t>
  </si>
  <si>
    <t>Likums "Par valsts budžetu 2025.gadam un budžeta ietvaru 2025., 2026. un 2027.gadam" un Labklājības ministrijas 27.01.2025. rīkojums Nr. 7 (17.04.2025. līgums Nr. LM2025/21-26/39)</t>
  </si>
  <si>
    <t>Likums "Par valsts budžetu 2024.gadam un budžeta ietvaru 2024., 2025. un 2026.gadam" un Labklājības ministrijas 25.01.2024. rīkojums Nr. 8 (05.02.2024. līgums Nr. LM2024/21-26/6)</t>
  </si>
  <si>
    <t>Likums "Par valsts budžetu 2024.gadam un budžeta ietvaru 2024., 2025. un 2026.gadam" un Labklājības ministrijas 25.01.2024. rīkojums Nr. 8 (07.02.2024. līgums Nr. LM2024/21-26/15)</t>
  </si>
  <si>
    <t>Likums "Par valsts budžetu 2024.gadam un budžeta ietvaru 2024., 2025. un 2026.gadam" un Labklājības ministrijas 25.01.2024. rīkojums Nr. 8 (02.02.2024. līgums Nr. LM2024/21-26/3)</t>
  </si>
  <si>
    <t>Finansējuma piešķiršanas pamatojums (MK normatīvais akts, vai rīkojums, līgums utt.)</t>
  </si>
  <si>
    <t xml:space="preserve">Līgums noslēgts, pamatojotie uz Labklājības ministrijas 05.02.2018. iekšējo noteikumu Nr. 2/NOT “Iepirkumu plānošanas un veikšanas kārtība” 18. punktu, pierādot pakalpojuma sniedzēja unikalitāti un specifiskās zināšanas  (10.01.2024. līgums Nr. LM2024/21-25/3) </t>
  </si>
  <si>
    <t xml:space="preserve">Likums "Par valsts budžetu 2025.gadam un budžeta ietvaru 2025., 2026. un 2027.gadam" un Labklājības ministrijas 27.01.2025. rīkojums Nr. 7 (13.02.2025. līgums Nr. LM2025/21-26/22) </t>
  </si>
  <si>
    <t>Likums "Par valsts budžetu 2025.gadam un budžeta ietvaru 2025., 2026. un 2027.gadam" un Labklājības ministrijas 27.01.2025. rīkojums Nr. 7 (18.02.2025. līgums Nr. LM2025/21-26/26 )</t>
  </si>
  <si>
    <t>Likums "Par valsts budžetu 2025.gadam un budžeta ietvaru 2025., 2026. un 2027.gadam" un Labklājības ministrijas 27.01.2025. rīkojums Nr. 7 (11.02.2025. līgums Nr. LM2025/21-26/16)</t>
  </si>
  <si>
    <t>Likums "Par valsts budžetu 2025.gadam un budžeta ietvaru 2025., 2026. un 2027.gadam" un Labklājības ministrijas 27.01.2025. rīkojums Nr. 7 (19.02.2025. līgums Nr. LM2025/21-26/29 )</t>
  </si>
  <si>
    <t>Apgūtais finansējums 2024.gadā</t>
  </si>
  <si>
    <t>Apgūtais finansējums 01.01.-30.09.2025.</t>
  </si>
  <si>
    <t xml:space="preserve">Labklājības ministrija </t>
  </si>
  <si>
    <t>Labklājības ministrija</t>
  </si>
  <si>
    <r>
      <t>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(14.02.2023. līgums Nr. LM2023/24-1-04/18 https://www.lm.gov.lv/lv/socialo-pakalpojumu-sniedzeji)</t>
    </r>
  </si>
  <si>
    <r>
      <t>Saskaņā ar Sociālo pakalpojumu un sociālās palīdzības likuma 13. panta 2.</t>
    </r>
    <r>
      <rPr>
        <vertAlign val="superscript"/>
        <sz val="11"/>
        <color theme="1"/>
        <rFont val="Times New Roman"/>
        <family val="1"/>
        <charset val="186"/>
      </rPr>
      <t xml:space="preserve">1 </t>
    </r>
    <r>
      <rPr>
        <sz val="11"/>
        <color theme="1"/>
        <rFont val="Times New Roman"/>
        <family val="1"/>
        <charset val="186"/>
      </rPr>
      <t xml:space="preserve"> daļu (deleģētā funkcija).  (23.01.2025. līgums Nr. LM2025/21-26/6 https://www.lm.gov.lv/lv/socialo-pakalpojumu-sniedzeji)</t>
    </r>
  </si>
  <si>
    <r>
      <t>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(14.02.2023. līgums Nr.LM2023/24-1-04/19 https://www.lm.gov.lv/lv/socialo-pakalpojumu-sniedzeji)</t>
    </r>
  </si>
  <si>
    <r>
      <t>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(27.01.2025. līgums Nr. LM2025/21-26/7 https://www.lm.gov.lv/lv/socialo-pakalpojumu-sniedzeji)</t>
    </r>
  </si>
  <si>
    <r>
      <t>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(10.02.2023. Nr.LM2023/24-1-04/17 https://www.lm.gov.lv/lv/socialo-pakalpojumu-sniedzeji ) </t>
    </r>
  </si>
  <si>
    <r>
      <t>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(10.11.2023. līgums Nr. LM2023/24-1-04/33 https://www.lm.gov.lv/lv/socialo-pakalpojumu-sniedzeji )</t>
    </r>
  </si>
  <si>
    <r>
      <t>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(14.02.2023. līgums Nr. LM2023/24-1-04/18 https://www.lm.gov.lv/lv/socialo-pakalpojumu-sniedzeji )</t>
    </r>
  </si>
  <si>
    <r>
      <t>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(14.02.2023. līgums Nr.LM2023/24-1-04/19 https://www.lm.gov.lv/lv/socialo-pakalpojumu-sniedzeji )</t>
    </r>
  </si>
  <si>
    <r>
      <t>1.) 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(07.02.2023. līgums Nr.LM2023/24-1-04/14  https://www.lm.gov.lv/lv/socialo-pakalpojumu-sniedzeji)
2.) Saskaņā ar Bērnu tiesību aizsardzības likuma 52.panta 1.1, 1.2, un 1.3 daļu un MK 13.08.2024. noteikumiem Nr. 537 “Kārtība, kādā atmaksā valsts izdevumus par cietušajam bērnam sniegto sociālās rehabilitācijas pakalpojumu ” (deleģētā funkcija) (09.09.2024. līgums Nr.LM2024/21-26/34  https://www.lm.gov.lv/lv/socialo-pakalpojumu-sniedzeji)</t>
    </r>
  </si>
  <si>
    <r>
      <t>1.)Saskaņā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(10.02.2023. Nr.LM2023/24-1-04/17 https://www.lm.gov.lv/lv/socialo-pakalpojumu-sniedzeji ) 
2.) Likumā "Par valsts budžetu 2024.gadam un budžeta ietvaru 2024., 2025. un 2026.gadam" piešķirtajam papildu finansējumam konkrētam mērķim (Saeimas II lasījuma priekšlikums)  (06.02.2024. līgums Nr. LM2024/21-26/10)</t>
    </r>
  </si>
  <si>
    <r>
      <t>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(09.02.2023. Nr.LM2023/24-1-04/16 https://www.lm.gov.lv/lv/socialo-pakalpojumu-sniedzeji ) </t>
    </r>
  </si>
  <si>
    <t>1)Sociālā rehabilitācija no prettiesiskām darbībām cietušiem bērniem un to pavadoņiem 
2) Izdevumu atgūšanu par cietušajam bērnam sniegto sociālās rehabilitācijas pakalpojumu</t>
  </si>
  <si>
    <r>
      <t>1) Saskaņā ar Sociālo pakalpojumu un sociālās palīdzības likuma 13. panta 2.</t>
    </r>
    <r>
      <rPr>
        <vertAlign val="superscript"/>
        <sz val="11"/>
        <color theme="1"/>
        <rFont val="Times New Roman"/>
        <family val="1"/>
        <charset val="186"/>
      </rPr>
      <t>1</t>
    </r>
    <r>
      <rPr>
        <sz val="11"/>
        <color theme="1"/>
        <rFont val="Times New Roman"/>
        <family val="1"/>
        <charset val="186"/>
      </rPr>
      <t xml:space="preserve"> daļu (deleģētā funkcija). (07.02.2023. līgums Nr.LM2023/24-1-04/14  https://www.lm.gov.lv/lv/socialo-pakalpojumu-sniedzeji) 2.)Saskaņā ar Bērnu tiesību aizsardzības likuma 52.panta 1.1, 1.2, un 1.3 daļu un MK 13.08.2024. noteikumiem Nr. 537 “Kārtība, kādā atmaksā valsts izdevumus par cietušajam bērnam sniegto sociālās rehabilitācijas pakalpojumu ” (deleģētā funkcija). (09.09.2024. līgums Nr.LM2024/21-26/34 https://www.lm.gov.lv/lv/socialo-pakalpojumu-sniedzeji)</t>
    </r>
  </si>
  <si>
    <t>nodrošināt sarunu darbnīcu jauniešiem par cieņpilnu, nevardarbīgu attiecību veidošanu un dzimumu līdztiesību satura un programmas izstrādi un realizāciju Latvijas reģionos, tajā skaitā, pasniedzēju un tehniskā aprīkojuma,norises vietas vismaz 10 dalībniekiem</t>
  </si>
  <si>
    <t>Iepirkuma konkurss (04.07.2025. līguma Nr. LM2025/21-25/41 )</t>
  </si>
  <si>
    <t>Biedrība "Skalbes"</t>
  </si>
  <si>
    <t xml:space="preserve"> nodrošināt krīzes tālruņa pakalpojumu potenciālu vardarbības gadījumu novēršanai</t>
  </si>
  <si>
    <t>projekta  Nr.4.3.6.4/1/24/I/001 “Atbalsta instrumenti vardarbības ģimenē mazināšanai” Iepirkuma konkurss (24.02.2025. līguma Nr. LM2025/22.7-3-13/15 )</t>
  </si>
  <si>
    <t xml:space="preserve">Sociālā rehabilitācija cilvēku tirdzniecības upuriem </t>
  </si>
  <si>
    <t xml:space="preserve">Foruma jauniešu grupu līderiem, kas strādā ar Centra MARTA izstrādātās vardarbības prevences programmas “Metodoloģija darbā ar jauniešu grupām vardarbības mazināšanai un veselīgu attiecību veidošanai” ieviešanu pašvaldībās organizēšanai; Centra MARTA  darbinieku, kuri strādā ar vardarbībā cietušām sievietēm un viņu bērniem, atbalstīšanai un stiprināšanai (darbiniekiem nodrošināt supervīzijas gan grupās, gan individuāli) </t>
  </si>
  <si>
    <t xml:space="preserve">Iepirkuma konkurss. (07.01.2025. līgums Nr.LM2025/21-25/4)
</t>
  </si>
  <si>
    <t>Likums "Par valsts budžetu 2025.gadam un budžeta ietvaru 2025., 2026. un 2027.gadam" un Labklājības ministrijas 27.01.2025. rīkojums Nr. 7. (10.02.2025. līgums Nr. LM2025/21-26/12)</t>
  </si>
  <si>
    <t>Mācības sociālajiem darbiniekiem, lai atpazītu cilvēku tirdzniecības upurus un pietiekami novērtētu riska faktorus un par to kā, kur un kādu palīdzību var saņemt cilvēku tirdzniecības upuri Latvijā, kā arī supervīziju nodrošināšana Centrs Marta darbiniekiem.</t>
  </si>
  <si>
    <t xml:space="preserve"> Iepirkuma konkurss (29.12.2022. līgums Nr. LM2022/24-1-05/65-e)</t>
  </si>
  <si>
    <t>Likums "Par valsts budžetu 2024.gadam un budžeta ietvaru 2024., 2025. un 2026.gadam" un Labklājības ministrijas 25.01.2024. rīkojums Nr. 8 (02.02.2024. līgums Nr. LM2024/21-26/4)</t>
  </si>
  <si>
    <t>Informācija par LM veiktajiem izdevumiem biedrībām un nodibinājumiem 2025.gada 9 mēnešos</t>
  </si>
  <si>
    <t>Informācija par LM veiktajiem izdevumiem biedrībām un nodibinājumiem 2024.gadā</t>
  </si>
  <si>
    <t>Iepirkuma konkurss (23.09.2024. līguma Nr. LM2024/21-25/75)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</si>
</sst>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charset val="186"/>
      <scheme val="minor"/>
    </font>
    <font>
      <b/>
      <sz val="11"/>
      <color theme="1"/>
      <name val="Times New Roman"/>
      <family val="1"/>
      <charset val="186"/>
    </font>
    <font>
      <sz val="11"/>
      <color theme="1"/>
      <name val="Times New Roman"/>
      <family val="1"/>
      <charset val="186"/>
    </font>
    <font>
      <vertAlign val="superscript"/>
      <sz val="11"/>
      <color theme="1"/>
      <name val="Times New Roman"/>
      <family val="1"/>
      <charset val="186"/>
    </font>
    <font>
      <b/>
      <sz val="11"/>
      <color theme="0"/>
      <name val="Times New Roman"/>
      <family val="1"/>
      <charset val="186"/>
    </font>
    <font>
      <sz val="11"/>
      <name val="Times New Roman"/>
      <family val="1"/>
      <charset val="186"/>
    </font>
  </fonts>
  <fills count="5">
    <fill>
      <patternFill patternType="none"/>
    </fill>
    <fill>
      <patternFill patternType="gray125"/>
    </fill>
    <fill>
      <patternFill patternType="solid">
        <fgColor theme="9"/>
        <bgColor indexed="64"/>
      </patternFill>
    </fill>
    <fill>
      <patternFill patternType="solid">
        <fgColor theme="0"/>
        <bgColor indexed="64"/>
      </patternFill>
    </fill>
    <fill>
      <patternFill patternType="solid">
        <fgColor theme="0" tint="-4.9958800012207406E-2"/>
        <bgColor indexed="64"/>
      </patternFill>
    </fill>
  </fills>
  <borders count="18">
    <border>
      <left/>
      <right/>
      <top/>
      <bottom/>
      <diagonal/>
    </border>
    <border>
      <left style="thin">
        <color auto="1"/>
      </left>
      <right style="medium">
        <color auto="1"/>
      </right>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bottom/>
      <diagonal/>
    </border>
    <border>
      <left/>
      <right style="medium">
        <color auto="1"/>
      </right>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s>
  <cellStyleXfs count="1">
    <xf numFmtId="0" fontId="0" fillId="0" borderId="0"/>
  </cellStyleXfs>
  <cellXfs count="38">
    <xf numFmtId="0" fontId="0" fillId="0" borderId="0" xfId="0"/>
    <xf numFmtId="0" fontId="1" fillId="0" borderId="0" xfId="0" applyFont="1" applyAlignment="1">
      <alignment horizontal="center" vertical="top"/>
    </xf>
    <xf numFmtId="0" fontId="1" fillId="0" borderId="17" xfId="0" applyFont="1" applyBorder="1" applyAlignment="1">
      <alignment horizontal="center" vertical="top" wrapText="1"/>
    </xf>
    <xf numFmtId="0" fontId="1" fillId="0" borderId="16" xfId="0" applyFont="1" applyBorder="1" applyAlignment="1">
      <alignment horizontal="center" vertical="top" wrapText="1"/>
    </xf>
    <xf numFmtId="0" fontId="1" fillId="0" borderId="15" xfId="0" applyFont="1" applyBorder="1" applyAlignment="1">
      <alignment horizontal="center" vertical="top" wrapText="1"/>
    </xf>
    <xf numFmtId="0" fontId="1" fillId="0" borderId="0" xfId="0" applyFont="1" applyAlignment="1">
      <alignment horizontal="center" vertical="top" wrapText="1"/>
    </xf>
    <xf numFmtId="0" fontId="4" fillId="2" borderId="1" xfId="0" applyFont="1" applyFill="1" applyBorder="1" applyAlignment="1">
      <alignment wrapText="1"/>
    </xf>
    <xf numFmtId="0" fontId="2" fillId="0" borderId="2" xfId="0" applyFont="1" applyBorder="1" applyAlignment="1">
      <alignment horizontal="center" wrapText="1"/>
    </xf>
    <xf numFmtId="0" fontId="2" fillId="0" borderId="3" xfId="0" applyFont="1" applyBorder="1" applyAlignment="1">
      <alignment vertical="top" wrapText="1"/>
    </xf>
    <xf numFmtId="0" fontId="2" fillId="0" borderId="2" xfId="0" applyFont="1" applyBorder="1" applyAlignment="1">
      <alignment vertical="top" wrapText="1"/>
    </xf>
    <xf numFmtId="0" fontId="2" fillId="0" borderId="4" xfId="0" applyFont="1" applyBorder="1" applyAlignment="1">
      <alignment vertical="top" wrapText="1"/>
    </xf>
    <xf numFmtId="0" fontId="2" fillId="3" borderId="2" xfId="0" applyFont="1" applyFill="1" applyBorder="1" applyAlignment="1">
      <alignment vertical="top" wrapText="1"/>
    </xf>
    <xf numFmtId="0" fontId="2" fillId="3" borderId="4" xfId="0" applyFont="1" applyFill="1" applyBorder="1" applyAlignment="1">
      <alignment vertical="top" wrapText="1"/>
    </xf>
    <xf numFmtId="0" fontId="1" fillId="0" borderId="5" xfId="0" applyFont="1" applyBorder="1" applyAlignment="1">
      <alignment vertical="top" wrapText="1"/>
    </xf>
    <xf numFmtId="0" fontId="2" fillId="0" borderId="6" xfId="0" applyFont="1" applyBorder="1" applyAlignment="1">
      <alignment vertical="top" wrapText="1"/>
    </xf>
    <xf numFmtId="0" fontId="2" fillId="0" borderId="7" xfId="0" applyFont="1" applyBorder="1" applyAlignment="1">
      <alignment vertical="top" wrapText="1"/>
    </xf>
    <xf numFmtId="0" fontId="1" fillId="4" borderId="8" xfId="0" applyFont="1" applyFill="1" applyBorder="1" applyAlignment="1">
      <alignment horizontal="right" vertical="top"/>
    </xf>
    <xf numFmtId="0" fontId="1" fillId="4" borderId="9" xfId="0" applyFont="1" applyFill="1" applyBorder="1" applyAlignment="1">
      <alignment vertical="top"/>
    </xf>
    <xf numFmtId="0" fontId="1" fillId="4" borderId="10" xfId="0" applyFont="1" applyFill="1" applyBorder="1" applyAlignment="1">
      <alignment vertical="top"/>
    </xf>
    <xf numFmtId="0" fontId="2" fillId="0" borderId="11" xfId="0" applyFont="1" applyBorder="1" applyAlignment="1">
      <alignment vertical="top"/>
    </xf>
    <xf numFmtId="0" fontId="2" fillId="0" borderId="0" xfId="0" applyFont="1" applyAlignment="1">
      <alignment vertical="top"/>
    </xf>
    <xf numFmtId="0" fontId="2" fillId="0" borderId="12" xfId="0" applyFont="1" applyBorder="1" applyAlignment="1">
      <alignment vertical="top"/>
    </xf>
    <xf numFmtId="0" fontId="2" fillId="0" borderId="5" xfId="0" applyFont="1" applyBorder="1" applyAlignment="1">
      <alignment vertical="top" wrapText="1"/>
    </xf>
    <xf numFmtId="0" fontId="2" fillId="0" borderId="3" xfId="0" applyFont="1" applyBorder="1" applyAlignment="1">
      <alignment vertical="top"/>
    </xf>
    <xf numFmtId="4" fontId="2" fillId="3" borderId="2" xfId="0" applyNumberFormat="1" applyFont="1" applyFill="1" applyBorder="1" applyAlignment="1">
      <alignment horizontal="right" vertical="top"/>
    </xf>
    <xf numFmtId="4" fontId="2" fillId="3" borderId="6" xfId="0" applyNumberFormat="1" applyFont="1" applyFill="1" applyBorder="1" applyAlignment="1">
      <alignment horizontal="right" vertical="top"/>
    </xf>
    <xf numFmtId="4" fontId="5" fillId="3" borderId="2" xfId="0" applyNumberFormat="1" applyFont="1" applyFill="1" applyBorder="1" applyAlignment="1">
      <alignment horizontal="right" vertical="top"/>
    </xf>
    <xf numFmtId="0" fontId="1" fillId="0" borderId="0" xfId="0" applyFont="1" applyAlignment="1">
      <alignment horizontal="left" vertical="top" wrapText="1"/>
    </xf>
    <xf numFmtId="0" fontId="2" fillId="0" borderId="13" xfId="0" applyFont="1" applyBorder="1"/>
    <xf numFmtId="0" fontId="2" fillId="0" borderId="14" xfId="0" applyFont="1" applyBorder="1" applyAlignment="1">
      <alignment horizontal="center" wrapText="1"/>
    </xf>
    <xf numFmtId="0" fontId="2" fillId="0" borderId="14" xfId="0" applyFont="1" applyBorder="1"/>
    <xf numFmtId="0" fontId="2" fillId="0" borderId="3" xfId="0" applyFont="1" applyBorder="1" applyAlignment="1">
      <alignment horizontal="center"/>
    </xf>
    <xf numFmtId="0" fontId="2" fillId="0" borderId="2" xfId="0" applyFont="1" applyBorder="1" applyAlignment="1">
      <alignment horizontal="center"/>
    </xf>
    <xf numFmtId="0" fontId="4" fillId="2" borderId="4" xfId="0" applyFont="1" applyFill="1" applyBorder="1" applyAlignment="1">
      <alignment horizontal="center" wrapText="1"/>
    </xf>
    <xf numFmtId="0" fontId="1" fillId="0" borderId="0" xfId="0" applyFont="1" applyAlignment="1">
      <alignment horizontal="center" vertical="top" wrapText="1"/>
    </xf>
    <xf numFmtId="0" fontId="1" fillId="0" borderId="0" xfId="0" applyFont="1" applyAlignment="1">
      <alignment horizontal="center" vertical="top"/>
    </xf>
    <xf numFmtId="4" fontId="2" fillId="4" borderId="9" xfId="0" applyNumberFormat="1" applyFont="1" applyFill="1" applyBorder="1" applyAlignment="1">
      <alignment horizontal="right" vertical="top"/>
    </xf>
    <xf numFmtId="4" fontId="1" fillId="4" borderId="9" xfId="0" applyNumberFormat="1" applyFont="1" applyFill="1" applyBorder="1" applyAlignment="1">
      <alignment horizontal="right" vertical="top"/>
    </xf>
  </cellXfs>
  <cellStyles count="1">
    <cellStyle name="Normal" xfId="0" builtinId="0"/>
  </cellStyles>
  <dxfs count="14">
    <dxf>
      <font>
        <strike val="0"/>
        <u val="none"/>
        <sz val="11"/>
        <name val="Times New Roman"/>
        <family val="1"/>
      </font>
      <alignment vertical="top" textRotation="0" shrinkToFit="0" readingOrder="0"/>
      <border>
        <left style="thin">
          <color auto="1"/>
        </left>
        <right/>
        <top style="thin">
          <color auto="1"/>
        </top>
        <bottom style="thin">
          <color auto="1"/>
        </bottom>
      </border>
    </dxf>
    <dxf>
      <font>
        <strike val="0"/>
        <u val="none"/>
        <sz val="11"/>
        <name val="Times New Roman"/>
        <family val="1"/>
      </font>
      <alignment vertical="top" textRotation="0" shrinkToFit="0" readingOrder="0"/>
      <border>
        <left style="thin">
          <color auto="1"/>
        </left>
        <right style="thin">
          <color auto="1"/>
        </right>
        <top style="thin">
          <color auto="1"/>
        </top>
        <bottom style="thin">
          <color auto="1"/>
        </bottom>
      </border>
    </dxf>
    <dxf>
      <font>
        <strike val="0"/>
        <u val="none"/>
        <sz val="11"/>
        <name val="Times New Roman"/>
        <family val="1"/>
      </font>
      <numFmt numFmtId="4" formatCode="#,##0.00"/>
      <fill>
        <patternFill>
          <bgColor theme="0"/>
        </patternFill>
      </fill>
      <alignment horizontal="right" vertical="top" textRotation="0" wrapText="0" shrinkToFit="0" readingOrder="0"/>
      <border>
        <left style="thin">
          <color auto="1"/>
        </left>
        <right style="thin">
          <color auto="1"/>
        </right>
        <top style="thin">
          <color auto="1"/>
        </top>
        <bottom style="thin">
          <color auto="1"/>
        </bottom>
      </border>
    </dxf>
    <dxf>
      <font>
        <strike val="0"/>
        <u val="none"/>
        <sz val="11"/>
        <name val="Times New Roman"/>
        <family val="1"/>
      </font>
      <alignment vertical="top" textRotation="0" shrinkToFit="0" readingOrder="0"/>
      <border>
        <left/>
        <right style="thin">
          <color auto="1"/>
        </right>
        <top style="thin">
          <color auto="1"/>
        </top>
        <bottom style="thin">
          <color auto="1"/>
        </bottom>
      </border>
    </dxf>
    <dxf>
      <border>
        <left style="thin">
          <color rgb="FF000000"/>
        </left>
        <right style="thin">
          <color rgb="FF000000"/>
        </right>
        <top/>
        <bottom/>
        <vertical style="thin">
          <color rgb="FF000000"/>
        </vertical>
        <horizontal style="thin">
          <color rgb="FF000000"/>
        </horizontal>
      </border>
    </dxf>
    <dxf>
      <font>
        <strike val="0"/>
        <u val="none"/>
        <sz val="11"/>
        <name val="Times New Roman"/>
        <family val="1"/>
      </font>
      <alignment vertical="top" textRotation="0" shrinkToFit="0" readingOrder="0"/>
    </dxf>
    <dxf>
      <font>
        <strike val="0"/>
        <u val="none"/>
        <sz val="11"/>
        <name val="Times New Roman"/>
        <family val="1"/>
      </font>
      <alignment vertical="bottom" textRotation="0" shrinkToFit="0" readingOrder="0"/>
      <border>
        <left style="thin">
          <color auto="1"/>
        </left>
        <right style="thin">
          <color auto="1"/>
        </right>
        <top/>
        <bottom/>
      </border>
    </dxf>
    <dxf>
      <font>
        <strike val="0"/>
        <u val="none"/>
        <sz val="11"/>
        <name val="Times New Roman"/>
        <family val="1"/>
      </font>
      <alignment vertical="top" textRotation="0" shrinkToFit="0" readingOrder="0"/>
      <border>
        <left style="thin">
          <color auto="1"/>
        </left>
        <right style="thin">
          <color auto="1"/>
        </right>
        <top style="thin">
          <color auto="1"/>
        </top>
        <bottom style="thin">
          <color auto="1"/>
        </bottom>
      </border>
    </dxf>
    <dxf>
      <font>
        <strike val="0"/>
        <u val="none"/>
        <sz val="11"/>
        <name val="Times New Roman"/>
        <family val="1"/>
      </font>
      <alignment vertical="top" textRotation="0" shrinkToFit="0" readingOrder="0"/>
      <border>
        <left style="thin">
          <color auto="1"/>
        </left>
        <right style="thin">
          <color auto="1"/>
        </right>
        <top style="thin">
          <color auto="1"/>
        </top>
        <bottom style="thin">
          <color auto="1"/>
        </bottom>
      </border>
    </dxf>
    <dxf>
      <font>
        <strike val="0"/>
        <u val="none"/>
        <sz val="11"/>
        <name val="Times New Roman"/>
        <family val="1"/>
      </font>
      <numFmt numFmtId="4" formatCode="#,##0.00"/>
      <fill>
        <patternFill>
          <bgColor theme="0"/>
        </patternFill>
      </fill>
      <alignment horizontal="right" vertical="top" textRotation="0" wrapText="0" shrinkToFit="0" readingOrder="0"/>
      <border>
        <left style="thin">
          <color auto="1"/>
        </left>
        <right style="thin">
          <color auto="1"/>
        </right>
        <top style="thin">
          <color auto="1"/>
        </top>
        <bottom style="thin">
          <color auto="1"/>
        </bottom>
      </border>
    </dxf>
    <dxf>
      <font>
        <strike val="0"/>
        <u val="none"/>
        <sz val="11"/>
        <name val="Times New Roman"/>
        <family val="1"/>
      </font>
      <alignment vertical="top" textRotation="0" shrinkToFit="0" readingOrder="0"/>
      <border>
        <left/>
        <right style="thin">
          <color auto="1"/>
        </right>
        <top style="thin">
          <color auto="1"/>
        </top>
        <bottom style="thin">
          <color auto="1"/>
        </bottom>
      </border>
    </dxf>
    <dxf>
      <border>
        <left style="thin">
          <color auto="1"/>
        </left>
        <right style="thin">
          <color auto="1"/>
        </right>
        <top/>
        <bottom/>
        <vertical style="thin">
          <color auto="1"/>
        </vertical>
        <horizontal style="thin">
          <color auto="1"/>
        </horizontal>
      </border>
    </dxf>
    <dxf>
      <font>
        <strike val="0"/>
        <u val="none"/>
        <sz val="11"/>
        <name val="Times New Roman"/>
        <family val="1"/>
      </font>
      <alignment vertical="top" textRotation="0" shrinkToFit="0" readingOrder="0"/>
    </dxf>
    <dxf>
      <font>
        <strike val="0"/>
        <u val="none"/>
        <sz val="11"/>
        <name val="Times New Roman"/>
        <family val="1"/>
      </font>
      <alignment horizontal="center" vertical="bottom" textRotation="0" shrinkToFit="0" readingOrder="0"/>
      <border>
        <left style="thin">
          <color auto="1"/>
        </left>
        <right style="thin">
          <color auto="1"/>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5:D46" totalsRowShown="0" headerRowDxfId="13" dataDxfId="12" totalsRowDxfId="11">
  <autoFilter ref="A5:D46" xr:uid="{00000000-0009-0000-0100-000002000000}"/>
  <tableColumns count="4">
    <tableColumn id="1" xr3:uid="{00000000-0010-0000-0000-000001000000}" name="Biedrība/nodibinājums" dataDxfId="10"/>
    <tableColumn id="2" xr3:uid="{00000000-0010-0000-0000-000002000000}" name="Apgūtais finansējums 2024.gadā" dataDxfId="9"/>
    <tableColumn id="3" xr3:uid="{00000000-0010-0000-0000-000003000000}" name="Finansējuma izlietošanas mērķis" dataDxfId="8"/>
    <tableColumn id="4" xr3:uid="{00000000-0010-0000-0000-000004000000}" name="Finansējuma piešķiršanas pamatojums (MK normatīvais akts, vai rīkojums, līgums utt.)" dataDxfId="7"/>
  </tableColumns>
  <tableStyleInfo name="TableStyleLight14"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e22" displayName="Table22" ref="A5:D49" totalsRowShown="0" headerRowDxfId="6" dataDxfId="5" totalsRowDxfId="4">
  <autoFilter ref="A5:D49" xr:uid="{00000000-0009-0000-0100-000001000000}"/>
  <tableColumns count="4">
    <tableColumn id="1" xr3:uid="{00000000-0010-0000-0100-000001000000}" name="Biedrība/nodibinājums" dataDxfId="3"/>
    <tableColumn id="2" xr3:uid="{00000000-0010-0000-0100-000002000000}" name="Apgūtais finansējums 01.01.-30.09.2025." dataDxfId="2"/>
    <tableColumn id="3" xr3:uid="{00000000-0010-0000-0100-000003000000}" name="Finansējuma izlietošanas mērķis" dataDxfId="1"/>
    <tableColumn id="4" xr3:uid="{00000000-0010-0000-0100-000004000000}" name="Finansējuma piešķiršanas pamatojums (MK normatīvais akts, vai rīkojums, līgums utt.)" dataDxfId="0"/>
  </tableColumns>
  <tableStyleInfo name="TableStyleLight14" showFirstColumn="1"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5684B-5A42-460A-BE4D-9A6EE0A69E12}">
  <dimension ref="A2:D47"/>
  <sheetViews>
    <sheetView tabSelected="1" zoomScale="70" zoomScaleNormal="70" workbookViewId="0">
      <selection activeCell="J8" sqref="J8"/>
    </sheetView>
  </sheetViews>
  <sheetFormatPr defaultColWidth="8.85546875" defaultRowHeight="15" x14ac:dyDescent="0.25"/>
  <cols>
    <col min="1" max="1" width="39.140625" style="20" customWidth="1"/>
    <col min="2" max="2" width="13.140625" style="20" customWidth="1"/>
    <col min="3" max="3" width="53.85546875" style="20" customWidth="1"/>
    <col min="4" max="4" width="49.140625" style="20" customWidth="1"/>
    <col min="5" max="16384" width="8.85546875" style="20"/>
  </cols>
  <sheetData>
    <row r="2" spans="1:4" x14ac:dyDescent="0.25">
      <c r="A2" s="1" t="s">
        <v>174</v>
      </c>
      <c r="B2" s="1"/>
      <c r="C2" s="1"/>
      <c r="D2" s="1"/>
    </row>
    <row r="3" spans="1:4" ht="15.75" thickBot="1" x14ac:dyDescent="0.3">
      <c r="A3" s="5"/>
      <c r="B3" s="5"/>
      <c r="C3" s="5"/>
      <c r="D3" s="5"/>
    </row>
    <row r="4" spans="1:4" x14ac:dyDescent="0.25">
      <c r="A4" s="4" t="s">
        <v>147</v>
      </c>
      <c r="B4" s="3"/>
      <c r="C4" s="3"/>
      <c r="D4" s="2"/>
    </row>
    <row r="5" spans="1:4" ht="43.5" x14ac:dyDescent="0.25">
      <c r="A5" s="31" t="s">
        <v>0</v>
      </c>
      <c r="B5" s="7" t="s">
        <v>144</v>
      </c>
      <c r="C5" s="32" t="s">
        <v>1</v>
      </c>
      <c r="D5" s="33" t="s">
        <v>138</v>
      </c>
    </row>
    <row r="6" spans="1:4" ht="40.5" customHeight="1" x14ac:dyDescent="0.25">
      <c r="A6" s="8" t="s">
        <v>16</v>
      </c>
      <c r="B6" s="26">
        <v>102399.66</v>
      </c>
      <c r="C6" s="9" t="s">
        <v>21</v>
      </c>
      <c r="D6" s="10" t="s">
        <v>171</v>
      </c>
    </row>
    <row r="7" spans="1:4" ht="81" customHeight="1" x14ac:dyDescent="0.25">
      <c r="A7" s="8" t="s">
        <v>16</v>
      </c>
      <c r="B7" s="26">
        <v>6991.74</v>
      </c>
      <c r="C7" s="9" t="s">
        <v>170</v>
      </c>
      <c r="D7" s="10" t="s">
        <v>172</v>
      </c>
    </row>
    <row r="8" spans="1:4" ht="81.95" customHeight="1" x14ac:dyDescent="0.25">
      <c r="A8" s="23" t="s">
        <v>16</v>
      </c>
      <c r="B8" s="24">
        <v>12015</v>
      </c>
      <c r="C8" s="9" t="s">
        <v>161</v>
      </c>
      <c r="D8" s="10" t="s">
        <v>175</v>
      </c>
    </row>
    <row r="9" spans="1:4" ht="120.75" customHeight="1" x14ac:dyDescent="0.25">
      <c r="A9" s="8" t="s">
        <v>4</v>
      </c>
      <c r="B9" s="24">
        <v>29128.45</v>
      </c>
      <c r="C9" s="9" t="s">
        <v>5</v>
      </c>
      <c r="D9" s="10" t="s">
        <v>104</v>
      </c>
    </row>
    <row r="10" spans="1:4" ht="64.5" customHeight="1" x14ac:dyDescent="0.25">
      <c r="A10" s="8" t="s">
        <v>6</v>
      </c>
      <c r="B10" s="24">
        <v>8294.8799999999992</v>
      </c>
      <c r="C10" s="9" t="s">
        <v>7</v>
      </c>
      <c r="D10" s="10" t="s">
        <v>8</v>
      </c>
    </row>
    <row r="11" spans="1:4" ht="75" customHeight="1" x14ac:dyDescent="0.25">
      <c r="A11" s="8" t="s">
        <v>9</v>
      </c>
      <c r="B11" s="24">
        <v>562009.01</v>
      </c>
      <c r="C11" s="9" t="s">
        <v>10</v>
      </c>
      <c r="D11" s="10" t="s">
        <v>154</v>
      </c>
    </row>
    <row r="12" spans="1:4" ht="58.35" customHeight="1" x14ac:dyDescent="0.25">
      <c r="A12" s="8" t="s">
        <v>11</v>
      </c>
      <c r="B12" s="24">
        <v>3000</v>
      </c>
      <c r="C12" s="9" t="s">
        <v>12</v>
      </c>
      <c r="D12" s="10" t="s">
        <v>105</v>
      </c>
    </row>
    <row r="13" spans="1:4" ht="75" customHeight="1" x14ac:dyDescent="0.25">
      <c r="A13" s="8" t="s">
        <v>13</v>
      </c>
      <c r="B13" s="24">
        <v>335425.77</v>
      </c>
      <c r="C13" s="9" t="s">
        <v>14</v>
      </c>
      <c r="D13" s="10" t="s">
        <v>108</v>
      </c>
    </row>
    <row r="14" spans="1:4" ht="64.5" customHeight="1" x14ac:dyDescent="0.25">
      <c r="A14" s="8" t="s">
        <v>15</v>
      </c>
      <c r="B14" s="24">
        <v>37533.06</v>
      </c>
      <c r="C14" s="9" t="s">
        <v>7</v>
      </c>
      <c r="D14" s="10" t="s">
        <v>8</v>
      </c>
    </row>
    <row r="15" spans="1:4" ht="64.5" customHeight="1" x14ac:dyDescent="0.25">
      <c r="A15" s="8" t="s">
        <v>17</v>
      </c>
      <c r="B15" s="24">
        <f>23289.2+157076.51</f>
        <v>180365.71000000002</v>
      </c>
      <c r="C15" s="9" t="s">
        <v>18</v>
      </c>
      <c r="D15" s="10" t="s">
        <v>19</v>
      </c>
    </row>
    <row r="16" spans="1:4" ht="37.5" customHeight="1" x14ac:dyDescent="0.25">
      <c r="A16" s="8" t="s">
        <v>20</v>
      </c>
      <c r="B16" s="24">
        <v>98593.61</v>
      </c>
      <c r="C16" s="9" t="s">
        <v>21</v>
      </c>
      <c r="D16" s="10" t="s">
        <v>99</v>
      </c>
    </row>
    <row r="17" spans="1:4" ht="81.599999999999994" customHeight="1" x14ac:dyDescent="0.25">
      <c r="A17" s="8" t="s">
        <v>22</v>
      </c>
      <c r="B17" s="24">
        <v>224534.29</v>
      </c>
      <c r="C17" s="9" t="s">
        <v>23</v>
      </c>
      <c r="D17" s="10" t="s">
        <v>155</v>
      </c>
    </row>
    <row r="18" spans="1:4" ht="64.5" customHeight="1" x14ac:dyDescent="0.25">
      <c r="A18" s="8" t="s">
        <v>24</v>
      </c>
      <c r="B18" s="24">
        <v>98969.43</v>
      </c>
      <c r="C18" s="9" t="s">
        <v>25</v>
      </c>
      <c r="D18" s="10" t="s">
        <v>26</v>
      </c>
    </row>
    <row r="19" spans="1:4" ht="75.599999999999994" customHeight="1" x14ac:dyDescent="0.25">
      <c r="A19" s="8" t="s">
        <v>27</v>
      </c>
      <c r="B19" s="24">
        <v>13489.15</v>
      </c>
      <c r="C19" s="9" t="s">
        <v>28</v>
      </c>
      <c r="D19" s="10" t="s">
        <v>109</v>
      </c>
    </row>
    <row r="20" spans="1:4" ht="58.35" customHeight="1" x14ac:dyDescent="0.25">
      <c r="A20" s="8" t="s">
        <v>29</v>
      </c>
      <c r="B20" s="24">
        <v>3000</v>
      </c>
      <c r="C20" s="9" t="s">
        <v>30</v>
      </c>
      <c r="D20" s="12" t="s">
        <v>135</v>
      </c>
    </row>
    <row r="21" spans="1:4" ht="72.95" customHeight="1" x14ac:dyDescent="0.25">
      <c r="A21" s="8" t="s">
        <v>31</v>
      </c>
      <c r="B21" s="24">
        <v>240516.42</v>
      </c>
      <c r="C21" s="9" t="s">
        <v>14</v>
      </c>
      <c r="D21" s="12" t="s">
        <v>139</v>
      </c>
    </row>
    <row r="22" spans="1:4" ht="60" customHeight="1" x14ac:dyDescent="0.25">
      <c r="A22" s="8" t="s">
        <v>32</v>
      </c>
      <c r="B22" s="24">
        <v>3000</v>
      </c>
      <c r="C22" s="9" t="s">
        <v>33</v>
      </c>
      <c r="D22" s="10" t="s">
        <v>136</v>
      </c>
    </row>
    <row r="23" spans="1:4" ht="145.5" customHeight="1" x14ac:dyDescent="0.25">
      <c r="A23" s="8" t="s">
        <v>34</v>
      </c>
      <c r="B23" s="24">
        <f>3015650.08+39228</f>
        <v>3054878.08</v>
      </c>
      <c r="C23" s="9" t="s">
        <v>81</v>
      </c>
      <c r="D23" s="10" t="s">
        <v>156</v>
      </c>
    </row>
    <row r="24" spans="1:4" ht="65.099999999999994" customHeight="1" x14ac:dyDescent="0.25">
      <c r="A24" s="8" t="s">
        <v>35</v>
      </c>
      <c r="B24" s="24">
        <v>5000</v>
      </c>
      <c r="C24" s="9" t="s">
        <v>36</v>
      </c>
      <c r="D24" s="10" t="s">
        <v>114</v>
      </c>
    </row>
    <row r="25" spans="1:4" ht="109.35" customHeight="1" x14ac:dyDescent="0.25">
      <c r="A25" s="8" t="s">
        <v>37</v>
      </c>
      <c r="B25" s="24">
        <v>5000</v>
      </c>
      <c r="C25" s="9" t="s">
        <v>38</v>
      </c>
      <c r="D25" s="10" t="s">
        <v>115</v>
      </c>
    </row>
    <row r="26" spans="1:4" ht="64.5" customHeight="1" x14ac:dyDescent="0.25">
      <c r="A26" s="8" t="s">
        <v>39</v>
      </c>
      <c r="B26" s="24">
        <f>12541.12+4994.68</f>
        <v>17535.800000000003</v>
      </c>
      <c r="C26" s="9" t="s">
        <v>18</v>
      </c>
      <c r="D26" s="10" t="s">
        <v>75</v>
      </c>
    </row>
    <row r="27" spans="1:4" ht="110.25" customHeight="1" x14ac:dyDescent="0.25">
      <c r="A27" s="8" t="s">
        <v>40</v>
      </c>
      <c r="B27" s="24">
        <f>3085135.24+20000</f>
        <v>3105135.24</v>
      </c>
      <c r="C27" s="9" t="s">
        <v>95</v>
      </c>
      <c r="D27" s="10" t="s">
        <v>157</v>
      </c>
    </row>
    <row r="28" spans="1:4" ht="80.099999999999994" customHeight="1" x14ac:dyDescent="0.25">
      <c r="A28" s="8" t="s">
        <v>41</v>
      </c>
      <c r="B28" s="24">
        <v>1751207.62</v>
      </c>
      <c r="C28" s="9" t="s">
        <v>42</v>
      </c>
      <c r="D28" s="10" t="s">
        <v>158</v>
      </c>
    </row>
    <row r="29" spans="1:4" ht="123" customHeight="1" x14ac:dyDescent="0.25">
      <c r="A29" s="8" t="s">
        <v>43</v>
      </c>
      <c r="B29" s="24">
        <v>2802</v>
      </c>
      <c r="C29" s="9" t="s">
        <v>44</v>
      </c>
      <c r="D29" s="10" t="s">
        <v>137</v>
      </c>
    </row>
    <row r="30" spans="1:4" ht="60.6" customHeight="1" x14ac:dyDescent="0.25">
      <c r="A30" s="8" t="s">
        <v>45</v>
      </c>
      <c r="B30" s="24">
        <v>2700.25</v>
      </c>
      <c r="C30" s="9" t="s">
        <v>118</v>
      </c>
      <c r="D30" s="10" t="s">
        <v>117</v>
      </c>
    </row>
    <row r="31" spans="1:4" ht="96.75" customHeight="1" x14ac:dyDescent="0.25">
      <c r="A31" s="8" t="s">
        <v>46</v>
      </c>
      <c r="B31" s="24">
        <v>44725.279999999999</v>
      </c>
      <c r="C31" s="9" t="s">
        <v>47</v>
      </c>
      <c r="D31" s="10" t="s">
        <v>120</v>
      </c>
    </row>
    <row r="32" spans="1:4" ht="146.85" customHeight="1" x14ac:dyDescent="0.25">
      <c r="A32" s="8" t="s">
        <v>48</v>
      </c>
      <c r="B32" s="24">
        <f>5000+6270.56+41989.67+114285</f>
        <v>167545.22999999998</v>
      </c>
      <c r="C32" s="9" t="s">
        <v>96</v>
      </c>
      <c r="D32" s="10" t="s">
        <v>122</v>
      </c>
    </row>
    <row r="33" spans="1:4" ht="70.5" customHeight="1" x14ac:dyDescent="0.25">
      <c r="A33" s="8" t="s">
        <v>49</v>
      </c>
      <c r="B33" s="24">
        <v>398833.5</v>
      </c>
      <c r="C33" s="9" t="s">
        <v>50</v>
      </c>
      <c r="D33" s="10" t="s">
        <v>121</v>
      </c>
    </row>
    <row r="34" spans="1:4" ht="61.35" customHeight="1" x14ac:dyDescent="0.25">
      <c r="A34" s="8" t="s">
        <v>51</v>
      </c>
      <c r="B34" s="24">
        <v>5000</v>
      </c>
      <c r="C34" s="9" t="s">
        <v>52</v>
      </c>
      <c r="D34" s="10" t="s">
        <v>123</v>
      </c>
    </row>
    <row r="35" spans="1:4" ht="64.5" customHeight="1" x14ac:dyDescent="0.25">
      <c r="A35" s="8" t="s">
        <v>53</v>
      </c>
      <c r="B35" s="24">
        <v>3000</v>
      </c>
      <c r="C35" s="9" t="s">
        <v>54</v>
      </c>
      <c r="D35" s="10" t="s">
        <v>124</v>
      </c>
    </row>
    <row r="36" spans="1:4" ht="64.5" customHeight="1" x14ac:dyDescent="0.25">
      <c r="A36" s="8" t="s">
        <v>55</v>
      </c>
      <c r="B36" s="24">
        <v>2996.84</v>
      </c>
      <c r="C36" s="9" t="s">
        <v>56</v>
      </c>
      <c r="D36" s="10" t="s">
        <v>125</v>
      </c>
    </row>
    <row r="37" spans="1:4" ht="64.5" customHeight="1" x14ac:dyDescent="0.25">
      <c r="A37" s="8" t="s">
        <v>57</v>
      </c>
      <c r="B37" s="24">
        <v>3000</v>
      </c>
      <c r="C37" s="9" t="s">
        <v>58</v>
      </c>
      <c r="D37" s="10" t="s">
        <v>126</v>
      </c>
    </row>
    <row r="38" spans="1:4" ht="57.6" customHeight="1" x14ac:dyDescent="0.25">
      <c r="A38" s="8" t="s">
        <v>59</v>
      </c>
      <c r="B38" s="24">
        <v>101287.67999999999</v>
      </c>
      <c r="C38" s="9" t="s">
        <v>60</v>
      </c>
      <c r="D38" s="10" t="s">
        <v>8</v>
      </c>
    </row>
    <row r="39" spans="1:4" ht="64.5" customHeight="1" x14ac:dyDescent="0.25">
      <c r="A39" s="8" t="s">
        <v>61</v>
      </c>
      <c r="B39" s="24">
        <v>4590.96</v>
      </c>
      <c r="C39" s="9" t="s">
        <v>7</v>
      </c>
      <c r="D39" s="10" t="s">
        <v>8</v>
      </c>
    </row>
    <row r="40" spans="1:4" ht="56.85" customHeight="1" x14ac:dyDescent="0.25">
      <c r="A40" s="8" t="s">
        <v>62</v>
      </c>
      <c r="B40" s="24">
        <v>5000</v>
      </c>
      <c r="C40" s="9" t="s">
        <v>63</v>
      </c>
      <c r="D40" s="10" t="s">
        <v>129</v>
      </c>
    </row>
    <row r="41" spans="1:4" ht="64.5" customHeight="1" x14ac:dyDescent="0.25">
      <c r="A41" s="8" t="s">
        <v>64</v>
      </c>
      <c r="B41" s="24">
        <v>5000</v>
      </c>
      <c r="C41" s="9" t="s">
        <v>65</v>
      </c>
      <c r="D41" s="10" t="s">
        <v>130</v>
      </c>
    </row>
    <row r="42" spans="1:4" ht="64.5" customHeight="1" x14ac:dyDescent="0.25">
      <c r="A42" s="8" t="s">
        <v>66</v>
      </c>
      <c r="B42" s="24">
        <f>46829.33+59552.03</f>
        <v>106381.36</v>
      </c>
      <c r="C42" s="9" t="s">
        <v>18</v>
      </c>
      <c r="D42" s="10" t="s">
        <v>19</v>
      </c>
    </row>
    <row r="43" spans="1:4" ht="64.5" customHeight="1" x14ac:dyDescent="0.25">
      <c r="A43" s="8" t="s">
        <v>67</v>
      </c>
      <c r="B43" s="24">
        <v>3135.28</v>
      </c>
      <c r="C43" s="9" t="s">
        <v>103</v>
      </c>
      <c r="D43" s="10" t="s">
        <v>26</v>
      </c>
    </row>
    <row r="44" spans="1:4" ht="110.85" customHeight="1" x14ac:dyDescent="0.25">
      <c r="A44" s="8" t="s">
        <v>68</v>
      </c>
      <c r="B44" s="24">
        <v>30000</v>
      </c>
      <c r="C44" s="9" t="s">
        <v>69</v>
      </c>
      <c r="D44" s="10" t="s">
        <v>131</v>
      </c>
    </row>
    <row r="45" spans="1:4" ht="61.5" customHeight="1" x14ac:dyDescent="0.25">
      <c r="A45" s="8" t="s">
        <v>70</v>
      </c>
      <c r="B45" s="24">
        <v>77670.460000000006</v>
      </c>
      <c r="C45" s="9" t="s">
        <v>71</v>
      </c>
      <c r="D45" s="10" t="s">
        <v>8</v>
      </c>
    </row>
    <row r="46" spans="1:4" ht="76.5" customHeight="1" thickBot="1" x14ac:dyDescent="0.3">
      <c r="A46" s="22" t="s">
        <v>72</v>
      </c>
      <c r="B46" s="25">
        <v>230250.99</v>
      </c>
      <c r="C46" s="14" t="s">
        <v>73</v>
      </c>
      <c r="D46" s="15" t="s">
        <v>153</v>
      </c>
    </row>
    <row r="47" spans="1:4" ht="15.75" thickBot="1" x14ac:dyDescent="0.3">
      <c r="A47" s="16" t="s">
        <v>74</v>
      </c>
      <c r="B47" s="36">
        <f>SUM(B6:B46)</f>
        <v>11091942.75</v>
      </c>
      <c r="C47" s="17"/>
      <c r="D47" s="18"/>
    </row>
  </sheetData>
  <mergeCells count="3">
    <mergeCell ref="A3:D3"/>
    <mergeCell ref="A4:D4"/>
    <mergeCell ref="A2:D2"/>
  </mergeCells>
  <pageMargins left="0.31496062992126" right="0.31496062992126" top="0.35433070866141703" bottom="0.35433070866141703" header="0.31496062992126" footer="0.31496062992126"/>
  <pageSetup paperSize="9" scale="60"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99AC2-A103-4EFA-A135-D0FB3115D07F}">
  <dimension ref="A1:D51"/>
  <sheetViews>
    <sheetView topLeftCell="A30" zoomScale="70" zoomScaleNormal="70" workbookViewId="0">
      <selection activeCell="C36" sqref="C36"/>
    </sheetView>
  </sheetViews>
  <sheetFormatPr defaultColWidth="8.85546875" defaultRowHeight="15" x14ac:dyDescent="0.25"/>
  <cols>
    <col min="1" max="1" width="37.85546875" style="20" customWidth="1"/>
    <col min="2" max="2" width="13.85546875" style="20" customWidth="1"/>
    <col min="3" max="3" width="49.5703125" style="20" customWidth="1"/>
    <col min="4" max="4" width="46.5703125" style="20" customWidth="1"/>
    <col min="5" max="16384" width="8.85546875" style="20"/>
  </cols>
  <sheetData>
    <row r="1" spans="1:4" ht="14.1" customHeight="1" x14ac:dyDescent="0.25">
      <c r="A1" s="1" t="s">
        <v>173</v>
      </c>
      <c r="B1" s="1"/>
      <c r="C1" s="1"/>
      <c r="D1" s="1"/>
    </row>
    <row r="2" spans="1:4" ht="14.1" customHeight="1" x14ac:dyDescent="0.25">
      <c r="A2" s="35"/>
      <c r="B2" s="35"/>
      <c r="C2" s="35"/>
      <c r="D2" s="35"/>
    </row>
    <row r="3" spans="1:4" ht="15.75" thickBot="1" x14ac:dyDescent="0.3">
      <c r="A3" s="27"/>
      <c r="B3" s="34"/>
      <c r="C3" s="34"/>
      <c r="D3" s="34"/>
    </row>
    <row r="4" spans="1:4" x14ac:dyDescent="0.25">
      <c r="A4" s="4" t="s">
        <v>146</v>
      </c>
      <c r="B4" s="3"/>
      <c r="C4" s="3"/>
      <c r="D4" s="2"/>
    </row>
    <row r="5" spans="1:4" ht="60" customHeight="1" x14ac:dyDescent="0.25">
      <c r="A5" s="28" t="s">
        <v>0</v>
      </c>
      <c r="B5" s="29" t="s">
        <v>145</v>
      </c>
      <c r="C5" s="30" t="s">
        <v>1</v>
      </c>
      <c r="D5" s="6" t="s">
        <v>138</v>
      </c>
    </row>
    <row r="6" spans="1:4" ht="60" x14ac:dyDescent="0.25">
      <c r="A6" s="23" t="s">
        <v>163</v>
      </c>
      <c r="B6" s="24">
        <v>64069.21</v>
      </c>
      <c r="C6" s="9" t="s">
        <v>164</v>
      </c>
      <c r="D6" s="10" t="s">
        <v>165</v>
      </c>
    </row>
    <row r="7" spans="1:4" ht="75" x14ac:dyDescent="0.25">
      <c r="A7" s="23" t="s">
        <v>16</v>
      </c>
      <c r="B7" s="24">
        <v>2478.84</v>
      </c>
      <c r="C7" s="9" t="s">
        <v>161</v>
      </c>
      <c r="D7" s="10" t="s">
        <v>162</v>
      </c>
    </row>
    <row r="8" spans="1:4" ht="33" customHeight="1" x14ac:dyDescent="0.25">
      <c r="A8" s="8" t="s">
        <v>16</v>
      </c>
      <c r="B8" s="24">
        <v>37992.81</v>
      </c>
      <c r="C8" s="9" t="s">
        <v>166</v>
      </c>
      <c r="D8" s="10" t="s">
        <v>168</v>
      </c>
    </row>
    <row r="9" spans="1:4" ht="136.35" customHeight="1" x14ac:dyDescent="0.25">
      <c r="A9" s="8" t="s">
        <v>16</v>
      </c>
      <c r="B9" s="24">
        <v>1000</v>
      </c>
      <c r="C9" s="9" t="s">
        <v>167</v>
      </c>
      <c r="D9" s="10" t="s">
        <v>169</v>
      </c>
    </row>
    <row r="10" spans="1:4" ht="30" x14ac:dyDescent="0.25">
      <c r="A10" s="8" t="s">
        <v>2</v>
      </c>
      <c r="B10" s="24">
        <v>810444.83</v>
      </c>
      <c r="C10" s="9" t="s">
        <v>3</v>
      </c>
      <c r="D10" s="10" t="s">
        <v>97</v>
      </c>
    </row>
    <row r="11" spans="1:4" ht="103.5" customHeight="1" x14ac:dyDescent="0.25">
      <c r="A11" s="8" t="s">
        <v>4</v>
      </c>
      <c r="B11" s="24">
        <v>6006.48</v>
      </c>
      <c r="C11" s="9" t="s">
        <v>5</v>
      </c>
      <c r="D11" s="10" t="s">
        <v>106</v>
      </c>
    </row>
    <row r="12" spans="1:4" ht="64.5" customHeight="1" x14ac:dyDescent="0.25">
      <c r="A12" s="8" t="s">
        <v>6</v>
      </c>
      <c r="B12" s="24">
        <v>4348.08</v>
      </c>
      <c r="C12" s="9" t="s">
        <v>7</v>
      </c>
      <c r="D12" s="10" t="s">
        <v>8</v>
      </c>
    </row>
    <row r="13" spans="1:4" ht="81.75" customHeight="1" x14ac:dyDescent="0.25">
      <c r="A13" s="8" t="s">
        <v>9</v>
      </c>
      <c r="B13" s="24">
        <v>389400</v>
      </c>
      <c r="C13" s="9" t="s">
        <v>10</v>
      </c>
      <c r="D13" s="10" t="s">
        <v>148</v>
      </c>
    </row>
    <row r="14" spans="1:4" ht="64.5" customHeight="1" x14ac:dyDescent="0.25">
      <c r="A14" s="8" t="s">
        <v>11</v>
      </c>
      <c r="B14" s="24">
        <v>3000</v>
      </c>
      <c r="C14" s="9" t="s">
        <v>12</v>
      </c>
      <c r="D14" s="10" t="s">
        <v>107</v>
      </c>
    </row>
    <row r="15" spans="1:4" ht="78" x14ac:dyDescent="0.25">
      <c r="A15" s="8" t="s">
        <v>13</v>
      </c>
      <c r="B15" s="24">
        <v>269086.23</v>
      </c>
      <c r="C15" s="11" t="s">
        <v>93</v>
      </c>
      <c r="D15" s="12" t="s">
        <v>149</v>
      </c>
    </row>
    <row r="16" spans="1:4" ht="64.5" customHeight="1" x14ac:dyDescent="0.25">
      <c r="A16" s="8" t="s">
        <v>15</v>
      </c>
      <c r="B16" s="24">
        <v>42431.519999999997</v>
      </c>
      <c r="C16" s="9" t="s">
        <v>7</v>
      </c>
      <c r="D16" s="10" t="s">
        <v>8</v>
      </c>
    </row>
    <row r="17" spans="1:4" ht="64.5" customHeight="1" x14ac:dyDescent="0.25">
      <c r="A17" s="8" t="s">
        <v>17</v>
      </c>
      <c r="B17" s="24">
        <f>26831.09+207102.81</f>
        <v>233933.9</v>
      </c>
      <c r="C17" s="9" t="s">
        <v>18</v>
      </c>
      <c r="D17" s="10" t="s">
        <v>19</v>
      </c>
    </row>
    <row r="18" spans="1:4" ht="64.5" customHeight="1" x14ac:dyDescent="0.25">
      <c r="A18" s="8" t="s">
        <v>20</v>
      </c>
      <c r="B18" s="24">
        <v>41270.400000000001</v>
      </c>
      <c r="C18" s="9" t="s">
        <v>21</v>
      </c>
      <c r="D18" s="10" t="s">
        <v>101</v>
      </c>
    </row>
    <row r="19" spans="1:4" ht="74.45" customHeight="1" x14ac:dyDescent="0.25">
      <c r="A19" s="8" t="s">
        <v>22</v>
      </c>
      <c r="B19" s="24">
        <v>148500</v>
      </c>
      <c r="C19" s="9" t="s">
        <v>23</v>
      </c>
      <c r="D19" s="10" t="s">
        <v>150</v>
      </c>
    </row>
    <row r="20" spans="1:4" ht="64.5" customHeight="1" x14ac:dyDescent="0.25">
      <c r="A20" s="8" t="s">
        <v>24</v>
      </c>
      <c r="B20" s="24">
        <v>73905.75</v>
      </c>
      <c r="C20" s="9" t="s">
        <v>25</v>
      </c>
      <c r="D20" s="10" t="s">
        <v>26</v>
      </c>
    </row>
    <row r="21" spans="1:4" ht="85.5" customHeight="1" x14ac:dyDescent="0.25">
      <c r="A21" s="8" t="s">
        <v>27</v>
      </c>
      <c r="B21" s="24">
        <v>5647.62</v>
      </c>
      <c r="C21" s="9" t="s">
        <v>28</v>
      </c>
      <c r="D21" s="10" t="s">
        <v>110</v>
      </c>
    </row>
    <row r="22" spans="1:4" ht="62.85" customHeight="1" x14ac:dyDescent="0.25">
      <c r="A22" s="8" t="s">
        <v>29</v>
      </c>
      <c r="B22" s="24">
        <v>3000</v>
      </c>
      <c r="C22" s="9" t="s">
        <v>79</v>
      </c>
      <c r="D22" s="10" t="s">
        <v>98</v>
      </c>
    </row>
    <row r="23" spans="1:4" ht="81.75" customHeight="1" x14ac:dyDescent="0.25">
      <c r="A23" s="8" t="s">
        <v>31</v>
      </c>
      <c r="B23" s="24">
        <v>197225.60000000001</v>
      </c>
      <c r="C23" s="9" t="s">
        <v>14</v>
      </c>
      <c r="D23" s="10" t="s">
        <v>151</v>
      </c>
    </row>
    <row r="24" spans="1:4" ht="84.75" customHeight="1" x14ac:dyDescent="0.25">
      <c r="A24" s="8" t="s">
        <v>32</v>
      </c>
      <c r="B24" s="24">
        <v>2500</v>
      </c>
      <c r="C24" s="9" t="s">
        <v>80</v>
      </c>
      <c r="D24" s="10" t="s">
        <v>111</v>
      </c>
    </row>
    <row r="25" spans="1:4" ht="141" customHeight="1" x14ac:dyDescent="0.25">
      <c r="A25" s="8" t="s">
        <v>34</v>
      </c>
      <c r="B25" s="24">
        <v>2428000</v>
      </c>
      <c r="C25" s="9" t="s">
        <v>159</v>
      </c>
      <c r="D25" s="10" t="s">
        <v>160</v>
      </c>
    </row>
    <row r="26" spans="1:4" ht="124.5" customHeight="1" x14ac:dyDescent="0.25">
      <c r="A26" s="8" t="s">
        <v>35</v>
      </c>
      <c r="B26" s="24">
        <v>2500</v>
      </c>
      <c r="C26" s="9" t="s">
        <v>82</v>
      </c>
      <c r="D26" s="10" t="s">
        <v>112</v>
      </c>
    </row>
    <row r="27" spans="1:4" ht="109.35" customHeight="1" x14ac:dyDescent="0.25">
      <c r="A27" s="8" t="s">
        <v>37</v>
      </c>
      <c r="B27" s="24">
        <v>5000</v>
      </c>
      <c r="C27" s="9" t="s">
        <v>83</v>
      </c>
      <c r="D27" s="10" t="s">
        <v>113</v>
      </c>
    </row>
    <row r="28" spans="1:4" ht="64.5" customHeight="1" x14ac:dyDescent="0.25">
      <c r="A28" s="8" t="s">
        <v>39</v>
      </c>
      <c r="B28" s="24">
        <f>9854.72+111152.1</f>
        <v>121006.82</v>
      </c>
      <c r="C28" s="9" t="s">
        <v>18</v>
      </c>
      <c r="D28" s="10" t="s">
        <v>75</v>
      </c>
    </row>
    <row r="29" spans="1:4" ht="75" customHeight="1" x14ac:dyDescent="0.25">
      <c r="A29" s="8" t="s">
        <v>40</v>
      </c>
      <c r="B29" s="24">
        <v>2559200</v>
      </c>
      <c r="C29" s="9" t="s">
        <v>94</v>
      </c>
      <c r="D29" s="10" t="s">
        <v>152</v>
      </c>
    </row>
    <row r="30" spans="1:4" ht="76.349999999999994" customHeight="1" x14ac:dyDescent="0.25">
      <c r="A30" s="8" t="s">
        <v>41</v>
      </c>
      <c r="B30" s="24">
        <v>1584887</v>
      </c>
      <c r="C30" s="9" t="s">
        <v>42</v>
      </c>
      <c r="D30" s="10" t="s">
        <v>100</v>
      </c>
    </row>
    <row r="31" spans="1:4" ht="62.85" customHeight="1" x14ac:dyDescent="0.25">
      <c r="A31" s="8" t="s">
        <v>45</v>
      </c>
      <c r="B31" s="24">
        <v>2855.1</v>
      </c>
      <c r="C31" s="9" t="s">
        <v>84</v>
      </c>
      <c r="D31" s="10" t="s">
        <v>116</v>
      </c>
    </row>
    <row r="32" spans="1:4" ht="119.85" customHeight="1" x14ac:dyDescent="0.25">
      <c r="A32" s="8" t="s">
        <v>46</v>
      </c>
      <c r="B32" s="24">
        <v>83000</v>
      </c>
      <c r="C32" s="9" t="s">
        <v>85</v>
      </c>
      <c r="D32" s="10" t="s">
        <v>119</v>
      </c>
    </row>
    <row r="33" spans="1:4" ht="59.1" customHeight="1" x14ac:dyDescent="0.25">
      <c r="A33" s="8" t="s">
        <v>48</v>
      </c>
      <c r="B33" s="24">
        <f>4927.36+177880.95</f>
        <v>182808.31</v>
      </c>
      <c r="C33" s="9" t="s">
        <v>86</v>
      </c>
      <c r="D33" s="10" t="s">
        <v>19</v>
      </c>
    </row>
    <row r="34" spans="1:4" ht="57" customHeight="1" x14ac:dyDescent="0.25">
      <c r="A34" s="8" t="s">
        <v>49</v>
      </c>
      <c r="B34" s="24">
        <v>309946.25</v>
      </c>
      <c r="C34" s="9" t="s">
        <v>50</v>
      </c>
      <c r="D34" s="10" t="s">
        <v>102</v>
      </c>
    </row>
    <row r="35" spans="1:4" ht="72" customHeight="1" x14ac:dyDescent="0.25">
      <c r="A35" s="8" t="s">
        <v>51</v>
      </c>
      <c r="B35" s="24">
        <v>3962</v>
      </c>
      <c r="C35" s="9" t="s">
        <v>87</v>
      </c>
      <c r="D35" s="10" t="s">
        <v>140</v>
      </c>
    </row>
    <row r="36" spans="1:4" ht="107.45" customHeight="1" x14ac:dyDescent="0.25">
      <c r="A36" s="8" t="s">
        <v>53</v>
      </c>
      <c r="B36" s="24">
        <v>3000</v>
      </c>
      <c r="C36" s="9" t="s">
        <v>88</v>
      </c>
      <c r="D36" s="10" t="s">
        <v>141</v>
      </c>
    </row>
    <row r="37" spans="1:4" ht="77.099999999999994" customHeight="1" x14ac:dyDescent="0.25">
      <c r="A37" s="8" t="s">
        <v>55</v>
      </c>
      <c r="B37" s="24">
        <v>3000</v>
      </c>
      <c r="C37" s="9" t="s">
        <v>89</v>
      </c>
      <c r="D37" s="10" t="s">
        <v>142</v>
      </c>
    </row>
    <row r="38" spans="1:4" ht="64.5" customHeight="1" x14ac:dyDescent="0.25">
      <c r="A38" s="8" t="s">
        <v>57</v>
      </c>
      <c r="B38" s="24">
        <v>3000</v>
      </c>
      <c r="C38" s="9" t="s">
        <v>90</v>
      </c>
      <c r="D38" s="10" t="s">
        <v>143</v>
      </c>
    </row>
    <row r="39" spans="1:4" ht="57.6" customHeight="1" x14ac:dyDescent="0.25">
      <c r="A39" s="8" t="s">
        <v>59</v>
      </c>
      <c r="B39" s="24">
        <v>82836</v>
      </c>
      <c r="C39" s="9" t="s">
        <v>60</v>
      </c>
      <c r="D39" s="10" t="s">
        <v>8</v>
      </c>
    </row>
    <row r="40" spans="1:4" ht="64.5" customHeight="1" x14ac:dyDescent="0.25">
      <c r="A40" s="8" t="s">
        <v>61</v>
      </c>
      <c r="B40" s="24">
        <v>18623.689999999999</v>
      </c>
      <c r="C40" s="9" t="s">
        <v>7</v>
      </c>
      <c r="D40" s="10" t="s">
        <v>8</v>
      </c>
    </row>
    <row r="41" spans="1:4" ht="61.5" customHeight="1" x14ac:dyDescent="0.25">
      <c r="A41" s="8" t="s">
        <v>62</v>
      </c>
      <c r="B41" s="24">
        <v>5000</v>
      </c>
      <c r="C41" s="9" t="s">
        <v>63</v>
      </c>
      <c r="D41" s="10" t="s">
        <v>128</v>
      </c>
    </row>
    <row r="42" spans="1:4" ht="71.45" customHeight="1" x14ac:dyDescent="0.25">
      <c r="A42" s="8" t="s">
        <v>64</v>
      </c>
      <c r="B42" s="24">
        <v>5428.71</v>
      </c>
      <c r="C42" s="9" t="s">
        <v>91</v>
      </c>
      <c r="D42" s="10" t="s">
        <v>127</v>
      </c>
    </row>
    <row r="43" spans="1:4" ht="64.5" customHeight="1" x14ac:dyDescent="0.25">
      <c r="A43" s="8" t="s">
        <v>66</v>
      </c>
      <c r="B43" s="24">
        <f>36955.2+24226.57</f>
        <v>61181.77</v>
      </c>
      <c r="C43" s="9" t="s">
        <v>18</v>
      </c>
      <c r="D43" s="10" t="s">
        <v>19</v>
      </c>
    </row>
    <row r="44" spans="1:4" ht="54.6" customHeight="1" x14ac:dyDescent="0.25">
      <c r="A44" s="8" t="s">
        <v>67</v>
      </c>
      <c r="B44" s="24">
        <v>2463.6799999999998</v>
      </c>
      <c r="C44" s="9" t="s">
        <v>25</v>
      </c>
      <c r="D44" s="10" t="s">
        <v>26</v>
      </c>
    </row>
    <row r="45" spans="1:4" ht="92.1" customHeight="1" x14ac:dyDescent="0.25">
      <c r="A45" s="8" t="s">
        <v>68</v>
      </c>
      <c r="B45" s="24">
        <v>13600</v>
      </c>
      <c r="C45" s="9" t="s">
        <v>69</v>
      </c>
      <c r="D45" s="10" t="s">
        <v>132</v>
      </c>
    </row>
    <row r="46" spans="1:4" ht="61.5" customHeight="1" x14ac:dyDescent="0.25">
      <c r="A46" s="8" t="s">
        <v>70</v>
      </c>
      <c r="B46" s="24">
        <v>2637</v>
      </c>
      <c r="C46" s="9" t="s">
        <v>71</v>
      </c>
      <c r="D46" s="10" t="s">
        <v>8</v>
      </c>
    </row>
    <row r="47" spans="1:4" ht="79.5" customHeight="1" x14ac:dyDescent="0.25">
      <c r="A47" s="8" t="s">
        <v>72</v>
      </c>
      <c r="B47" s="24">
        <v>330880</v>
      </c>
      <c r="C47" s="9" t="s">
        <v>73</v>
      </c>
      <c r="D47" s="10" t="s">
        <v>153</v>
      </c>
    </row>
    <row r="48" spans="1:4" ht="77.45" customHeight="1" x14ac:dyDescent="0.25">
      <c r="A48" s="13" t="s">
        <v>76</v>
      </c>
      <c r="B48" s="25">
        <v>1000</v>
      </c>
      <c r="C48" s="14" t="s">
        <v>92</v>
      </c>
      <c r="D48" s="10" t="s">
        <v>133</v>
      </c>
    </row>
    <row r="49" spans="1:4" ht="63" customHeight="1" thickBot="1" x14ac:dyDescent="0.3">
      <c r="A49" s="13" t="s">
        <v>77</v>
      </c>
      <c r="B49" s="25">
        <v>9154</v>
      </c>
      <c r="C49" s="14" t="s">
        <v>78</v>
      </c>
      <c r="D49" s="15" t="s">
        <v>134</v>
      </c>
    </row>
    <row r="50" spans="1:4" ht="23.1" customHeight="1" thickBot="1" x14ac:dyDescent="0.3">
      <c r="A50" s="16" t="s">
        <v>74</v>
      </c>
      <c r="B50" s="37">
        <f>SUM(B6:B49)</f>
        <v>10161211.6</v>
      </c>
      <c r="C50" s="17"/>
      <c r="D50" s="18"/>
    </row>
    <row r="51" spans="1:4" x14ac:dyDescent="0.25">
      <c r="A51" s="19"/>
      <c r="D51" s="21"/>
    </row>
  </sheetData>
  <mergeCells count="2">
    <mergeCell ref="A1:D1"/>
    <mergeCell ref="A4:D4"/>
  </mergeCells>
  <pageMargins left="0.31496062992126" right="0.31496062992126" top="0.35433070866141703" bottom="0.35433070866141703" header="0.31496062992126" footer="0.31496062992126"/>
  <pageSetup paperSize="9" scale="65"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2</vt:i4>
      </vt:variant>
    </vt:vector>
  </HeadingPairs>
  <TitlesOfParts>
    <vt:vector size="2" baseType="lpstr">
      <vt:lpstr>2024</vt:lpstr>
      <vt:lpstr>2025</vt:lpstr>
    </vt:vector>
  </TitlesOfParts>
  <Manager/>
  <Company>LM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Marika Baumgarte</dc:creator>
  <cp:keywords/>
  <dc:description/>
  <cp:lastModifiedBy>Māra Keiša</cp:lastModifiedBy>
  <cp:lastPrinted>2025-11-19T12:27:37Z</cp:lastPrinted>
  <dcterms:created xsi:type="dcterms:W3CDTF">2024-11-14T13:41:08Z</dcterms:created>
  <dcterms:modified xsi:type="dcterms:W3CDTF">2025-11-27T08:39:43Z</dcterms:modified>
  <cp:category/>
</cp:coreProperties>
</file>