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6_pielikums" sheetId="1" r:id="rId1"/>
  </sheets>
  <definedNames>
    <definedName name="Excel_BuiltIn_Print_Titles_1" localSheetId="0">'6_pielikums'!$A$4:$IJ$6</definedName>
    <definedName name="Excel_BuiltIn_Print_Titles_1">#REF!</definedName>
    <definedName name="_xlnm.Print_Area" localSheetId="0">'6_pielikums'!$A:$Q</definedName>
    <definedName name="_xlnm.Print_Titles" localSheetId="0">'6_pielikums'!$4:$6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" i="1" l="1"/>
  <c r="O173" i="1"/>
  <c r="N173" i="1"/>
  <c r="M173" i="1"/>
  <c r="L173" i="1"/>
  <c r="K173" i="1"/>
  <c r="J173" i="1"/>
  <c r="I173" i="1"/>
  <c r="Q171" i="1"/>
  <c r="P171" i="1"/>
  <c r="O171" i="1"/>
  <c r="N171" i="1"/>
  <c r="M171" i="1"/>
  <c r="L171" i="1"/>
  <c r="K171" i="1"/>
  <c r="J171" i="1"/>
  <c r="I171" i="1"/>
  <c r="H171" i="1"/>
  <c r="G171" i="1"/>
  <c r="Q167" i="1"/>
  <c r="P167" i="1"/>
  <c r="O167" i="1"/>
  <c r="N167" i="1"/>
  <c r="M167" i="1"/>
  <c r="L167" i="1"/>
  <c r="K167" i="1"/>
  <c r="J167" i="1"/>
  <c r="I167" i="1"/>
  <c r="H167" i="1"/>
  <c r="G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AL153" i="1"/>
  <c r="AK153" i="1"/>
  <c r="AJ153" i="1"/>
  <c r="AI153" i="1"/>
  <c r="AH153" i="1"/>
  <c r="AG153" i="1"/>
  <c r="AF153" i="1"/>
  <c r="AE153" i="1"/>
  <c r="AD153" i="1"/>
  <c r="AC153" i="1"/>
  <c r="AB153" i="1"/>
  <c r="AA153" i="1"/>
  <c r="Z153" i="1"/>
  <c r="Y153" i="1"/>
  <c r="X153" i="1"/>
  <c r="W153" i="1"/>
  <c r="V153" i="1"/>
  <c r="U153" i="1"/>
  <c r="T153" i="1"/>
  <c r="S153" i="1"/>
  <c r="R153" i="1"/>
  <c r="AL151" i="1"/>
  <c r="AK151" i="1"/>
  <c r="AJ151" i="1"/>
  <c r="AI151" i="1"/>
  <c r="AH151" i="1"/>
  <c r="AG151" i="1"/>
  <c r="AF151" i="1"/>
  <c r="AE151" i="1"/>
  <c r="AD151" i="1"/>
  <c r="AC151" i="1"/>
  <c r="AB151" i="1"/>
  <c r="AA151" i="1"/>
  <c r="Z151" i="1"/>
  <c r="Y151" i="1"/>
  <c r="X151" i="1"/>
  <c r="W151" i="1"/>
  <c r="V151" i="1"/>
  <c r="U151" i="1"/>
  <c r="T151" i="1"/>
  <c r="S151" i="1"/>
  <c r="R151" i="1"/>
  <c r="Q151" i="1"/>
  <c r="P151" i="1"/>
  <c r="O151" i="1"/>
  <c r="N151" i="1"/>
  <c r="M151" i="1"/>
  <c r="L151" i="1"/>
  <c r="K151" i="1"/>
  <c r="J151" i="1"/>
  <c r="I151" i="1"/>
  <c r="H151" i="1"/>
  <c r="G151" i="1"/>
  <c r="Q150" i="1"/>
  <c r="A150" i="1"/>
  <c r="Q149" i="1"/>
  <c r="A149" i="1"/>
  <c r="Q148" i="1"/>
  <c r="A148" i="1"/>
  <c r="Q147" i="1"/>
  <c r="A147" i="1"/>
  <c r="Q146" i="1"/>
  <c r="A146" i="1"/>
  <c r="Q145" i="1"/>
  <c r="A145" i="1"/>
  <c r="Q144" i="1"/>
  <c r="A144" i="1"/>
  <c r="Q143" i="1"/>
  <c r="A143" i="1"/>
  <c r="Q142" i="1"/>
  <c r="A142" i="1"/>
  <c r="Q141" i="1"/>
  <c r="A141" i="1"/>
  <c r="Q140" i="1"/>
  <c r="A140" i="1"/>
  <c r="Q139" i="1"/>
  <c r="A139" i="1"/>
  <c r="Q138" i="1"/>
  <c r="A138" i="1"/>
  <c r="A137" i="1"/>
  <c r="Q136" i="1"/>
  <c r="A136" i="1"/>
  <c r="Q135" i="1"/>
  <c r="A135" i="1"/>
  <c r="Q134" i="1"/>
  <c r="A134" i="1"/>
  <c r="Q133" i="1"/>
  <c r="A133" i="1"/>
  <c r="Q132" i="1"/>
  <c r="A132" i="1"/>
  <c r="Q131" i="1"/>
  <c r="A131" i="1"/>
  <c r="Q130" i="1"/>
  <c r="A130" i="1"/>
  <c r="Q129" i="1"/>
  <c r="A129" i="1"/>
  <c r="Q128" i="1"/>
  <c r="A128" i="1"/>
  <c r="Q127" i="1"/>
  <c r="A127" i="1"/>
  <c r="Q126" i="1"/>
  <c r="A126" i="1"/>
  <c r="Q125" i="1"/>
  <c r="A125" i="1"/>
  <c r="Q124" i="1"/>
  <c r="A124" i="1"/>
  <c r="Q123" i="1"/>
  <c r="A123" i="1"/>
  <c r="Q122" i="1"/>
  <c r="A122" i="1"/>
  <c r="Q121" i="1"/>
  <c r="A121" i="1"/>
  <c r="Q120" i="1"/>
  <c r="A120" i="1"/>
  <c r="Q119" i="1"/>
  <c r="A119" i="1"/>
  <c r="Q118" i="1"/>
  <c r="A118" i="1"/>
  <c r="Q117" i="1"/>
  <c r="A117" i="1"/>
  <c r="Q116" i="1"/>
  <c r="A116" i="1"/>
  <c r="Q115" i="1"/>
  <c r="A115" i="1"/>
  <c r="Q114" i="1"/>
  <c r="A114" i="1"/>
  <c r="Q113" i="1"/>
  <c r="A113" i="1"/>
  <c r="Q112" i="1"/>
  <c r="A112" i="1"/>
  <c r="Q111" i="1"/>
  <c r="A111" i="1"/>
  <c r="Q110" i="1"/>
  <c r="A110" i="1"/>
  <c r="Q109" i="1"/>
  <c r="A109" i="1"/>
  <c r="Q108" i="1"/>
  <c r="A108" i="1"/>
  <c r="Q107" i="1"/>
  <c r="A107" i="1"/>
  <c r="Q106" i="1"/>
  <c r="A106" i="1"/>
  <c r="Q105" i="1"/>
  <c r="A105" i="1"/>
  <c r="Q104" i="1"/>
  <c r="A104" i="1"/>
  <c r="Q103" i="1"/>
  <c r="A103" i="1"/>
  <c r="Q102" i="1"/>
  <c r="A102" i="1"/>
  <c r="Q101" i="1"/>
  <c r="A101" i="1"/>
  <c r="Q100" i="1"/>
  <c r="A100" i="1"/>
  <c r="Q99" i="1"/>
  <c r="A99" i="1"/>
  <c r="Q98" i="1"/>
  <c r="A98" i="1"/>
  <c r="Q97" i="1"/>
  <c r="A97" i="1"/>
  <c r="Q96" i="1"/>
  <c r="A96" i="1"/>
  <c r="Q95" i="1"/>
  <c r="A95" i="1"/>
  <c r="Q94" i="1"/>
  <c r="A94" i="1"/>
  <c r="Q93" i="1"/>
  <c r="A93" i="1"/>
  <c r="Q92" i="1"/>
  <c r="A92" i="1"/>
  <c r="Q91" i="1"/>
  <c r="A91" i="1"/>
  <c r="Q90" i="1"/>
  <c r="A90" i="1"/>
  <c r="Q89" i="1"/>
  <c r="A89" i="1"/>
  <c r="Q88" i="1"/>
  <c r="A88" i="1"/>
  <c r="Q87" i="1"/>
  <c r="A87" i="1"/>
  <c r="Q86" i="1"/>
  <c r="A86" i="1"/>
  <c r="Q85" i="1"/>
  <c r="A85" i="1"/>
  <c r="Q84" i="1"/>
  <c r="A84" i="1"/>
  <c r="Q83" i="1"/>
  <c r="A83" i="1"/>
  <c r="Q82" i="1"/>
  <c r="A82" i="1"/>
  <c r="Q81" i="1"/>
  <c r="A81" i="1"/>
  <c r="Q80" i="1"/>
  <c r="A80" i="1"/>
  <c r="Q79" i="1"/>
  <c r="A79" i="1"/>
  <c r="Q78" i="1"/>
  <c r="A78" i="1"/>
  <c r="Q77" i="1"/>
  <c r="A77" i="1"/>
  <c r="Q76" i="1"/>
  <c r="A76" i="1"/>
  <c r="Q75" i="1"/>
  <c r="A75" i="1"/>
  <c r="Q74" i="1"/>
  <c r="A74" i="1"/>
  <c r="Q73" i="1"/>
  <c r="A73" i="1"/>
  <c r="Q72" i="1"/>
  <c r="A72" i="1"/>
  <c r="Q71" i="1"/>
  <c r="A71" i="1"/>
  <c r="Q70" i="1"/>
  <c r="A70" i="1"/>
  <c r="Q69" i="1"/>
  <c r="A69" i="1"/>
  <c r="Q68" i="1"/>
  <c r="A68" i="1"/>
  <c r="Q67" i="1"/>
  <c r="A67" i="1"/>
  <c r="Q66" i="1"/>
  <c r="A66" i="1"/>
  <c r="Q65" i="1"/>
  <c r="A65" i="1"/>
  <c r="Q64" i="1"/>
  <c r="A64" i="1"/>
  <c r="Q63" i="1"/>
  <c r="A63" i="1"/>
  <c r="Q62" i="1"/>
  <c r="A62" i="1"/>
  <c r="Q61" i="1"/>
  <c r="A61" i="1"/>
  <c r="Q60" i="1"/>
  <c r="A60" i="1"/>
  <c r="Q59" i="1"/>
  <c r="A59" i="1"/>
  <c r="Q58" i="1"/>
  <c r="A58" i="1"/>
  <c r="Q57" i="1"/>
  <c r="A57" i="1"/>
  <c r="Q56" i="1"/>
  <c r="A56" i="1"/>
  <c r="Q55" i="1"/>
  <c r="A55" i="1"/>
  <c r="Q54" i="1"/>
  <c r="A54" i="1"/>
  <c r="Q53" i="1"/>
  <c r="A53" i="1"/>
  <c r="Q52" i="1"/>
  <c r="A52" i="1"/>
  <c r="Q51" i="1"/>
  <c r="A51" i="1"/>
  <c r="Q50" i="1"/>
  <c r="A50" i="1"/>
  <c r="Q49" i="1"/>
  <c r="A49" i="1"/>
  <c r="Q48" i="1"/>
  <c r="A48" i="1"/>
  <c r="Q47" i="1"/>
  <c r="A47" i="1"/>
  <c r="Q46" i="1"/>
  <c r="A46" i="1"/>
  <c r="Q45" i="1"/>
  <c r="A45" i="1"/>
  <c r="Q44" i="1"/>
  <c r="A44" i="1"/>
  <c r="Q43" i="1"/>
  <c r="A43" i="1"/>
  <c r="Q42" i="1"/>
  <c r="A42" i="1"/>
  <c r="Q41" i="1"/>
  <c r="A41" i="1"/>
  <c r="Q40" i="1"/>
  <c r="A40" i="1"/>
  <c r="Q39" i="1"/>
  <c r="A39" i="1"/>
  <c r="Q38" i="1"/>
  <c r="A38" i="1"/>
  <c r="Q37" i="1"/>
  <c r="A37" i="1"/>
  <c r="Q36" i="1"/>
  <c r="A36" i="1"/>
  <c r="Q35" i="1"/>
  <c r="A35" i="1"/>
  <c r="Q34" i="1"/>
  <c r="A34" i="1"/>
  <c r="Q33" i="1"/>
  <c r="A33" i="1"/>
  <c r="Q32" i="1"/>
  <c r="A32" i="1"/>
  <c r="Q31" i="1"/>
  <c r="A31" i="1"/>
  <c r="Q30" i="1"/>
  <c r="A30" i="1"/>
  <c r="Q29" i="1"/>
  <c r="A29" i="1"/>
  <c r="Q28" i="1"/>
  <c r="A28" i="1"/>
  <c r="Q27" i="1"/>
  <c r="A27" i="1"/>
  <c r="Q26" i="1"/>
  <c r="A26" i="1"/>
  <c r="Q25" i="1"/>
  <c r="A25" i="1"/>
  <c r="Q24" i="1"/>
  <c r="A24" i="1"/>
  <c r="Q23" i="1"/>
  <c r="A23" i="1"/>
  <c r="Q22" i="1"/>
  <c r="A22" i="1"/>
  <c r="Q21" i="1"/>
  <c r="A21" i="1"/>
  <c r="Q20" i="1"/>
  <c r="A20" i="1"/>
  <c r="Q19" i="1"/>
  <c r="A19" i="1"/>
  <c r="Q18" i="1"/>
  <c r="A18" i="1"/>
  <c r="Q17" i="1"/>
  <c r="A17" i="1"/>
  <c r="Q16" i="1"/>
  <c r="A16" i="1"/>
  <c r="Q15" i="1"/>
  <c r="A15" i="1"/>
  <c r="Q14" i="1"/>
  <c r="A14" i="1"/>
  <c r="Q13" i="1"/>
  <c r="A13" i="1"/>
  <c r="Q12" i="1"/>
  <c r="A12" i="1"/>
  <c r="Q11" i="1"/>
  <c r="A11" i="1"/>
  <c r="Q10" i="1"/>
  <c r="A10" i="1"/>
  <c r="Q9" i="1"/>
  <c r="A9" i="1"/>
  <c r="Q8" i="1"/>
  <c r="O6" i="1"/>
  <c r="N6" i="1"/>
  <c r="M6" i="1"/>
  <c r="L6" i="1"/>
</calcChain>
</file>

<file path=xl/sharedStrings.xml><?xml version="1.0" encoding="utf-8"?>
<sst xmlns="http://schemas.openxmlformats.org/spreadsheetml/2006/main" count="819" uniqueCount="555">
  <si>
    <t>6. pielikums</t>
  </si>
  <si>
    <t>Bauskas novada pašvaldības saistību apmērs 2025. gadā un turpmākajos gados (EUR)</t>
  </si>
  <si>
    <t>Nr.p.k.</t>
  </si>
  <si>
    <t>Aizdevējs</t>
  </si>
  <si>
    <t>Mērķis</t>
  </si>
  <si>
    <t>Līguma Nr.</t>
  </si>
  <si>
    <t>Līguma noslēgšanas datums</t>
  </si>
  <si>
    <t>Atmaksas termiņš</t>
  </si>
  <si>
    <t>Aizņēmuma summa</t>
  </si>
  <si>
    <t>Saistību pamatsummas parāds uz 01.01.2025.</t>
  </si>
  <si>
    <t>Saistību apmērs (pamatsumma+procenti)</t>
  </si>
  <si>
    <t>turpmākajos gados</t>
  </si>
  <si>
    <t>kopā</t>
  </si>
  <si>
    <t xml:space="preserve">Aizņēmumi  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</si>
  <si>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</si>
  <si>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</si>
  <si>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</si>
  <si>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</si>
  <si>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</si>
  <si>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</si>
  <si>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</si>
  <si>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</si>
  <si>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</si>
  <si>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</si>
  <si>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</si>
  <si>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</si>
  <si>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</si>
  <si>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</si>
  <si>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</si>
  <si>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22.03.2027.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</si>
  <si>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</si>
  <si>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</si>
  <si>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</si>
  <si>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</si>
  <si>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</si>
  <si>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</si>
  <si>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</si>
  <si>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</si>
  <si>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</si>
  <si>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</si>
  <si>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</si>
  <si>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</si>
  <si>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</si>
  <si>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</si>
  <si>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</si>
  <si>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</si>
  <si>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>KPFI projekta (Nr. KPFI-15.2/33) "Kompleksi risinājumi siltumnīcefekta gāzu emisiju samazināšanai Pilsrundāles vidusskolas un Pilsrundāles vidusskolas Bērsteles struktūrvienības ēkā" īstenošanai</t>
  </si>
  <si>
    <t>A2/1/14/271</t>
  </si>
  <si>
    <t>23.04.2014.</t>
  </si>
  <si>
    <t>20.03.2034.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</si>
  <si>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</si>
  <si>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</si>
  <si>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</si>
  <si>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</si>
  <si>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>A2/1/15/114</t>
  </si>
  <si>
    <t>18.03.2015.</t>
  </si>
  <si>
    <t>20.03.2025.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</si>
  <si>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</si>
  <si>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</si>
  <si>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</si>
  <si>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</si>
  <si>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</si>
  <si>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</si>
  <si>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</si>
  <si>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</si>
  <si>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</si>
  <si>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</si>
  <si>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</si>
  <si>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</si>
  <si>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</si>
  <si>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</si>
  <si>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</si>
  <si>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</si>
  <si>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 xml:space="preserve">A2/1/15/303   </t>
  </si>
  <si>
    <t>17.06.2015.</t>
  </si>
  <si>
    <t>20.06.2025.</t>
  </si>
  <si>
    <t xml:space="preserve">A2/1/15/370   </t>
  </si>
  <si>
    <t>21.07.2015.</t>
  </si>
  <si>
    <t>20.07.2025.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</si>
  <si>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</si>
  <si>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</si>
  <si>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</si>
  <si>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</si>
  <si>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</si>
  <si>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</si>
  <si>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</si>
  <si>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22.09.2025.</t>
  </si>
  <si>
    <t>Projekta "Gājēju un veloceliņa uz Rītausmām, Īslīces pagastā būvniecība" īstenošanai</t>
  </si>
  <si>
    <t>A2/1/15/526</t>
  </si>
  <si>
    <t>18.09.2015.</t>
  </si>
  <si>
    <t>20.09.2040.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</si>
  <si>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</si>
  <si>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</si>
  <si>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</si>
  <si>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</si>
  <si>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</si>
  <si>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</si>
  <si>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</si>
  <si>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</si>
  <si>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</si>
  <si>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</si>
  <si>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</si>
  <si>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</si>
  <si>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</si>
  <si>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</si>
  <si>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</si>
  <si>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</si>
  <si>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</si>
  <si>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</si>
  <si>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</si>
  <si>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</si>
  <si>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</si>
  <si>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</si>
  <si>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</si>
  <si>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</si>
  <si>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</si>
  <si>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</si>
  <si>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</si>
  <si>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</si>
  <si>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</si>
  <si>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</si>
  <si>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</si>
  <si>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</si>
  <si>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</si>
  <si>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</si>
  <si>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</si>
  <si>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</si>
  <si>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</si>
  <si>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</si>
  <si>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</si>
  <si>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Prioritārā investīciju projekta "Multifunkcionālā centra 1. un 3. kārtas būvniecība" īstenošanai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</si>
  <si>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</si>
  <si>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</si>
  <si>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</si>
  <si>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</si>
  <si>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</si>
  <si>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</si>
  <si>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</si>
  <si>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</si>
  <si>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</si>
  <si>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</si>
  <si>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</si>
  <si>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</si>
  <si>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</si>
  <si>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</si>
  <si>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</si>
  <si>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</si>
  <si>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</si>
  <si>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</si>
  <si>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</si>
  <si>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</si>
  <si>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</si>
  <si>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</si>
  <si>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</si>
  <si>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</si>
  <si>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</si>
  <si>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22.04.2047.</t>
  </si>
  <si>
    <t>Ceļu un to kompleksa investīciju projekta "Skolas ielas rekonstrukcija, Iecavā, Iecavas novadā" īstenošanai</t>
  </si>
  <si>
    <t>A2/1/17/398</t>
  </si>
  <si>
    <t>22.06.2017.</t>
  </si>
  <si>
    <t>A2/1/17/423</t>
  </si>
  <si>
    <t>28.06.2017.</t>
  </si>
  <si>
    <t>20.06.2042.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</si>
  <si>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</si>
  <si>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</si>
  <si>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</si>
  <si>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</si>
  <si>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22.06.2037.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</si>
  <si>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</si>
  <si>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</si>
  <si>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</si>
  <si>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</si>
  <si>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</si>
  <si>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22.07.2047.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</si>
  <si>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</si>
  <si>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</si>
  <si>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</si>
  <si>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</si>
  <si>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</si>
  <si>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</si>
  <si>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</si>
  <si>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</si>
  <si>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</si>
  <si>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</si>
  <si>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</si>
  <si>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</si>
  <si>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</si>
  <si>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</si>
  <si>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</si>
  <si>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>ELFLA projekta (Nr.17-06+A00702-000105) "Pašvaldības ceļa "Pilsrundāle-Svitene" pārbūve"  īstenošanai</t>
  </si>
  <si>
    <t>A2/1/18/68</t>
  </si>
  <si>
    <t>02.03.2018.</t>
  </si>
  <si>
    <t>20.02.2043.</t>
  </si>
  <si>
    <t>A2/1/18/180</t>
  </si>
  <si>
    <t>25.04.2018.</t>
  </si>
  <si>
    <t>20.04.2048.</t>
  </si>
  <si>
    <t>Prioritārā investīciju projekta "Multifunkcionālā centra 4. kārtas būvniecība" īstenošanai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</si>
  <si>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</si>
  <si>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</si>
  <si>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</si>
  <si>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</si>
  <si>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</si>
  <si>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25.05.2018.</t>
  </si>
  <si>
    <t>A2/1/18/271</t>
  </si>
  <si>
    <t>30.05.2018.</t>
  </si>
  <si>
    <t>20.12.2024.</t>
  </si>
  <si>
    <t>A2/1/18/272</t>
  </si>
  <si>
    <t>20.05.2033.</t>
  </si>
  <si>
    <t>A2/1/18/273</t>
  </si>
  <si>
    <t>A2/1/18/274</t>
  </si>
  <si>
    <t>20.12.2030.</t>
  </si>
  <si>
    <t>A2/1/18/275</t>
  </si>
  <si>
    <t>22.12.2025.</t>
  </si>
  <si>
    <t>A2/1/18/276</t>
  </si>
  <si>
    <t>22.05.2034.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</si>
  <si>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</si>
  <si>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</si>
  <si>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</si>
  <si>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</si>
  <si>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</si>
  <si>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</si>
  <si>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A2/1/18/407</t>
  </si>
  <si>
    <t>04.07.2018.</t>
  </si>
  <si>
    <t>20.06.2028.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</si>
  <si>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</si>
  <si>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</si>
  <si>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31.07.2018.</t>
  </si>
  <si>
    <t>20.07.2048.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</si>
  <si>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</si>
  <si>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</si>
  <si>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</si>
  <si>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</si>
  <si>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</si>
  <si>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</si>
  <si>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>A2/1/18/590</t>
  </si>
  <si>
    <t>30.08.2018.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</si>
  <si>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</si>
  <si>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</si>
  <si>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</si>
  <si>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</si>
  <si>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</si>
  <si>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</si>
  <si>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</si>
  <si>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</si>
  <si>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</si>
  <si>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</si>
  <si>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</si>
  <si>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</si>
  <si>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</si>
  <si>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</si>
  <si>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</si>
  <si>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</si>
  <si>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</si>
  <si>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</si>
  <si>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</si>
  <si>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</si>
  <si>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</si>
  <si>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</si>
  <si>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</si>
  <si>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</si>
  <si>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</si>
  <si>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</si>
  <si>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</si>
  <si>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</si>
  <si>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</si>
  <si>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</si>
  <si>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</si>
  <si>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</si>
  <si>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</si>
  <si>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</si>
  <si>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</si>
  <si>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</si>
  <si>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</si>
  <si>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</si>
  <si>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</si>
  <si>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</si>
  <si>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</si>
  <si>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</si>
  <si>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</si>
  <si>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</si>
  <si>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</si>
  <si>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</si>
  <si>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</si>
  <si>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A2/1/20/373</t>
  </si>
  <si>
    <t>02.07.2020.</t>
  </si>
  <si>
    <t>25.01.2029.</t>
  </si>
  <si>
    <t>Projekta "Bauskas novada pašvaldības grants ceļu pārbūve Dāviņu pagastā" īstenošanai</t>
  </si>
  <si>
    <t>A2/1/20/481</t>
  </si>
  <si>
    <t>03.08.2020.</t>
  </si>
  <si>
    <t>20.07.2050.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</si>
  <si>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</si>
  <si>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</si>
  <si>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</si>
  <si>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</si>
  <si>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</si>
  <si>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</si>
  <si>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</si>
  <si>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</si>
  <si>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</si>
  <si>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</si>
  <si>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</si>
  <si>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</si>
  <si>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</si>
  <si>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</si>
  <si>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</si>
  <si>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</si>
  <si>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</si>
  <si>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</si>
  <si>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</si>
  <si>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</si>
  <si>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</si>
  <si>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</si>
  <si>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</si>
  <si>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</si>
  <si>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</si>
  <si>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</si>
  <si>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</si>
  <si>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</si>
  <si>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</si>
  <si>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</si>
  <si>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</si>
  <si>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</si>
  <si>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</si>
  <si>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</si>
  <si>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</si>
  <si>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</si>
  <si>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</si>
  <si>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</si>
  <si>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Prioritārā investīciju projekta "Mēmeles gaisa tiltiņa rekonstrukcija" īstenošanai</t>
  </si>
  <si>
    <t>A2/1/21/511</t>
  </si>
  <si>
    <t>27.08.2021.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</si>
  <si>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</si>
  <si>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</si>
  <si>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</si>
  <si>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</si>
  <si>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</si>
  <si>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</si>
  <si>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</si>
  <si>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</si>
  <si>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</si>
  <si>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</si>
  <si>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20.03.2029.</t>
  </si>
  <si>
    <t>A2/1/22/106</t>
  </si>
  <si>
    <t>26.05.2022.</t>
  </si>
  <si>
    <t>20.06.2050.</t>
  </si>
  <si>
    <t>A2/1/22/107</t>
  </si>
  <si>
    <t>20.05.2042.</t>
  </si>
  <si>
    <t>A2/1/22/196</t>
  </si>
  <si>
    <t>07.07.2022.</t>
  </si>
  <si>
    <t>A2/1/22/197</t>
  </si>
  <si>
    <t>21.06.2032.</t>
  </si>
  <si>
    <t>A2/1/22/279</t>
  </si>
  <si>
    <t>12.08.2022.</t>
  </si>
  <si>
    <t>20.07.2032.</t>
  </si>
  <si>
    <t>A2/1/22/280</t>
  </si>
  <si>
    <t>A2/1/22/281</t>
  </si>
  <si>
    <t>A2/1/22/282</t>
  </si>
  <si>
    <t>A2/1/22/285</t>
  </si>
  <si>
    <t>A2/1/22/485</t>
  </si>
  <si>
    <t>04.11.2022.</t>
  </si>
  <si>
    <t>22.09.2042.</t>
  </si>
  <si>
    <t>ERAF projekta (Nr.4.2.2.0/21/A/055) "Energoefektivitātes paaugstināšana sabiedrībā balstītu sociālo pakalpojumu ēkai Bauskā, Slimnīcas ielā 4" īstenošanai</t>
  </si>
  <si>
    <t>A2/1/22/486</t>
  </si>
  <si>
    <t>ERAF projekta (Nr.4.2.2.0/21/A/056) "Energoefektivitātes paaugstināšana veselības aprūpes pakalpojumu ēkai Bauskā, Slimnīcas ielā 4" īstenošanai</t>
  </si>
  <si>
    <t>A2/1/22/487</t>
  </si>
  <si>
    <t>A2/1/23/22</t>
  </si>
  <si>
    <t>20.02.2023.</t>
  </si>
  <si>
    <t>20.01.2043.</t>
  </si>
  <si>
    <t>A2/1/23/98</t>
  </si>
  <si>
    <t>03.05.2023.</t>
  </si>
  <si>
    <t>A2/1/23/142</t>
  </si>
  <si>
    <t>19.06.2023.</t>
  </si>
  <si>
    <t>21.03.2033.</t>
  </si>
  <si>
    <t>A2/1/23/200</t>
  </si>
  <si>
    <t>12.07.2023.</t>
  </si>
  <si>
    <t>21.06.2038.</t>
  </si>
  <si>
    <t>A2/1/23/201</t>
  </si>
  <si>
    <t>A2/1/23/262</t>
  </si>
  <si>
    <t>14.08.2023.</t>
  </si>
  <si>
    <t>A2/1/23/297</t>
  </si>
  <si>
    <t>06.09.2023.</t>
  </si>
  <si>
    <t>20.08.2038.</t>
  </si>
  <si>
    <t>A2/1/23/298</t>
  </si>
  <si>
    <t>A2/1/23/299</t>
  </si>
  <si>
    <t>A2/1/23/404</t>
  </si>
  <si>
    <t>26.09.2023.</t>
  </si>
  <si>
    <t>20.09.2053.</t>
  </si>
  <si>
    <t>Transporta iegāde skolēnu pārvadāšanai</t>
  </si>
  <si>
    <t>A2/1/23/405</t>
  </si>
  <si>
    <t>20.09.2030.</t>
  </si>
  <si>
    <t>A2/1/24/37</t>
  </si>
  <si>
    <t>30.05.2024.</t>
  </si>
  <si>
    <t>A2/1/24/38</t>
  </si>
  <si>
    <t>A2/1/24/39</t>
  </si>
  <si>
    <t>20.05.2054.</t>
  </si>
  <si>
    <t>Projekta "Salātu ielas posma no Zaļās ielas līdz Dārza ielai pārbūve un būvuzraudzība" investīciju īstenošanai</t>
  </si>
  <si>
    <t>A2/1/24/66</t>
  </si>
  <si>
    <t>26.06.2024.</t>
  </si>
  <si>
    <t>20.06.2044.</t>
  </si>
  <si>
    <t>Projekta "Pilskalna ielas I posma no Upmalas ielas līdz Salātu ielai būvniecība un būvuzraudzība" investīciju īstenošanai</t>
  </si>
  <si>
    <t>A2/1/24/67</t>
  </si>
  <si>
    <t>20.06.2034.</t>
  </si>
  <si>
    <t>Projekta "Autoceļa A10 "V1040-Smiltaiņi-Audrupi-Jaunsvirkaļi 2.kārta" pārbūve" investīciju īstenošanai</t>
  </si>
  <si>
    <t>A2/1/24/68</t>
  </si>
  <si>
    <t>Projekta "Autoceļa A9 "Dārza iela-Cielavas-Bružas-P93, Dārza ielas posms no Dzintaru ielas līdz autoceļam P93 2.kārta" pārbūve" investīciju īstenošanai</t>
  </si>
  <si>
    <t>A2/1/24/69</t>
  </si>
  <si>
    <t>Latvijas – Lietuvas pārrobežu sadarbības programmas projekta (Nr.LL-00126) "Atklāj un sajūti zaļos noslēpumus Zemgalē un Žemaitijā!" īstenošanai</t>
  </si>
  <si>
    <t>A2/1/24/70</t>
  </si>
  <si>
    <t>A2/1/24/276</t>
  </si>
  <si>
    <t>28.10.2024.</t>
  </si>
  <si>
    <t>20.10.2034.</t>
  </si>
  <si>
    <t>A2/1/24/300</t>
  </si>
  <si>
    <t>10.12.2024.</t>
  </si>
  <si>
    <t xml:space="preserve">Prioritārais investīciju projekts "Administratīvās ēkas pārbūve par Bauskas Centrālo bibliotēku" </t>
  </si>
  <si>
    <t>A2/1/25/74</t>
  </si>
  <si>
    <t>29.04.2025.</t>
  </si>
  <si>
    <t>20.04.2035.</t>
  </si>
  <si>
    <t>A2/1/25/112</t>
  </si>
  <si>
    <t>26.05.2025.</t>
  </si>
  <si>
    <t>20.05.2045.</t>
  </si>
  <si>
    <t>Projekts "Mazās ielas pārbūve, Bauska, Bauskas novads"</t>
  </si>
  <si>
    <t>A2/1/25/189</t>
  </si>
  <si>
    <t>30.06.2025.</t>
  </si>
  <si>
    <t>20.06.2035.</t>
  </si>
  <si>
    <t>A2/1/25/190</t>
  </si>
  <si>
    <t>20.06.2045.</t>
  </si>
  <si>
    <t>A2/1/25/191</t>
  </si>
  <si>
    <t>A2/1/25/192</t>
  </si>
  <si>
    <t>20.06.2040.</t>
  </si>
  <si>
    <t>A2/1/25/193</t>
  </si>
  <si>
    <t>20.06.2032.</t>
  </si>
  <si>
    <t>A2/1/25/194</t>
  </si>
  <si>
    <t>A2/1/25/250</t>
  </si>
  <si>
    <t>23.07.2025.</t>
  </si>
  <si>
    <t>20.07.2045.</t>
  </si>
  <si>
    <t>A2/1/25/251</t>
  </si>
  <si>
    <t>KOPĀ:</t>
  </si>
  <si>
    <t>x</t>
  </si>
  <si>
    <t xml:space="preserve">Galvojumi </t>
  </si>
  <si>
    <t>1</t>
  </si>
  <si>
    <t>Ūdenssaimniecības pakalpojumu attīstība Iecavas novadā</t>
  </si>
  <si>
    <t>G/12/496</t>
  </si>
  <si>
    <t>10.09.2012.</t>
  </si>
  <si>
    <t>2</t>
  </si>
  <si>
    <t>Ūdenssaimniecības pakalpojumu attīstība Iecavas novada Zorģu ciemā</t>
  </si>
  <si>
    <t>G/12/498</t>
  </si>
  <si>
    <t>20.04.2032.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</si>
  <si>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</si>
  <si>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</si>
  <si>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</si>
  <si>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</si>
  <si>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</si>
  <si>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</si>
  <si>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</si>
  <si>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</si>
  <si>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</si>
  <si>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</si>
  <si>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</si>
  <si>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</si>
  <si>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</si>
  <si>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</si>
  <si>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</si>
  <si>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</si>
  <si>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</si>
  <si>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</si>
  <si>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</si>
  <si>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</si>
  <si>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</si>
  <si>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</si>
  <si>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</si>
  <si>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</si>
  <si>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</si>
  <si>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</si>
  <si>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Kohēzijas fonda projekta Nr.4.3.1.0/17/A/078 "Esošā siltumavota pārbūve Iecavā, uzstādot jaunu biomasas katlu" īstenošanai</t>
  </si>
  <si>
    <t>G/20/309</t>
  </si>
  <si>
    <t>04.06.2020.</t>
  </si>
  <si>
    <t>10</t>
  </si>
  <si>
    <t>G/20/311</t>
  </si>
  <si>
    <t>11</t>
  </si>
  <si>
    <t>G/20/773</t>
  </si>
  <si>
    <t>27.10.2020.</t>
  </si>
  <si>
    <t>12</t>
  </si>
  <si>
    <t>SIA "Mūsu saimnieks" kurināmā iegādei</t>
  </si>
  <si>
    <t>G/22/520</t>
  </si>
  <si>
    <t>16.11.2022.</t>
  </si>
  <si>
    <t>21.10.2024.</t>
  </si>
  <si>
    <t>13</t>
  </si>
  <si>
    <t>G/25/260</t>
  </si>
  <si>
    <t>09.04.2025.</t>
  </si>
  <si>
    <t>20.03.2027.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</si>
  <si>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</si>
  <si>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</si>
  <si>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</si>
  <si>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</si>
  <si>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A2/1/25/291</t>
  </si>
  <si>
    <t>21.08.2025.</t>
  </si>
  <si>
    <t>20.07.2035.</t>
  </si>
  <si>
    <t xml:space="preserve">Bauskas novada domes 28.08.2025.
    saistošajiem noteikumiem Nr. 9 </t>
  </si>
  <si>
    <t>Projekta "Vecumnieku centralizētās siltumapgādes sistēmas rekonstrukcija" īstenošanai</t>
  </si>
  <si>
    <t>Projekta "Seguma maiņa Zemgaļu ielas posmam no Skolas ielas līdz Lauku ielai un Lauku ielai Bauskas pilsētā" īstenošanai</t>
  </si>
  <si>
    <t>ERAF projekta (Nr.9.3.1.1/19/I/046) "Deinstitucionalizācijas plāna īstenošana Bauskas novadā" īstenošanai</t>
  </si>
  <si>
    <t xml:space="preserve">Projekta "Rātsnama vēsturiskā interjera izveide" īstenošanai </t>
  </si>
  <si>
    <t xml:space="preserve">Prioritārā investīciju projekta "Bērnu laukuma un sadzīves atkritumu konteineru laukumu izbūves II-III kārta" īstenošanai </t>
  </si>
  <si>
    <t xml:space="preserve">Projekta "Celtnieku ielas, Līdumnieku ielas posma no Celtnieku ielas līdz Rudzu ielai, Ainavu ielas posma no Celtnieku ielas līdz Pārupes ielai pārbūve" īstenošanai </t>
  </si>
  <si>
    <t>ERAF projekta (Nr.3DP/3.4.1.1.0/13/APIA/CFLA/048/075) "Ūdenssaimniecības attīstība Rundāles novada Svitenes pagasta Svitenes ciemā" īstenošanai</t>
  </si>
  <si>
    <t xml:space="preserve">Projekta "Vecumnieku novada izglītības iestāžu remontdarbi" īstenošanai </t>
  </si>
  <si>
    <t>Projekta "Labiekārtošana un remontdarbi Vecumnieku novada izglītības iestādēs" īstenošanai</t>
  </si>
  <si>
    <t>Projekta "Ēkas Liepu ielā 2, Vecumniekos, Vecumnieku pagastā, Vecumnieku novadā pārbūve atbilstoši pirmsskolas izglītības iestādes prasībām" īstenošanai</t>
  </si>
  <si>
    <t>ELFLA projekta (Nr.17-06-AL07-A019.2202-000007) "Ceraukstes tautas nama fasādes atjaunošana pakalpojumu nodrošināšanai" īstenošanai</t>
  </si>
  <si>
    <t>ELFLA projekta (Nr.17-06-A00702-000046) "Bauskas novada pašvaldības grants ceļu pārbūve Gailīšu pagastā" īstenošanai</t>
  </si>
  <si>
    <t>ERAF projekta (Nr.5.6.2.0/17/I/011) "Teritorijas revitalizācija Codes pagastā, rekonstruējot vietējā autoceļa posmu" īstenošanai</t>
  </si>
  <si>
    <t>ELFLA projekta (Nr.17-06-AL07-A019.2201-000008) "Rītausmu ciema sporta un atpūtas parka izveide" īstenošanai</t>
  </si>
  <si>
    <t>ERAF projekta (Nr.5.6.2.0/17/I/009) "Brīvības bulvāra revitalizācija uzņēmējdarbības veicināšanai" īstenošanai</t>
  </si>
  <si>
    <t xml:space="preserve">ELFLA projekta (Nr.18-06-A00702-000026) "Vecumnieku novada pašvaldības autoceļa A10 (Mednieki-Gali), autoceļa posma A1 (Ķekavas šoseja-Dzeguzes) un autoceļa posma B2 (Spodras-Krieviņi) pārbūve Vecumnieku novadā" īstenošanai </t>
  </si>
  <si>
    <t xml:space="preserve">Prioritārā investīciju projekta "Videonovērošanas sistēmas Bauskā izbūves 2. un 3.kārta" īstenošanai </t>
  </si>
  <si>
    <t>ERAF projekta (Nr.5.6.2.0/21/I/001) "Privāto investīciju palielināšana Gailīšu pagastā uzņēmējdarbības veicināšanai" īstenošanai</t>
  </si>
  <si>
    <t>ERAF projekta (Nr. 8.1.2.0/17/I/011) "Bauskas Valsts ģimnāzijas un Bauskas 2. vidusskolas infrastruktūras sakārtošana" īstenošanai</t>
  </si>
  <si>
    <t>Prioritārā investīciju projekta  "Liepu ielas Brunavas pagastā pārbūve" īstenošanai</t>
  </si>
  <si>
    <t>Projekta "Pašvaldības autoceļa B7 "Priedītes–Mežotnes stacija" pārbūve (1806 m) posmā no 0,0 km līdz 1,806 km" investīciju īstenošanai</t>
  </si>
  <si>
    <t>Projekta "Seguma atjaunošana objektā Mežotnes pagasta autoceļa B2 "Jumpravu kapi - Tomi" posmam" investīciju īstenošanai</t>
  </si>
  <si>
    <t>Projekta "Seguma maiņa objektā Vecsaules pagasta autoceļa A6 "Kalte - Cīruļi" posms" investīciju īstenošanai</t>
  </si>
  <si>
    <t>Projekta "Piebraucamā ceļa izbūve posmā no Valsts reģionālā autoceļa P92 Iecava - Stelpe" investīciju īstenošanai</t>
  </si>
  <si>
    <t>Projekta "Autoceļa A18 "Plūdoņi- Bērziņi" pārbūve" investīciju īstenošanai</t>
  </si>
  <si>
    <t>Projekta "Seguma maiņa objektā "Bauskas pilsētas Krasta ielas posms no Skolas ielas līdz Mūsas tiltam"" investīciju īstenošanai</t>
  </si>
  <si>
    <t>Prioritārā investīciju projekta "Liepu ielas Brunavas pagastā pārbūve" īstenošanai</t>
  </si>
  <si>
    <t>ERAF projekta (Nr.4.2.2.0/22/A/005) "Energoefektivitātes paaugstināšana sporta namam "Dartija"" īstenošanai</t>
  </si>
  <si>
    <t>Investīciju projekta "Autoceļa "Dārza iela – Cielavas – Bružas – P93" un Dārza ielas posma no Dzintaru ielas līdz autoceļam
A9 "Dārza iela – Cielavas –Bružas – P93" pārbūve" īstenošanai</t>
  </si>
  <si>
    <t>Investīciju projekta "Autoceļa A10 "V 1040-Smiltaiņi-Audrupi-Jaunsvirkaļi" pārbūve" īstenošanai</t>
  </si>
  <si>
    <t>Projekts "Autoceļa A18 "Plūdoņi- Bērziņi" pārbūves 2. kārta" īstenošanai</t>
  </si>
  <si>
    <t>Projekta "Seguma maiņa objektā "Ceriņu ielas posms no Dārza ielas līdz Biržu ielai", Bauskā, Bauskas novadā" īstenošanai</t>
  </si>
  <si>
    <t>Projekta "Seguma maiņa objektā "Bauskas pilsētas Biržu iela no Dārza ielas līdz Biržu 23", Bauskā, Bauskas novadā" īstenošanai</t>
  </si>
  <si>
    <t>Prioritārā investīciju projekta
"Pilsrundāles vidusskolas fasādes atjaunošana" īstenošanai</t>
  </si>
  <si>
    <t>ERAF projekts (Nr.8.1.2.0/17/I/011) "Bauskas Valsts ģimnāzijas un Bauskas 2. vidusskolas infrastruktūras sakārtošana" īstenošanai</t>
  </si>
  <si>
    <t>Projekta "Kalna un Zaļās ielas seguma atjaunošanas un rotācijas apļa izbūves projektēšana, autoruzraudzība un būvuzraudzība" īstenošanai</t>
  </si>
  <si>
    <t>Projekta "Vecumnieku vidusskolas ēkas pārbūve" pabeigšanai</t>
  </si>
  <si>
    <t>Prioritārais investīciju projekts "Lifta ierīkošana un telpu remontdarbi Bauskas pilsētas pamatskolā"</t>
  </si>
  <si>
    <t>AF projekts (Nr.3.1.2.1.i.0/1/22/I/CFLA/011) "Sociālā dienesta ēku vides pieejamības nodrošināšanas pasākumi Bauskas novadā"</t>
  </si>
  <si>
    <t>Projekts "Salātu ielas posma no Zaļās ielas līdz Dārza ielai pārbūve un būvuzraudzība"</t>
  </si>
  <si>
    <t>Projekts "Pilskalna ielas II posma no Salātu ielas līdz Robežu ielai ar pieslēgumu pie Zaļās ielas būvniecība, Bauskā"</t>
  </si>
  <si>
    <t>Projekts "Jaunās ielas pārbūve, Vecumniekos, Vecumnieku pagastā, Bauskas novadā"</t>
  </si>
  <si>
    <t>Projekts "Doktorāta ielas un Mežotnes pagasta autoceļa B05 "Mežotne - Bajāri - A1" atjaunošana"</t>
  </si>
  <si>
    <t>ERAF projekts (Nr.5.1.1.1/2/25/A/026) "Publiskās infrastruktūras izveide uzņēmējdarbības atbalstam Bauskas novadā"</t>
  </si>
  <si>
    <t>Projekts "Pirmsskolas izglītības grupu telpu ierīkošana Sporta iela 3, Uzvara, Gailīšu pagasts"</t>
  </si>
  <si>
    <t>Projekts "Dārza ielas pārbūve no Biržu ielas līdz pilsētas robežai, Bauska, Bauskas novads"</t>
  </si>
  <si>
    <t>Projekts "Iecavas pamatskolas aktu zāles atjaunošana un kāpņu telpas remonts, Skolas ielā 19, Iecavā, Bauskas nov., LV-3913"</t>
  </si>
  <si>
    <t xml:space="preserve"> SIA "Bauskas novada komunālserviss" kurināmā iegādei</t>
  </si>
  <si>
    <t>Projekta "Ēkas rekonstrukcija un funkcijas maiņa - Iecavas mākslas un mūzikas skola" īstenošanai</t>
  </si>
  <si>
    <t xml:space="preserve">Projekta "Bauskas Mūzikas skolas rekonstrukcijas 2. kārta" īstenošanai </t>
  </si>
  <si>
    <t>Projekta "Mežotnes pamatskolas pārbūve" īstenošanai</t>
  </si>
  <si>
    <t>ELFLA projekta (Nr.17-06-AL07-A019.2201-000009) "Garozas muižas parka labiekārtošana" īstenošanai</t>
  </si>
  <si>
    <t>ERAF projekta (Nr.5.6.2.0/17/I/010) "Teritorijas revitalizācija Gailīšu pagastā, rekonstruējot vietējā autoceļa posmu" īstenošanai</t>
  </si>
  <si>
    <t>Latvijas-Lietuvas-Baltkrievijas pārrobežu sadarbības programmas projekta (Nr. ENI-LLB-2-340) "Inovatīvs kultūras tūrisms: atslēga Rundāles un Svisločas pievilcības un konkurētspējas uzlabošanai" investīciju daļas īstenošanai</t>
  </si>
  <si>
    <t>ERAF projekta (Nr.9.3.1.1/18/I/023) "Dienas aprūpes centra izveide Iecavā, Bauskas novadā" īstenošanai</t>
  </si>
  <si>
    <t>Kohēzijas fonda projekta Nr.5.3.1.0/17/I/020 "Bauskas ūdenssaimniecības attīstība III kārta" īstenošanai</t>
  </si>
  <si>
    <t>Kohēzijas fonda projekta Nr.4.3.1.0/17/A077 "Siltumtīklu pārbūve Iecavā"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</si>
</sst>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0.0000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i/>
      <sz val="10"/>
      <name val="Arial"/>
      <family val="2"/>
      <charset val="186"/>
    </font>
    <font>
      <sz val="7"/>
      <name val="Arial"/>
      <family val="2"/>
      <charset val="186"/>
    </font>
    <font>
      <sz val="11"/>
      <name val="Arial"/>
      <family val="2"/>
      <charset val="186"/>
    </font>
    <font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62004455702383"/>
      </left>
      <right style="thin">
        <color theme="0" tint="-0.34962004455702383"/>
      </right>
      <top style="thin">
        <color theme="0" tint="-0.34962004455702383"/>
      </top>
      <bottom style="thin">
        <color theme="0" tint="-0.34962004455702383"/>
      </bottom>
      <diagonal/>
    </border>
    <border>
      <left style="thin">
        <color theme="0" tint="-0.34962004455702383"/>
      </left>
      <right style="thin">
        <color theme="0" tint="-0.34962004455702383"/>
      </right>
      <top style="thin">
        <color theme="0" tint="-0.34962004455702383"/>
      </top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</borders>
  <cellStyleXfs count="7">
    <xf numFmtId="0" fontId="0" fillId="0" borderId="0"/>
    <xf numFmtId="164" fontId="10" fillId="0" borderId="0" applyFont="0" applyFill="0" applyBorder="0" applyAlignment="0" applyProtection="0"/>
    <xf numFmtId="0" fontId="1" fillId="0" borderId="0"/>
    <xf numFmtId="0" fontId="1" fillId="0" borderId="0"/>
    <xf numFmtId="164" fontId="10" fillId="0" borderId="0" applyFont="0" applyFill="0" applyBorder="0" applyAlignment="0" applyProtection="0"/>
    <xf numFmtId="0" fontId="1" fillId="0" borderId="0"/>
    <xf numFmtId="0" fontId="1" fillId="0" borderId="0"/>
  </cellStyleXfs>
  <cellXfs count="177">
    <xf numFmtId="0" fontId="0" fillId="0" borderId="0" xfId="0"/>
    <xf numFmtId="0" fontId="1" fillId="0" borderId="1" xfId="2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0" fontId="2" fillId="0" borderId="0" xfId="2" applyFont="1" applyProtection="1">
      <protection locked="0"/>
    </xf>
    <xf numFmtId="0" fontId="2" fillId="0" borderId="0" xfId="2" applyFont="1"/>
    <xf numFmtId="0" fontId="2" fillId="2" borderId="0" xfId="2" applyFont="1" applyFill="1"/>
    <xf numFmtId="0" fontId="2" fillId="0" borderId="0" xfId="2" applyFont="1" applyAlignment="1" applyProtection="1">
      <alignment horizontal="center" vertical="center"/>
      <protection locked="0"/>
    </xf>
    <xf numFmtId="0" fontId="4" fillId="0" borderId="0" xfId="2" applyFont="1" applyAlignment="1" applyProtection="1">
      <alignment horizontal="right"/>
      <protection locked="0"/>
    </xf>
    <xf numFmtId="0" fontId="5" fillId="0" borderId="1" xfId="2" applyFont="1" applyBorder="1" applyAlignment="1">
      <alignment horizontal="center" vertical="center" wrapText="1"/>
    </xf>
    <xf numFmtId="0" fontId="6" fillId="0" borderId="0" xfId="2" applyFont="1" applyAlignment="1">
      <alignment horizontal="center" wrapText="1"/>
    </xf>
    <xf numFmtId="0" fontId="6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wrapText="1"/>
    </xf>
    <xf numFmtId="0" fontId="2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/>
    </xf>
    <xf numFmtId="165" fontId="1" fillId="2" borderId="1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165" fontId="5" fillId="0" borderId="1" xfId="1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wrapText="1"/>
    </xf>
    <xf numFmtId="49" fontId="1" fillId="0" borderId="2" xfId="0" applyNumberFormat="1" applyFont="1" applyBorder="1" applyAlignment="1">
      <alignment horizontal="center" vertical="center"/>
    </xf>
    <xf numFmtId="165" fontId="1" fillId="2" borderId="2" xfId="1" applyNumberFormat="1" applyFont="1" applyFill="1" applyBorder="1" applyAlignment="1">
      <alignment horizontal="center" vertical="center"/>
    </xf>
    <xf numFmtId="165" fontId="1" fillId="0" borderId="2" xfId="1" applyNumberFormat="1" applyFont="1" applyFill="1" applyBorder="1" applyAlignment="1">
      <alignment horizontal="center" vertical="center"/>
    </xf>
    <xf numFmtId="165" fontId="1" fillId="0" borderId="2" xfId="1" applyNumberFormat="1" applyFont="1" applyFill="1" applyBorder="1" applyAlignment="1" applyProtection="1">
      <alignment horizontal="center" vertical="center"/>
      <protection locked="0"/>
    </xf>
    <xf numFmtId="165" fontId="5" fillId="0" borderId="2" xfId="1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left" wrapText="1"/>
    </xf>
    <xf numFmtId="49" fontId="1" fillId="0" borderId="3" xfId="0" applyNumberFormat="1" applyFont="1" applyBorder="1" applyAlignment="1">
      <alignment horizontal="center" vertical="center"/>
    </xf>
    <xf numFmtId="165" fontId="1" fillId="2" borderId="3" xfId="1" applyNumberFormat="1" applyFont="1" applyFill="1" applyBorder="1" applyAlignment="1">
      <alignment horizontal="center" vertical="center"/>
    </xf>
    <xf numFmtId="165" fontId="1" fillId="0" borderId="3" xfId="1" applyNumberFormat="1" applyFont="1" applyFill="1" applyBorder="1" applyAlignment="1">
      <alignment horizontal="center" vertical="center"/>
    </xf>
    <xf numFmtId="165" fontId="1" fillId="0" borderId="3" xfId="1" applyNumberFormat="1" applyFont="1" applyFill="1" applyBorder="1" applyAlignment="1" applyProtection="1">
      <alignment horizontal="center" vertical="center"/>
      <protection locked="0"/>
    </xf>
    <xf numFmtId="165" fontId="1" fillId="0" borderId="0" xfId="1" applyNumberFormat="1" applyFont="1" applyAlignment="1">
      <alignment horizontal="center" vertical="center" wrapText="1"/>
    </xf>
    <xf numFmtId="165" fontId="5" fillId="0" borderId="3" xfId="1" applyNumberFormat="1" applyFont="1" applyFill="1" applyBorder="1" applyAlignment="1">
      <alignment horizontal="center" vertical="center" wrapText="1"/>
    </xf>
    <xf numFmtId="165" fontId="1" fillId="2" borderId="4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4" xfId="1" applyNumberFormat="1" applyFont="1" applyFill="1" applyBorder="1" applyAlignment="1" applyProtection="1">
      <alignment horizontal="center" vertical="center"/>
      <protection locked="0"/>
    </xf>
    <xf numFmtId="165" fontId="5" fillId="0" borderId="4" xfId="1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165" fontId="1" fillId="2" borderId="1" xfId="1" applyNumberFormat="1" applyFont="1" applyFill="1" applyBorder="1" applyAlignment="1" applyProtection="1">
      <alignment horizontal="center" vertical="center"/>
      <protection locked="0"/>
    </xf>
    <xf numFmtId="165" fontId="5" fillId="2" borderId="1" xfId="1" applyNumberFormat="1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center"/>
    </xf>
    <xf numFmtId="0" fontId="2" fillId="2" borderId="0" xfId="2" applyFont="1" applyFill="1" applyAlignment="1">
      <alignment horizontal="center" wrapText="1"/>
    </xf>
    <xf numFmtId="0" fontId="2" fillId="2" borderId="0" xfId="2" applyFont="1" applyFill="1" applyAlignment="1">
      <alignment horizontal="center" vertical="center" wrapText="1"/>
    </xf>
    <xf numFmtId="165" fontId="5" fillId="2" borderId="2" xfId="1" applyNumberFormat="1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/>
    </xf>
    <xf numFmtId="165" fontId="1" fillId="2" borderId="6" xfId="1" applyNumberFormat="1" applyFont="1" applyFill="1" applyBorder="1" applyAlignment="1">
      <alignment horizontal="center" vertical="center"/>
    </xf>
    <xf numFmtId="165" fontId="1" fillId="0" borderId="6" xfId="1" applyNumberFormat="1" applyFont="1" applyFill="1" applyBorder="1" applyAlignment="1">
      <alignment horizontal="center" vertical="center"/>
    </xf>
    <xf numFmtId="165" fontId="5" fillId="0" borderId="6" xfId="1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horizontal="left" wrapText="1"/>
    </xf>
    <xf numFmtId="49" fontId="1" fillId="2" borderId="2" xfId="0" applyNumberFormat="1" applyFont="1" applyFill="1" applyBorder="1" applyAlignment="1">
      <alignment horizontal="center" vertical="center"/>
    </xf>
    <xf numFmtId="165" fontId="1" fillId="0" borderId="2" xfId="1" applyNumberFormat="1" applyFont="1" applyBorder="1" applyAlignment="1">
      <alignment horizontal="center" vertical="center" wrapText="1"/>
    </xf>
    <xf numFmtId="165" fontId="1" fillId="2" borderId="2" xfId="1" applyNumberFormat="1" applyFont="1" applyFill="1" applyBorder="1" applyAlignment="1">
      <alignment horizontal="center" vertical="center" wrapText="1"/>
    </xf>
    <xf numFmtId="165" fontId="5" fillId="0" borderId="2" xfId="1" applyNumberFormat="1" applyFont="1" applyBorder="1" applyAlignment="1">
      <alignment horizontal="center" vertical="center" wrapText="1"/>
    </xf>
    <xf numFmtId="165" fontId="1" fillId="0" borderId="2" xfId="1" applyNumberFormat="1" applyFont="1" applyFill="1" applyBorder="1" applyAlignment="1">
      <alignment horizontal="right" vertical="center"/>
    </xf>
    <xf numFmtId="165" fontId="1" fillId="0" borderId="2" xfId="1" applyNumberFormat="1" applyFont="1" applyFill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wrapText="1"/>
    </xf>
    <xf numFmtId="165" fontId="1" fillId="0" borderId="2" xfId="1" applyNumberFormat="1" applyFont="1" applyBorder="1" applyAlignment="1">
      <alignment horizontal="right" vertical="center" wrapText="1"/>
    </xf>
    <xf numFmtId="49" fontId="5" fillId="0" borderId="8" xfId="2" applyNumberFormat="1" applyFont="1" applyBorder="1" applyAlignment="1" applyProtection="1">
      <alignment horizontal="left" vertical="center" wrapText="1"/>
      <protection locked="0"/>
    </xf>
    <xf numFmtId="165" fontId="5" fillId="2" borderId="4" xfId="1" applyNumberFormat="1" applyFont="1" applyFill="1" applyBorder="1" applyAlignment="1" applyProtection="1">
      <alignment horizontal="center" vertical="center" wrapText="1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165" fontId="1" fillId="2" borderId="0" xfId="1" applyNumberFormat="1" applyFont="1" applyFill="1" applyAlignment="1" applyProtection="1">
      <alignment horizontal="center" vertical="center" wrapText="1"/>
      <protection locked="0"/>
    </xf>
    <xf numFmtId="0" fontId="2" fillId="0" borderId="0" xfId="2" applyFont="1" applyAlignment="1" applyProtection="1">
      <alignment horizontal="center" vertical="center" wrapText="1"/>
      <protection locked="0"/>
    </xf>
    <xf numFmtId="49" fontId="5" fillId="0" borderId="0" xfId="2" applyNumberFormat="1" applyFont="1" applyAlignment="1" applyProtection="1">
      <alignment horizontal="left" wrapText="1"/>
      <protection locked="0"/>
    </xf>
    <xf numFmtId="165" fontId="1" fillId="0" borderId="0" xfId="1" applyNumberFormat="1" applyFont="1" applyAlignment="1" applyProtection="1">
      <alignment horizontal="centerContinuous" vertical="center" wrapText="1"/>
      <protection locked="0"/>
    </xf>
    <xf numFmtId="165" fontId="1" fillId="2" borderId="2" xfId="1" applyNumberFormat="1" applyFont="1" applyFill="1" applyBorder="1" applyAlignment="1" applyProtection="1">
      <alignment horizontal="center" vertical="center"/>
      <protection locked="0"/>
    </xf>
    <xf numFmtId="165" fontId="1" fillId="2" borderId="9" xfId="1" applyNumberFormat="1" applyFont="1" applyFill="1" applyBorder="1" applyAlignment="1" applyProtection="1">
      <alignment horizontal="center" vertical="center" wrapText="1"/>
      <protection locked="0"/>
    </xf>
    <xf numFmtId="165" fontId="1" fillId="2" borderId="9" xfId="1" applyNumberFormat="1" applyFont="1" applyFill="1" applyBorder="1" applyAlignment="1" applyProtection="1">
      <alignment horizontal="center" vertical="center"/>
      <protection locked="0"/>
    </xf>
    <xf numFmtId="165" fontId="5" fillId="0" borderId="9" xfId="1" applyNumberFormat="1" applyFont="1" applyFill="1" applyBorder="1" applyAlignment="1">
      <alignment horizontal="center" vertical="center" wrapText="1"/>
    </xf>
    <xf numFmtId="165" fontId="1" fillId="2" borderId="2" xfId="1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2" applyNumberFormat="1" applyFont="1" applyBorder="1" applyAlignment="1" applyProtection="1">
      <alignment vertical="center" wrapText="1"/>
      <protection locked="0"/>
    </xf>
    <xf numFmtId="165" fontId="5" fillId="2" borderId="2" xfId="1" applyNumberFormat="1" applyFont="1" applyFill="1" applyBorder="1" applyAlignment="1" applyProtection="1">
      <alignment horizontal="center" vertical="center" wrapText="1"/>
      <protection locked="0"/>
    </xf>
    <xf numFmtId="165" fontId="1" fillId="0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10" xfId="1" applyNumberFormat="1" applyFont="1" applyFill="1" applyBorder="1" applyAlignment="1">
      <alignment horizontal="center" vertical="center" wrapText="1"/>
    </xf>
    <xf numFmtId="49" fontId="5" fillId="0" borderId="11" xfId="2" applyNumberFormat="1" applyFont="1" applyBorder="1" applyAlignment="1" applyProtection="1">
      <alignment vertical="center" wrapText="1"/>
      <protection locked="0"/>
    </xf>
    <xf numFmtId="165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165" fontId="5" fillId="0" borderId="12" xfId="1" applyNumberFormat="1" applyFont="1" applyFill="1" applyBorder="1" applyAlignment="1">
      <alignment horizontal="center" vertical="center" wrapText="1"/>
    </xf>
    <xf numFmtId="49" fontId="5" fillId="0" borderId="0" xfId="2" applyNumberFormat="1" applyFont="1" applyAlignment="1" applyProtection="1">
      <alignment vertical="center" wrapText="1"/>
      <protection locked="0"/>
    </xf>
    <xf numFmtId="49" fontId="5" fillId="0" borderId="0" xfId="2" applyNumberFormat="1" applyFont="1" applyAlignment="1" applyProtection="1">
      <alignment horizontal="center" vertical="center" wrapText="1"/>
      <protection locked="0"/>
    </xf>
    <xf numFmtId="165" fontId="5" fillId="2" borderId="0" xfId="1" applyNumberFormat="1" applyFont="1" applyFill="1" applyAlignment="1" applyProtection="1">
      <alignment horizontal="center" vertical="center" wrapText="1"/>
      <protection locked="0"/>
    </xf>
    <xf numFmtId="165" fontId="1" fillId="0" borderId="13" xfId="1" applyNumberFormat="1" applyFont="1" applyFill="1" applyBorder="1" applyAlignment="1">
      <alignment horizontal="center" vertical="center" wrapText="1"/>
    </xf>
    <xf numFmtId="165" fontId="5" fillId="2" borderId="14" xfId="1" applyNumberFormat="1" applyFont="1" applyFill="1" applyBorder="1" applyAlignment="1">
      <alignment horizontal="center" vertical="center" wrapText="1"/>
    </xf>
    <xf numFmtId="165" fontId="5" fillId="0" borderId="14" xfId="1" applyNumberFormat="1" applyFont="1" applyFill="1" applyBorder="1" applyAlignment="1">
      <alignment horizontal="center" vertical="center" wrapText="1"/>
    </xf>
    <xf numFmtId="165" fontId="1" fillId="0" borderId="0" xfId="1" applyNumberFormat="1" applyFont="1" applyFill="1" applyAlignment="1">
      <alignment horizontal="center" vertical="center" wrapText="1"/>
    </xf>
    <xf numFmtId="164" fontId="1" fillId="0" borderId="1" xfId="1" applyFont="1" applyBorder="1" applyAlignment="1">
      <alignment horizontal="center" vertical="center" wrapText="1"/>
    </xf>
    <xf numFmtId="165" fontId="1" fillId="0" borderId="1" xfId="1" applyNumberFormat="1" applyFont="1" applyBorder="1" applyAlignment="1">
      <alignment horizontal="center" vertical="center" wrapText="1"/>
    </xf>
    <xf numFmtId="49" fontId="7" fillId="0" borderId="0" xfId="2" applyNumberFormat="1" applyFont="1" applyAlignment="1">
      <alignment vertical="center" wrapText="1"/>
    </xf>
    <xf numFmtId="49" fontId="7" fillId="2" borderId="0" xfId="2" applyNumberFormat="1" applyFont="1" applyFill="1" applyAlignment="1">
      <alignment vertical="center" wrapText="1"/>
    </xf>
    <xf numFmtId="0" fontId="7" fillId="0" borderId="15" xfId="2" applyFont="1" applyBorder="1" applyAlignment="1" applyProtection="1">
      <alignment vertical="center"/>
      <protection locked="0"/>
    </xf>
    <xf numFmtId="49" fontId="2" fillId="0" borderId="0" xfId="2" applyNumberFormat="1" applyFont="1" applyProtection="1">
      <protection locked="0"/>
    </xf>
    <xf numFmtId="0" fontId="4" fillId="0" borderId="0" xfId="2" applyFont="1" applyProtection="1">
      <protection locked="0"/>
    </xf>
    <xf numFmtId="1" fontId="2" fillId="0" borderId="0" xfId="2" applyNumberFormat="1" applyFont="1" applyProtection="1">
      <protection locked="0"/>
    </xf>
    <xf numFmtId="166" fontId="2" fillId="0" borderId="0" xfId="2" applyNumberFormat="1" applyFont="1" applyProtection="1">
      <protection locked="0"/>
    </xf>
    <xf numFmtId="0" fontId="2" fillId="0" borderId="0" xfId="2" applyFont="1" applyAlignment="1" applyProtection="1">
      <alignment wrapText="1"/>
      <protection locked="0"/>
    </xf>
    <xf numFmtId="165" fontId="2" fillId="0" borderId="0" xfId="2" applyNumberFormat="1" applyFont="1" applyAlignment="1" applyProtection="1">
      <alignment wrapText="1"/>
      <protection locked="0"/>
    </xf>
    <xf numFmtId="0" fontId="2" fillId="0" borderId="0" xfId="6" applyFont="1"/>
    <xf numFmtId="49" fontId="2" fillId="2" borderId="0" xfId="2" applyNumberFormat="1" applyFont="1" applyFill="1" applyAlignment="1">
      <alignment horizontal="left" vertical="center" wrapText="1"/>
    </xf>
    <xf numFmtId="164" fontId="1" fillId="0" borderId="0" xfId="1" applyFont="1" applyBorder="1" applyAlignment="1">
      <alignment horizontal="center" vertical="center" wrapText="1"/>
    </xf>
    <xf numFmtId="49" fontId="4" fillId="2" borderId="0" xfId="2" applyNumberFormat="1" applyFont="1" applyFill="1" applyProtection="1">
      <protection locked="0"/>
    </xf>
    <xf numFmtId="164" fontId="4" fillId="0" borderId="0" xfId="2" applyNumberFormat="1" applyFont="1" applyProtection="1">
      <protection locked="0"/>
    </xf>
    <xf numFmtId="49" fontId="1" fillId="0" borderId="0" xfId="2" applyNumberFormat="1" applyAlignment="1" applyProtection="1">
      <alignment horizontal="center" vertical="center" wrapText="1"/>
      <protection locked="0"/>
    </xf>
    <xf numFmtId="0" fontId="1" fillId="0" borderId="1" xfId="2" applyBorder="1" applyAlignment="1">
      <alignment horizontal="center" vertical="center" wrapText="1"/>
    </xf>
    <xf numFmtId="0" fontId="1" fillId="0" borderId="0" xfId="2" applyAlignment="1">
      <alignment horizontal="center" wrapText="1"/>
    </xf>
    <xf numFmtId="49" fontId="5" fillId="0" borderId="0" xfId="2" applyNumberFormat="1" applyFont="1" applyAlignment="1">
      <alignment horizontal="centerContinuous" wrapText="1"/>
    </xf>
    <xf numFmtId="49" fontId="6" fillId="2" borderId="0" xfId="2" applyNumberFormat="1" applyFont="1" applyFill="1" applyAlignment="1">
      <alignment horizontal="centerContinuous" wrapText="1"/>
    </xf>
    <xf numFmtId="0" fontId="1" fillId="0" borderId="0" xfId="2" applyAlignment="1">
      <alignment horizontal="centerContinuous"/>
    </xf>
    <xf numFmtId="0" fontId="1" fillId="0" borderId="0" xfId="2" applyAlignment="1">
      <alignment horizontal="center"/>
    </xf>
    <xf numFmtId="49" fontId="1" fillId="0" borderId="1" xfId="2" applyNumberFormat="1" applyBorder="1" applyAlignment="1" applyProtection="1">
      <alignment horizontal="center" vertical="center" wrapText="1"/>
      <protection locked="0"/>
    </xf>
    <xf numFmtId="49" fontId="1" fillId="0" borderId="4" xfId="2" applyNumberFormat="1" applyBorder="1" applyAlignment="1" applyProtection="1">
      <alignment horizontal="center" vertical="center" wrapText="1"/>
      <protection locked="0"/>
    </xf>
    <xf numFmtId="49" fontId="1" fillId="0" borderId="4" xfId="2" applyNumberFormat="1" applyBorder="1" applyAlignment="1" applyProtection="1">
      <alignment horizontal="left" vertical="center" wrapText="1"/>
      <protection locked="0"/>
    </xf>
    <xf numFmtId="49" fontId="1" fillId="2" borderId="1" xfId="2" applyNumberFormat="1" applyFill="1" applyBorder="1" applyAlignment="1" applyProtection="1">
      <alignment horizontal="center" vertical="center" wrapText="1"/>
      <protection locked="0"/>
    </xf>
    <xf numFmtId="49" fontId="1" fillId="2" borderId="1" xfId="2" applyNumberFormat="1" applyFill="1" applyBorder="1" applyAlignment="1" applyProtection="1">
      <alignment horizontal="left" vertical="center" wrapText="1"/>
      <protection locked="0"/>
    </xf>
    <xf numFmtId="49" fontId="1" fillId="0" borderId="2" xfId="2" applyNumberFormat="1" applyBorder="1" applyAlignment="1" applyProtection="1">
      <alignment horizontal="left" vertical="center" wrapText="1"/>
      <protection locked="0"/>
    </xf>
    <xf numFmtId="49" fontId="1" fillId="0" borderId="2" xfId="2" applyNumberFormat="1" applyBorder="1" applyAlignment="1" applyProtection="1">
      <alignment horizontal="center" vertical="center" wrapText="1"/>
      <protection locked="0"/>
    </xf>
    <xf numFmtId="49" fontId="1" fillId="0" borderId="2" xfId="2" applyNumberFormat="1" applyBorder="1" applyAlignment="1" applyProtection="1">
      <alignment horizontal="left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2" applyNumberFormat="1" applyBorder="1" applyAlignment="1" applyProtection="1">
      <alignment horizontal="left" wrapText="1"/>
      <protection locked="0"/>
    </xf>
    <xf numFmtId="49" fontId="1" fillId="0" borderId="16" xfId="2" applyNumberFormat="1" applyBorder="1" applyAlignment="1" applyProtection="1">
      <alignment horizontal="center" vertical="center" wrapText="1"/>
      <protection locked="0"/>
    </xf>
    <xf numFmtId="165" fontId="1" fillId="0" borderId="6" xfId="1" applyNumberFormat="1" applyFont="1" applyFill="1" applyBorder="1" applyAlignment="1" applyProtection="1">
      <alignment horizontal="center" vertical="center"/>
      <protection locked="0"/>
    </xf>
    <xf numFmtId="49" fontId="1" fillId="0" borderId="17" xfId="2" applyNumberFormat="1" applyBorder="1" applyAlignment="1" applyProtection="1">
      <alignment horizontal="center" vertical="center" wrapText="1"/>
      <protection locked="0"/>
    </xf>
    <xf numFmtId="49" fontId="1" fillId="0" borderId="3" xfId="2" applyNumberFormat="1" applyBorder="1" applyAlignment="1" applyProtection="1">
      <alignment horizontal="left" wrapText="1"/>
      <protection locked="0"/>
    </xf>
    <xf numFmtId="49" fontId="1" fillId="0" borderId="3" xfId="2" applyNumberFormat="1" applyBorder="1" applyAlignment="1" applyProtection="1">
      <alignment horizontal="center" vertical="center" wrapText="1"/>
      <protection locked="0"/>
    </xf>
    <xf numFmtId="0" fontId="1" fillId="0" borderId="2" xfId="2" applyBorder="1" applyAlignment="1">
      <alignment horizontal="left" wrapText="1"/>
    </xf>
    <xf numFmtId="0" fontId="1" fillId="0" borderId="2" xfId="2" applyBorder="1" applyAlignment="1">
      <alignment horizontal="center" vertical="center" wrapText="1"/>
    </xf>
    <xf numFmtId="0" fontId="1" fillId="0" borderId="0" xfId="2" applyAlignment="1">
      <alignment horizontal="center" vertical="center" wrapText="1"/>
    </xf>
    <xf numFmtId="164" fontId="1" fillId="0" borderId="0" xfId="1" applyFont="1" applyAlignment="1">
      <alignment horizontal="center" vertical="center" wrapText="1"/>
    </xf>
    <xf numFmtId="0" fontId="1" fillId="0" borderId="18" xfId="0" applyFont="1" applyBorder="1"/>
    <xf numFmtId="49" fontId="1" fillId="0" borderId="19" xfId="2" applyNumberFormat="1" applyBorder="1" applyAlignment="1" applyProtection="1">
      <alignment horizontal="center" vertical="center" wrapText="1"/>
      <protection locked="0"/>
    </xf>
    <xf numFmtId="49" fontId="1" fillId="0" borderId="0" xfId="2" applyNumberFormat="1" applyAlignment="1" applyProtection="1">
      <alignment wrapText="1"/>
      <protection locked="0"/>
    </xf>
    <xf numFmtId="49" fontId="5" fillId="0" borderId="0" xfId="2" applyNumberFormat="1" applyFont="1" applyAlignment="1" applyProtection="1">
      <alignment horizontal="centerContinuous" wrapText="1"/>
      <protection locked="0"/>
    </xf>
    <xf numFmtId="49" fontId="5" fillId="0" borderId="0" xfId="2" applyNumberFormat="1" applyFont="1" applyAlignment="1" applyProtection="1">
      <alignment horizontal="centerContinuous" vertical="center" wrapText="1"/>
      <protection locked="0"/>
    </xf>
    <xf numFmtId="165" fontId="5" fillId="2" borderId="0" xfId="1" applyNumberFormat="1" applyFont="1" applyFill="1" applyAlignment="1" applyProtection="1">
      <alignment horizontal="centerContinuous" vertical="center" wrapText="1"/>
      <protection locked="0"/>
    </xf>
    <xf numFmtId="49" fontId="1" fillId="0" borderId="2" xfId="3" applyNumberFormat="1" applyBorder="1" applyAlignment="1">
      <alignment horizontal="left" wrapText="1"/>
    </xf>
    <xf numFmtId="49" fontId="1" fillId="0" borderId="20" xfId="3" applyNumberFormat="1" applyBorder="1" applyAlignment="1">
      <alignment horizontal="center" vertical="center" wrapText="1"/>
    </xf>
    <xf numFmtId="49" fontId="1" fillId="2" borderId="2" xfId="3" applyNumberFormat="1" applyFill="1" applyBorder="1" applyAlignment="1">
      <alignment horizontal="center" vertical="center"/>
    </xf>
    <xf numFmtId="49" fontId="1" fillId="0" borderId="2" xfId="3" applyNumberFormat="1" applyBorder="1" applyAlignment="1">
      <alignment horizontal="center" vertical="center"/>
    </xf>
    <xf numFmtId="49" fontId="1" fillId="0" borderId="9" xfId="2" applyNumberFormat="1" applyBorder="1" applyAlignment="1" applyProtection="1">
      <alignment horizontal="center" vertical="center" wrapText="1"/>
      <protection locked="0"/>
    </xf>
    <xf numFmtId="49" fontId="1" fillId="0" borderId="9" xfId="2" applyNumberFormat="1" applyBorder="1" applyAlignment="1" applyProtection="1">
      <alignment horizontal="left" vertical="center" wrapText="1"/>
      <protection locked="0"/>
    </xf>
    <xf numFmtId="165" fontId="1" fillId="2" borderId="1" xfId="4" applyNumberFormat="1" applyFont="1" applyFill="1" applyBorder="1" applyAlignment="1" applyProtection="1">
      <alignment horizontal="center" vertical="center"/>
      <protection locked="0"/>
    </xf>
    <xf numFmtId="49" fontId="1" fillId="0" borderId="21" xfId="3" applyNumberFormat="1" applyBorder="1" applyAlignment="1">
      <alignment horizontal="center" vertical="center" wrapText="1"/>
    </xf>
    <xf numFmtId="49" fontId="1" fillId="0" borderId="2" xfId="3" applyNumberFormat="1" applyBorder="1" applyAlignment="1">
      <alignment horizontal="center" vertical="center" wrapText="1"/>
    </xf>
    <xf numFmtId="0" fontId="8" fillId="0" borderId="0" xfId="2" applyFont="1" applyAlignment="1" applyProtection="1">
      <alignment horizontal="center" vertical="center" wrapText="1"/>
      <protection locked="0"/>
    </xf>
    <xf numFmtId="49" fontId="1" fillId="0" borderId="22" xfId="5" applyNumberFormat="1" applyBorder="1" applyAlignment="1">
      <alignment vertical="center" wrapText="1"/>
    </xf>
    <xf numFmtId="49" fontId="1" fillId="0" borderId="14" xfId="5" applyNumberFormat="1" applyBorder="1" applyAlignment="1">
      <alignment horizontal="center" vertical="center" wrapText="1"/>
    </xf>
    <xf numFmtId="49" fontId="1" fillId="0" borderId="0" xfId="2" applyNumberFormat="1" applyAlignment="1" applyProtection="1">
      <alignment vertical="center" wrapText="1"/>
      <protection locked="0"/>
    </xf>
    <xf numFmtId="0" fontId="1" fillId="0" borderId="13" xfId="2" applyBorder="1" applyAlignment="1" applyProtection="1">
      <alignment vertical="center"/>
      <protection locked="0"/>
    </xf>
    <xf numFmtId="49" fontId="1" fillId="0" borderId="23" xfId="2" applyNumberFormat="1" applyBorder="1" applyAlignment="1">
      <alignment horizontal="left" vertical="center" wrapText="1"/>
    </xf>
    <xf numFmtId="49" fontId="1" fillId="2" borderId="0" xfId="2" applyNumberFormat="1" applyFill="1" applyAlignment="1">
      <alignment horizontal="left" vertical="center" wrapText="1"/>
    </xf>
    <xf numFmtId="0" fontId="1" fillId="0" borderId="24" xfId="2" applyBorder="1" applyAlignment="1">
      <alignment horizontal="right" vertical="center"/>
    </xf>
    <xf numFmtId="3" fontId="1" fillId="3" borderId="19" xfId="2" applyNumberFormat="1" applyFill="1" applyBorder="1" applyAlignment="1" applyProtection="1">
      <alignment horizontal="right" vertical="center"/>
      <protection locked="0"/>
    </xf>
    <xf numFmtId="0" fontId="1" fillId="0" borderId="9" xfId="2" applyBorder="1" applyAlignment="1" applyProtection="1">
      <alignment horizontal="center" vertical="center" wrapText="1"/>
      <protection locked="0"/>
    </xf>
    <xf numFmtId="49" fontId="1" fillId="2" borderId="3" xfId="0" applyNumberFormat="1" applyFont="1" applyFill="1" applyBorder="1" applyAlignment="1">
      <alignment horizontal="center" vertical="center"/>
    </xf>
    <xf numFmtId="165" fontId="1" fillId="0" borderId="3" xfId="1" applyNumberFormat="1" applyFont="1" applyBorder="1" applyAlignment="1">
      <alignment horizontal="right" vertical="center" wrapText="1"/>
    </xf>
    <xf numFmtId="165" fontId="1" fillId="0" borderId="3" xfId="1" applyNumberFormat="1" applyFont="1" applyFill="1" applyBorder="1" applyAlignment="1">
      <alignment horizontal="right" vertical="center"/>
    </xf>
    <xf numFmtId="165" fontId="1" fillId="0" borderId="3" xfId="1" applyNumberFormat="1" applyFont="1" applyFill="1" applyBorder="1" applyAlignment="1" applyProtection="1">
      <alignment horizontal="right" vertical="center"/>
      <protection locked="0"/>
    </xf>
    <xf numFmtId="165" fontId="5" fillId="0" borderId="3" xfId="1" applyNumberFormat="1" applyFont="1" applyBorder="1" applyAlignment="1">
      <alignment horizontal="center" vertical="center" wrapText="1"/>
    </xf>
    <xf numFmtId="0" fontId="9" fillId="0" borderId="0" xfId="2" applyFont="1" applyAlignment="1" applyProtection="1">
      <alignment wrapText="1"/>
      <protection locked="0"/>
    </xf>
    <xf numFmtId="0" fontId="9" fillId="0" borderId="0" xfId="2" applyFont="1"/>
    <xf numFmtId="0" fontId="9" fillId="2" borderId="0" xfId="2" applyFont="1" applyFill="1"/>
    <xf numFmtId="0" fontId="9" fillId="0" borderId="0" xfId="2" applyFont="1" applyProtection="1">
      <protection locked="0"/>
    </xf>
    <xf numFmtId="0" fontId="1" fillId="0" borderId="2" xfId="2" applyBorder="1" applyAlignment="1" applyProtection="1">
      <alignment horizontal="center" vertical="center" wrapText="1"/>
      <protection locked="0"/>
    </xf>
    <xf numFmtId="49" fontId="4" fillId="0" borderId="0" xfId="2" applyNumberFormat="1" applyFont="1" applyAlignment="1" applyProtection="1">
      <alignment horizontal="left" wrapText="1"/>
      <protection locked="0"/>
    </xf>
    <xf numFmtId="49" fontId="1" fillId="0" borderId="11" xfId="2" applyNumberFormat="1" applyBorder="1" applyAlignment="1">
      <alignment horizontal="left" vertical="center" wrapText="1"/>
    </xf>
    <xf numFmtId="49" fontId="1" fillId="0" borderId="22" xfId="2" applyNumberFormat="1" applyBorder="1" applyAlignment="1">
      <alignment horizontal="left" vertical="center" wrapText="1"/>
    </xf>
    <xf numFmtId="49" fontId="1" fillId="0" borderId="14" xfId="2" applyNumberFormat="1" applyBorder="1" applyAlignment="1">
      <alignment horizontal="left" vertical="center" wrapText="1"/>
    </xf>
    <xf numFmtId="49" fontId="1" fillId="2" borderId="9" xfId="2" applyNumberFormat="1" applyFill="1" applyBorder="1" applyAlignment="1">
      <alignment horizontal="center" vertical="center" wrapText="1"/>
    </xf>
    <xf numFmtId="49" fontId="1" fillId="2" borderId="4" xfId="2" applyNumberFormat="1" applyFill="1" applyBorder="1" applyAlignment="1">
      <alignment horizontal="center" vertical="center" wrapText="1"/>
    </xf>
    <xf numFmtId="0" fontId="1" fillId="0" borderId="1" xfId="2" applyBorder="1" applyAlignment="1" applyProtection="1">
      <alignment horizontal="center" vertical="center" wrapText="1"/>
      <protection locked="0"/>
    </xf>
    <xf numFmtId="49" fontId="3" fillId="0" borderId="13" xfId="2" applyNumberFormat="1" applyFont="1" applyBorder="1" applyAlignment="1">
      <alignment horizontal="center" vertical="center" wrapText="1"/>
    </xf>
    <xf numFmtId="49" fontId="3" fillId="0" borderId="13" xfId="2" applyNumberFormat="1" applyFont="1" applyBorder="1" applyAlignment="1" applyProtection="1">
      <alignment horizontal="center" vertical="center" wrapText="1"/>
      <protection locked="0"/>
    </xf>
    <xf numFmtId="49" fontId="1" fillId="0" borderId="1" xfId="2" applyNumberFormat="1" applyBorder="1" applyAlignment="1" applyProtection="1">
      <alignment horizontal="left" vertical="center" wrapText="1"/>
      <protection locked="0"/>
    </xf>
    <xf numFmtId="0" fontId="2" fillId="0" borderId="0" xfId="2" applyFont="1" applyAlignment="1" applyProtection="1">
      <alignment horizontal="right"/>
      <protection locked="0"/>
    </xf>
    <xf numFmtId="0" fontId="2" fillId="0" borderId="0" xfId="2" applyFont="1" applyAlignment="1" applyProtection="1">
      <alignment horizontal="right" wrapText="1"/>
      <protection locked="0"/>
    </xf>
    <xf numFmtId="0" fontId="3" fillId="0" borderId="0" xfId="2" applyFont="1" applyAlignment="1" applyProtection="1">
      <alignment horizontal="center"/>
      <protection locked="0"/>
    </xf>
    <xf numFmtId="49" fontId="1" fillId="0" borderId="1" xfId="2" applyNumberFormat="1" applyBorder="1" applyAlignment="1">
      <alignment horizontal="center" vertical="center" wrapText="1"/>
    </xf>
    <xf numFmtId="49" fontId="1" fillId="0" borderId="9" xfId="2" applyNumberFormat="1" applyBorder="1" applyAlignment="1">
      <alignment horizontal="center" vertical="center" wrapText="1"/>
    </xf>
    <xf numFmtId="49" fontId="1" fillId="0" borderId="4" xfId="2" applyNumberFormat="1" applyBorder="1" applyAlignment="1">
      <alignment horizontal="center" vertical="center" wrapText="1"/>
    </xf>
  </cellXfs>
  <cellStyles count="7">
    <cellStyle name="Comma" xfId="1" builtinId="3"/>
    <cellStyle name="Comma 2" xfId="4"/>
    <cellStyle name="Normal" xfId="0" builtinId="0"/>
    <cellStyle name="Normal 2 2" xfId="6"/>
    <cellStyle name="Normal_Pamatformas" xfId="2"/>
    <cellStyle name="Normal_Veidlapa_2008_oktobris_(4.piel)" xfId="3"/>
    <cellStyle name="Normal_Veidlapa_2008_oktobris_(5.piel)_(2)" xf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K180"/>
  <sheetViews>
    <sheetView showGridLines="0" tabSelected="1" zoomScaleNormal="100" zoomScaleSheetLayoutView="100" workbookViewId="0">
      <pane ySplit="6" topLeftCell="A7" activePane="bottomLeft" state="frozen"/>
      <selection pane="bottomLeft" activeCell="AN1" sqref="AN1"/>
    </sheetView>
  </sheetViews>
  <sheetFormatPr defaultRowHeight="12" x14ac:dyDescent="0.2"/>
  <cols>
    <col min="1" max="1" width="7.42578125" style="3" customWidth="1"/>
    <col min="2" max="2" width="11.42578125" style="4" customWidth="1"/>
    <col min="3" max="3" width="28.85546875" style="4" customWidth="1"/>
    <col min="4" max="4" width="12.85546875" style="4" customWidth="1"/>
    <col min="5" max="6" width="12.28515625" style="4" customWidth="1"/>
    <col min="7" max="7" width="13" style="5" customWidth="1"/>
    <col min="8" max="8" width="13.5703125" style="5" customWidth="1"/>
    <col min="9" max="17" width="13.28515625" style="3" customWidth="1"/>
    <col min="18" max="21" width="0" style="3" hidden="1" customWidth="1"/>
    <col min="22" max="22" width="0" style="4" hidden="1" customWidth="1"/>
    <col min="23" max="24" width="0" style="3" hidden="1" customWidth="1"/>
    <col min="25" max="25" width="0" style="4" hidden="1" customWidth="1"/>
    <col min="26" max="38" width="0" style="3" hidden="1" customWidth="1"/>
    <col min="39" max="39" width="11.42578125" style="6" customWidth="1"/>
    <col min="40" max="245" width="8.85546875" style="3"/>
    <col min="246" max="255" width="8.85546875" style="95"/>
    <col min="256" max="256" width="11.140625" style="95" customWidth="1"/>
    <col min="257" max="257" width="29.7109375" style="95" customWidth="1"/>
    <col min="258" max="258" width="12.42578125" style="95" customWidth="1"/>
    <col min="259" max="259" width="25" style="95" customWidth="1"/>
    <col min="260" max="260" width="12.28515625" style="95" customWidth="1"/>
    <col min="261" max="269" width="13.28515625" style="95" customWidth="1"/>
    <col min="270" max="290" width="0" style="95" hidden="1" customWidth="1"/>
    <col min="291" max="511" width="8.85546875" style="95"/>
    <col min="512" max="512" width="11.140625" style="95" customWidth="1"/>
    <col min="513" max="513" width="29.7109375" style="95" customWidth="1"/>
    <col min="514" max="514" width="12.42578125" style="95" customWidth="1"/>
    <col min="515" max="515" width="25" style="95" customWidth="1"/>
    <col min="516" max="516" width="12.28515625" style="95" customWidth="1"/>
    <col min="517" max="525" width="13.28515625" style="95" customWidth="1"/>
    <col min="526" max="546" width="0" style="95" hidden="1" customWidth="1"/>
    <col min="547" max="767" width="8.85546875" style="95"/>
    <col min="768" max="768" width="11.140625" style="95" customWidth="1"/>
    <col min="769" max="769" width="29.7109375" style="95" customWidth="1"/>
    <col min="770" max="770" width="12.42578125" style="95" customWidth="1"/>
    <col min="771" max="771" width="25" style="95" customWidth="1"/>
    <col min="772" max="772" width="12.28515625" style="95" customWidth="1"/>
    <col min="773" max="781" width="13.28515625" style="95" customWidth="1"/>
    <col min="782" max="802" width="0" style="95" hidden="1" customWidth="1"/>
    <col min="803" max="1023" width="8.85546875" style="95"/>
    <col min="1024" max="1024" width="11.140625" style="95" customWidth="1"/>
    <col min="1025" max="1025" width="29.7109375" style="95" customWidth="1"/>
    <col min="1026" max="1026" width="12.42578125" style="95" customWidth="1"/>
    <col min="1027" max="1027" width="25" style="95" customWidth="1"/>
    <col min="1028" max="1028" width="12.28515625" style="95" customWidth="1"/>
    <col min="1029" max="1037" width="13.28515625" style="95" customWidth="1"/>
    <col min="1038" max="1058" width="0" style="95" hidden="1" customWidth="1"/>
    <col min="1059" max="1279" width="8.85546875" style="95"/>
    <col min="1280" max="1280" width="11.140625" style="95" customWidth="1"/>
    <col min="1281" max="1281" width="29.7109375" style="95" customWidth="1"/>
    <col min="1282" max="1282" width="12.42578125" style="95" customWidth="1"/>
    <col min="1283" max="1283" width="25" style="95" customWidth="1"/>
    <col min="1284" max="1284" width="12.28515625" style="95" customWidth="1"/>
    <col min="1285" max="1293" width="13.28515625" style="95" customWidth="1"/>
    <col min="1294" max="1314" width="0" style="95" hidden="1" customWidth="1"/>
    <col min="1315" max="1535" width="8.85546875" style="95"/>
    <col min="1536" max="1536" width="11.140625" style="95" customWidth="1"/>
    <col min="1537" max="1537" width="29.7109375" style="95" customWidth="1"/>
    <col min="1538" max="1538" width="12.42578125" style="95" customWidth="1"/>
    <col min="1539" max="1539" width="25" style="95" customWidth="1"/>
    <col min="1540" max="1540" width="12.28515625" style="95" customWidth="1"/>
    <col min="1541" max="1549" width="13.28515625" style="95" customWidth="1"/>
    <col min="1550" max="1570" width="0" style="95" hidden="1" customWidth="1"/>
    <col min="1571" max="1791" width="8.85546875" style="95"/>
    <col min="1792" max="1792" width="11.140625" style="95" customWidth="1"/>
    <col min="1793" max="1793" width="29.7109375" style="95" customWidth="1"/>
    <col min="1794" max="1794" width="12.42578125" style="95" customWidth="1"/>
    <col min="1795" max="1795" width="25" style="95" customWidth="1"/>
    <col min="1796" max="1796" width="12.28515625" style="95" customWidth="1"/>
    <col min="1797" max="1805" width="13.28515625" style="95" customWidth="1"/>
    <col min="1806" max="1826" width="0" style="95" hidden="1" customWidth="1"/>
    <col min="1827" max="2047" width="8.85546875" style="95"/>
    <col min="2048" max="2048" width="11.140625" style="95" customWidth="1"/>
    <col min="2049" max="2049" width="29.7109375" style="95" customWidth="1"/>
    <col min="2050" max="2050" width="12.42578125" style="95" customWidth="1"/>
    <col min="2051" max="2051" width="25" style="95" customWidth="1"/>
    <col min="2052" max="2052" width="12.28515625" style="95" customWidth="1"/>
    <col min="2053" max="2061" width="13.28515625" style="95" customWidth="1"/>
    <col min="2062" max="2082" width="0" style="95" hidden="1" customWidth="1"/>
    <col min="2083" max="2303" width="8.85546875" style="95"/>
    <col min="2304" max="2304" width="11.140625" style="95" customWidth="1"/>
    <col min="2305" max="2305" width="29.7109375" style="95" customWidth="1"/>
    <col min="2306" max="2306" width="12.42578125" style="95" customWidth="1"/>
    <col min="2307" max="2307" width="25" style="95" customWidth="1"/>
    <col min="2308" max="2308" width="12.28515625" style="95" customWidth="1"/>
    <col min="2309" max="2317" width="13.28515625" style="95" customWidth="1"/>
    <col min="2318" max="2338" width="0" style="95" hidden="1" customWidth="1"/>
    <col min="2339" max="2559" width="8.85546875" style="95"/>
    <col min="2560" max="2560" width="11.140625" style="95" customWidth="1"/>
    <col min="2561" max="2561" width="29.7109375" style="95" customWidth="1"/>
    <col min="2562" max="2562" width="12.42578125" style="95" customWidth="1"/>
    <col min="2563" max="2563" width="25" style="95" customWidth="1"/>
    <col min="2564" max="2564" width="12.28515625" style="95" customWidth="1"/>
    <col min="2565" max="2573" width="13.28515625" style="95" customWidth="1"/>
    <col min="2574" max="2594" width="0" style="95" hidden="1" customWidth="1"/>
    <col min="2595" max="2815" width="8.85546875" style="95"/>
    <col min="2816" max="2816" width="11.140625" style="95" customWidth="1"/>
    <col min="2817" max="2817" width="29.7109375" style="95" customWidth="1"/>
    <col min="2818" max="2818" width="12.42578125" style="95" customWidth="1"/>
    <col min="2819" max="2819" width="25" style="95" customWidth="1"/>
    <col min="2820" max="2820" width="12.28515625" style="95" customWidth="1"/>
    <col min="2821" max="2829" width="13.28515625" style="95" customWidth="1"/>
    <col min="2830" max="2850" width="0" style="95" hidden="1" customWidth="1"/>
    <col min="2851" max="3071" width="8.85546875" style="95"/>
    <col min="3072" max="3072" width="11.140625" style="95" customWidth="1"/>
    <col min="3073" max="3073" width="29.7109375" style="95" customWidth="1"/>
    <col min="3074" max="3074" width="12.42578125" style="95" customWidth="1"/>
    <col min="3075" max="3075" width="25" style="95" customWidth="1"/>
    <col min="3076" max="3076" width="12.28515625" style="95" customWidth="1"/>
    <col min="3077" max="3085" width="13.28515625" style="95" customWidth="1"/>
    <col min="3086" max="3106" width="0" style="95" hidden="1" customWidth="1"/>
    <col min="3107" max="3327" width="8.85546875" style="95"/>
    <col min="3328" max="3328" width="11.140625" style="95" customWidth="1"/>
    <col min="3329" max="3329" width="29.7109375" style="95" customWidth="1"/>
    <col min="3330" max="3330" width="12.42578125" style="95" customWidth="1"/>
    <col min="3331" max="3331" width="25" style="95" customWidth="1"/>
    <col min="3332" max="3332" width="12.28515625" style="95" customWidth="1"/>
    <col min="3333" max="3341" width="13.28515625" style="95" customWidth="1"/>
    <col min="3342" max="3362" width="0" style="95" hidden="1" customWidth="1"/>
    <col min="3363" max="3583" width="8.85546875" style="95"/>
    <col min="3584" max="3584" width="11.140625" style="95" customWidth="1"/>
    <col min="3585" max="3585" width="29.7109375" style="95" customWidth="1"/>
    <col min="3586" max="3586" width="12.42578125" style="95" customWidth="1"/>
    <col min="3587" max="3587" width="25" style="95" customWidth="1"/>
    <col min="3588" max="3588" width="12.28515625" style="95" customWidth="1"/>
    <col min="3589" max="3597" width="13.28515625" style="95" customWidth="1"/>
    <col min="3598" max="3618" width="0" style="95" hidden="1" customWidth="1"/>
    <col min="3619" max="3839" width="8.85546875" style="95"/>
    <col min="3840" max="3840" width="11.140625" style="95" customWidth="1"/>
    <col min="3841" max="3841" width="29.7109375" style="95" customWidth="1"/>
    <col min="3842" max="3842" width="12.42578125" style="95" customWidth="1"/>
    <col min="3843" max="3843" width="25" style="95" customWidth="1"/>
    <col min="3844" max="3844" width="12.28515625" style="95" customWidth="1"/>
    <col min="3845" max="3853" width="13.28515625" style="95" customWidth="1"/>
    <col min="3854" max="3874" width="0" style="95" hidden="1" customWidth="1"/>
    <col min="3875" max="4095" width="8.85546875" style="95"/>
    <col min="4096" max="4096" width="11.140625" style="95" customWidth="1"/>
    <col min="4097" max="4097" width="29.7109375" style="95" customWidth="1"/>
    <col min="4098" max="4098" width="12.42578125" style="95" customWidth="1"/>
    <col min="4099" max="4099" width="25" style="95" customWidth="1"/>
    <col min="4100" max="4100" width="12.28515625" style="95" customWidth="1"/>
    <col min="4101" max="4109" width="13.28515625" style="95" customWidth="1"/>
    <col min="4110" max="4130" width="0" style="95" hidden="1" customWidth="1"/>
    <col min="4131" max="4351" width="8.85546875" style="95"/>
    <col min="4352" max="4352" width="11.140625" style="95" customWidth="1"/>
    <col min="4353" max="4353" width="29.7109375" style="95" customWidth="1"/>
    <col min="4354" max="4354" width="12.42578125" style="95" customWidth="1"/>
    <col min="4355" max="4355" width="25" style="95" customWidth="1"/>
    <col min="4356" max="4356" width="12.28515625" style="95" customWidth="1"/>
    <col min="4357" max="4365" width="13.28515625" style="95" customWidth="1"/>
    <col min="4366" max="4386" width="0" style="95" hidden="1" customWidth="1"/>
    <col min="4387" max="4607" width="8.85546875" style="95"/>
    <col min="4608" max="4608" width="11.140625" style="95" customWidth="1"/>
    <col min="4609" max="4609" width="29.7109375" style="95" customWidth="1"/>
    <col min="4610" max="4610" width="12.42578125" style="95" customWidth="1"/>
    <col min="4611" max="4611" width="25" style="95" customWidth="1"/>
    <col min="4612" max="4612" width="12.28515625" style="95" customWidth="1"/>
    <col min="4613" max="4621" width="13.28515625" style="95" customWidth="1"/>
    <col min="4622" max="4642" width="0" style="95" hidden="1" customWidth="1"/>
    <col min="4643" max="4863" width="8.85546875" style="95"/>
    <col min="4864" max="4864" width="11.140625" style="95" customWidth="1"/>
    <col min="4865" max="4865" width="29.7109375" style="95" customWidth="1"/>
    <col min="4866" max="4866" width="12.42578125" style="95" customWidth="1"/>
    <col min="4867" max="4867" width="25" style="95" customWidth="1"/>
    <col min="4868" max="4868" width="12.28515625" style="95" customWidth="1"/>
    <col min="4869" max="4877" width="13.28515625" style="95" customWidth="1"/>
    <col min="4878" max="4898" width="0" style="95" hidden="1" customWidth="1"/>
    <col min="4899" max="5119" width="8.85546875" style="95"/>
    <col min="5120" max="5120" width="11.140625" style="95" customWidth="1"/>
    <col min="5121" max="5121" width="29.7109375" style="95" customWidth="1"/>
    <col min="5122" max="5122" width="12.42578125" style="95" customWidth="1"/>
    <col min="5123" max="5123" width="25" style="95" customWidth="1"/>
    <col min="5124" max="5124" width="12.28515625" style="95" customWidth="1"/>
    <col min="5125" max="5133" width="13.28515625" style="95" customWidth="1"/>
    <col min="5134" max="5154" width="0" style="95" hidden="1" customWidth="1"/>
    <col min="5155" max="5375" width="8.85546875" style="95"/>
    <col min="5376" max="5376" width="11.140625" style="95" customWidth="1"/>
    <col min="5377" max="5377" width="29.7109375" style="95" customWidth="1"/>
    <col min="5378" max="5378" width="12.42578125" style="95" customWidth="1"/>
    <col min="5379" max="5379" width="25" style="95" customWidth="1"/>
    <col min="5380" max="5380" width="12.28515625" style="95" customWidth="1"/>
    <col min="5381" max="5389" width="13.28515625" style="95" customWidth="1"/>
    <col min="5390" max="5410" width="0" style="95" hidden="1" customWidth="1"/>
    <col min="5411" max="5631" width="8.85546875" style="95"/>
    <col min="5632" max="5632" width="11.140625" style="95" customWidth="1"/>
    <col min="5633" max="5633" width="29.7109375" style="95" customWidth="1"/>
    <col min="5634" max="5634" width="12.42578125" style="95" customWidth="1"/>
    <col min="5635" max="5635" width="25" style="95" customWidth="1"/>
    <col min="5636" max="5636" width="12.28515625" style="95" customWidth="1"/>
    <col min="5637" max="5645" width="13.28515625" style="95" customWidth="1"/>
    <col min="5646" max="5666" width="0" style="95" hidden="1" customWidth="1"/>
    <col min="5667" max="5887" width="8.85546875" style="95"/>
    <col min="5888" max="5888" width="11.140625" style="95" customWidth="1"/>
    <col min="5889" max="5889" width="29.7109375" style="95" customWidth="1"/>
    <col min="5890" max="5890" width="12.42578125" style="95" customWidth="1"/>
    <col min="5891" max="5891" width="25" style="95" customWidth="1"/>
    <col min="5892" max="5892" width="12.28515625" style="95" customWidth="1"/>
    <col min="5893" max="5901" width="13.28515625" style="95" customWidth="1"/>
    <col min="5902" max="5922" width="0" style="95" hidden="1" customWidth="1"/>
    <col min="5923" max="6143" width="8.85546875" style="95"/>
    <col min="6144" max="6144" width="11.140625" style="95" customWidth="1"/>
    <col min="6145" max="6145" width="29.7109375" style="95" customWidth="1"/>
    <col min="6146" max="6146" width="12.42578125" style="95" customWidth="1"/>
    <col min="6147" max="6147" width="25" style="95" customWidth="1"/>
    <col min="6148" max="6148" width="12.28515625" style="95" customWidth="1"/>
    <col min="6149" max="6157" width="13.28515625" style="95" customWidth="1"/>
    <col min="6158" max="6178" width="0" style="95" hidden="1" customWidth="1"/>
    <col min="6179" max="6399" width="8.85546875" style="95"/>
    <col min="6400" max="6400" width="11.140625" style="95" customWidth="1"/>
    <col min="6401" max="6401" width="29.7109375" style="95" customWidth="1"/>
    <col min="6402" max="6402" width="12.42578125" style="95" customWidth="1"/>
    <col min="6403" max="6403" width="25" style="95" customWidth="1"/>
    <col min="6404" max="6404" width="12.28515625" style="95" customWidth="1"/>
    <col min="6405" max="6413" width="13.28515625" style="95" customWidth="1"/>
    <col min="6414" max="6434" width="0" style="95" hidden="1" customWidth="1"/>
    <col min="6435" max="6655" width="8.85546875" style="95"/>
    <col min="6656" max="6656" width="11.140625" style="95" customWidth="1"/>
    <col min="6657" max="6657" width="29.7109375" style="95" customWidth="1"/>
    <col min="6658" max="6658" width="12.42578125" style="95" customWidth="1"/>
    <col min="6659" max="6659" width="25" style="95" customWidth="1"/>
    <col min="6660" max="6660" width="12.28515625" style="95" customWidth="1"/>
    <col min="6661" max="6669" width="13.28515625" style="95" customWidth="1"/>
    <col min="6670" max="6690" width="0" style="95" hidden="1" customWidth="1"/>
    <col min="6691" max="6911" width="8.85546875" style="95"/>
    <col min="6912" max="6912" width="11.140625" style="95" customWidth="1"/>
    <col min="6913" max="6913" width="29.7109375" style="95" customWidth="1"/>
    <col min="6914" max="6914" width="12.42578125" style="95" customWidth="1"/>
    <col min="6915" max="6915" width="25" style="95" customWidth="1"/>
    <col min="6916" max="6916" width="12.28515625" style="95" customWidth="1"/>
    <col min="6917" max="6925" width="13.28515625" style="95" customWidth="1"/>
    <col min="6926" max="6946" width="0" style="95" hidden="1" customWidth="1"/>
    <col min="6947" max="7167" width="8.85546875" style="95"/>
    <col min="7168" max="7168" width="11.140625" style="95" customWidth="1"/>
    <col min="7169" max="7169" width="29.7109375" style="95" customWidth="1"/>
    <col min="7170" max="7170" width="12.42578125" style="95" customWidth="1"/>
    <col min="7171" max="7171" width="25" style="95" customWidth="1"/>
    <col min="7172" max="7172" width="12.28515625" style="95" customWidth="1"/>
    <col min="7173" max="7181" width="13.28515625" style="95" customWidth="1"/>
    <col min="7182" max="7202" width="0" style="95" hidden="1" customWidth="1"/>
    <col min="7203" max="7423" width="8.85546875" style="95"/>
    <col min="7424" max="7424" width="11.140625" style="95" customWidth="1"/>
    <col min="7425" max="7425" width="29.7109375" style="95" customWidth="1"/>
    <col min="7426" max="7426" width="12.42578125" style="95" customWidth="1"/>
    <col min="7427" max="7427" width="25" style="95" customWidth="1"/>
    <col min="7428" max="7428" width="12.28515625" style="95" customWidth="1"/>
    <col min="7429" max="7437" width="13.28515625" style="95" customWidth="1"/>
    <col min="7438" max="7458" width="0" style="95" hidden="1" customWidth="1"/>
    <col min="7459" max="7679" width="8.85546875" style="95"/>
    <col min="7680" max="7680" width="11.140625" style="95" customWidth="1"/>
    <col min="7681" max="7681" width="29.7109375" style="95" customWidth="1"/>
    <col min="7682" max="7682" width="12.42578125" style="95" customWidth="1"/>
    <col min="7683" max="7683" width="25" style="95" customWidth="1"/>
    <col min="7684" max="7684" width="12.28515625" style="95" customWidth="1"/>
    <col min="7685" max="7693" width="13.28515625" style="95" customWidth="1"/>
    <col min="7694" max="7714" width="0" style="95" hidden="1" customWidth="1"/>
    <col min="7715" max="7935" width="8.85546875" style="95"/>
    <col min="7936" max="7936" width="11.140625" style="95" customWidth="1"/>
    <col min="7937" max="7937" width="29.7109375" style="95" customWidth="1"/>
    <col min="7938" max="7938" width="12.42578125" style="95" customWidth="1"/>
    <col min="7939" max="7939" width="25" style="95" customWidth="1"/>
    <col min="7940" max="7940" width="12.28515625" style="95" customWidth="1"/>
    <col min="7941" max="7949" width="13.28515625" style="95" customWidth="1"/>
    <col min="7950" max="7970" width="0" style="95" hidden="1" customWidth="1"/>
    <col min="7971" max="8191" width="8.85546875" style="95"/>
    <col min="8192" max="8192" width="11.140625" style="95" customWidth="1"/>
    <col min="8193" max="8193" width="29.7109375" style="95" customWidth="1"/>
    <col min="8194" max="8194" width="12.42578125" style="95" customWidth="1"/>
    <col min="8195" max="8195" width="25" style="95" customWidth="1"/>
    <col min="8196" max="8196" width="12.28515625" style="95" customWidth="1"/>
    <col min="8197" max="8205" width="13.28515625" style="95" customWidth="1"/>
    <col min="8206" max="8226" width="0" style="95" hidden="1" customWidth="1"/>
    <col min="8227" max="8447" width="8.85546875" style="95"/>
    <col min="8448" max="8448" width="11.140625" style="95" customWidth="1"/>
    <col min="8449" max="8449" width="29.7109375" style="95" customWidth="1"/>
    <col min="8450" max="8450" width="12.42578125" style="95" customWidth="1"/>
    <col min="8451" max="8451" width="25" style="95" customWidth="1"/>
    <col min="8452" max="8452" width="12.28515625" style="95" customWidth="1"/>
    <col min="8453" max="8461" width="13.28515625" style="95" customWidth="1"/>
    <col min="8462" max="8482" width="0" style="95" hidden="1" customWidth="1"/>
    <col min="8483" max="8703" width="8.85546875" style="95"/>
    <col min="8704" max="8704" width="11.140625" style="95" customWidth="1"/>
    <col min="8705" max="8705" width="29.7109375" style="95" customWidth="1"/>
    <col min="8706" max="8706" width="12.42578125" style="95" customWidth="1"/>
    <col min="8707" max="8707" width="25" style="95" customWidth="1"/>
    <col min="8708" max="8708" width="12.28515625" style="95" customWidth="1"/>
    <col min="8709" max="8717" width="13.28515625" style="95" customWidth="1"/>
    <col min="8718" max="8738" width="0" style="95" hidden="1" customWidth="1"/>
    <col min="8739" max="8959" width="8.85546875" style="95"/>
    <col min="8960" max="8960" width="11.140625" style="95" customWidth="1"/>
    <col min="8961" max="8961" width="29.7109375" style="95" customWidth="1"/>
    <col min="8962" max="8962" width="12.42578125" style="95" customWidth="1"/>
    <col min="8963" max="8963" width="25" style="95" customWidth="1"/>
    <col min="8964" max="8964" width="12.28515625" style="95" customWidth="1"/>
    <col min="8965" max="8973" width="13.28515625" style="95" customWidth="1"/>
    <col min="8974" max="8994" width="0" style="95" hidden="1" customWidth="1"/>
    <col min="8995" max="9215" width="8.85546875" style="95"/>
    <col min="9216" max="9216" width="11.140625" style="95" customWidth="1"/>
    <col min="9217" max="9217" width="29.7109375" style="95" customWidth="1"/>
    <col min="9218" max="9218" width="12.42578125" style="95" customWidth="1"/>
    <col min="9219" max="9219" width="25" style="95" customWidth="1"/>
    <col min="9220" max="9220" width="12.28515625" style="95" customWidth="1"/>
    <col min="9221" max="9229" width="13.28515625" style="95" customWidth="1"/>
    <col min="9230" max="9250" width="0" style="95" hidden="1" customWidth="1"/>
    <col min="9251" max="9471" width="8.85546875" style="95"/>
    <col min="9472" max="9472" width="11.140625" style="95" customWidth="1"/>
    <col min="9473" max="9473" width="29.7109375" style="95" customWidth="1"/>
    <col min="9474" max="9474" width="12.42578125" style="95" customWidth="1"/>
    <col min="9475" max="9475" width="25" style="95" customWidth="1"/>
    <col min="9476" max="9476" width="12.28515625" style="95" customWidth="1"/>
    <col min="9477" max="9485" width="13.28515625" style="95" customWidth="1"/>
    <col min="9486" max="9506" width="0" style="95" hidden="1" customWidth="1"/>
    <col min="9507" max="9727" width="8.85546875" style="95"/>
    <col min="9728" max="9728" width="11.140625" style="95" customWidth="1"/>
    <col min="9729" max="9729" width="29.7109375" style="95" customWidth="1"/>
    <col min="9730" max="9730" width="12.42578125" style="95" customWidth="1"/>
    <col min="9731" max="9731" width="25" style="95" customWidth="1"/>
    <col min="9732" max="9732" width="12.28515625" style="95" customWidth="1"/>
    <col min="9733" max="9741" width="13.28515625" style="95" customWidth="1"/>
    <col min="9742" max="9762" width="0" style="95" hidden="1" customWidth="1"/>
    <col min="9763" max="9983" width="8.85546875" style="95"/>
    <col min="9984" max="9984" width="11.140625" style="95" customWidth="1"/>
    <col min="9985" max="9985" width="29.7109375" style="95" customWidth="1"/>
    <col min="9986" max="9986" width="12.42578125" style="95" customWidth="1"/>
    <col min="9987" max="9987" width="25" style="95" customWidth="1"/>
    <col min="9988" max="9988" width="12.28515625" style="95" customWidth="1"/>
    <col min="9989" max="9997" width="13.28515625" style="95" customWidth="1"/>
    <col min="9998" max="10018" width="0" style="95" hidden="1" customWidth="1"/>
    <col min="10019" max="10239" width="8.85546875" style="95"/>
    <col min="10240" max="10240" width="11.140625" style="95" customWidth="1"/>
    <col min="10241" max="10241" width="29.7109375" style="95" customWidth="1"/>
    <col min="10242" max="10242" width="12.42578125" style="95" customWidth="1"/>
    <col min="10243" max="10243" width="25" style="95" customWidth="1"/>
    <col min="10244" max="10244" width="12.28515625" style="95" customWidth="1"/>
    <col min="10245" max="10253" width="13.28515625" style="95" customWidth="1"/>
    <col min="10254" max="10274" width="0" style="95" hidden="1" customWidth="1"/>
    <col min="10275" max="10495" width="8.85546875" style="95"/>
    <col min="10496" max="10496" width="11.140625" style="95" customWidth="1"/>
    <col min="10497" max="10497" width="29.7109375" style="95" customWidth="1"/>
    <col min="10498" max="10498" width="12.42578125" style="95" customWidth="1"/>
    <col min="10499" max="10499" width="25" style="95" customWidth="1"/>
    <col min="10500" max="10500" width="12.28515625" style="95" customWidth="1"/>
    <col min="10501" max="10509" width="13.28515625" style="95" customWidth="1"/>
    <col min="10510" max="10530" width="0" style="95" hidden="1" customWidth="1"/>
    <col min="10531" max="10751" width="8.85546875" style="95"/>
    <col min="10752" max="10752" width="11.140625" style="95" customWidth="1"/>
    <col min="10753" max="10753" width="29.7109375" style="95" customWidth="1"/>
    <col min="10754" max="10754" width="12.42578125" style="95" customWidth="1"/>
    <col min="10755" max="10755" width="25" style="95" customWidth="1"/>
    <col min="10756" max="10756" width="12.28515625" style="95" customWidth="1"/>
    <col min="10757" max="10765" width="13.28515625" style="95" customWidth="1"/>
    <col min="10766" max="10786" width="0" style="95" hidden="1" customWidth="1"/>
    <col min="10787" max="11007" width="8.85546875" style="95"/>
    <col min="11008" max="11008" width="11.140625" style="95" customWidth="1"/>
    <col min="11009" max="11009" width="29.7109375" style="95" customWidth="1"/>
    <col min="11010" max="11010" width="12.42578125" style="95" customWidth="1"/>
    <col min="11011" max="11011" width="25" style="95" customWidth="1"/>
    <col min="11012" max="11012" width="12.28515625" style="95" customWidth="1"/>
    <col min="11013" max="11021" width="13.28515625" style="95" customWidth="1"/>
    <col min="11022" max="11042" width="0" style="95" hidden="1" customWidth="1"/>
    <col min="11043" max="11263" width="8.85546875" style="95"/>
    <col min="11264" max="11264" width="11.140625" style="95" customWidth="1"/>
    <col min="11265" max="11265" width="29.7109375" style="95" customWidth="1"/>
    <col min="11266" max="11266" width="12.42578125" style="95" customWidth="1"/>
    <col min="11267" max="11267" width="25" style="95" customWidth="1"/>
    <col min="11268" max="11268" width="12.28515625" style="95" customWidth="1"/>
    <col min="11269" max="11277" width="13.28515625" style="95" customWidth="1"/>
    <col min="11278" max="11298" width="0" style="95" hidden="1" customWidth="1"/>
    <col min="11299" max="11519" width="8.85546875" style="95"/>
    <col min="11520" max="11520" width="11.140625" style="95" customWidth="1"/>
    <col min="11521" max="11521" width="29.7109375" style="95" customWidth="1"/>
    <col min="11522" max="11522" width="12.42578125" style="95" customWidth="1"/>
    <col min="11523" max="11523" width="25" style="95" customWidth="1"/>
    <col min="11524" max="11524" width="12.28515625" style="95" customWidth="1"/>
    <col min="11525" max="11533" width="13.28515625" style="95" customWidth="1"/>
    <col min="11534" max="11554" width="0" style="95" hidden="1" customWidth="1"/>
    <col min="11555" max="11775" width="8.85546875" style="95"/>
    <col min="11776" max="11776" width="11.140625" style="95" customWidth="1"/>
    <col min="11777" max="11777" width="29.7109375" style="95" customWidth="1"/>
    <col min="11778" max="11778" width="12.42578125" style="95" customWidth="1"/>
    <col min="11779" max="11779" width="25" style="95" customWidth="1"/>
    <col min="11780" max="11780" width="12.28515625" style="95" customWidth="1"/>
    <col min="11781" max="11789" width="13.28515625" style="95" customWidth="1"/>
    <col min="11790" max="11810" width="0" style="95" hidden="1" customWidth="1"/>
    <col min="11811" max="12031" width="8.85546875" style="95"/>
    <col min="12032" max="12032" width="11.140625" style="95" customWidth="1"/>
    <col min="12033" max="12033" width="29.7109375" style="95" customWidth="1"/>
    <col min="12034" max="12034" width="12.42578125" style="95" customWidth="1"/>
    <col min="12035" max="12035" width="25" style="95" customWidth="1"/>
    <col min="12036" max="12036" width="12.28515625" style="95" customWidth="1"/>
    <col min="12037" max="12045" width="13.28515625" style="95" customWidth="1"/>
    <col min="12046" max="12066" width="0" style="95" hidden="1" customWidth="1"/>
    <col min="12067" max="12287" width="8.85546875" style="95"/>
    <col min="12288" max="12288" width="11.140625" style="95" customWidth="1"/>
    <col min="12289" max="12289" width="29.7109375" style="95" customWidth="1"/>
    <col min="12290" max="12290" width="12.42578125" style="95" customWidth="1"/>
    <col min="12291" max="12291" width="25" style="95" customWidth="1"/>
    <col min="12292" max="12292" width="12.28515625" style="95" customWidth="1"/>
    <col min="12293" max="12301" width="13.28515625" style="95" customWidth="1"/>
    <col min="12302" max="12322" width="0" style="95" hidden="1" customWidth="1"/>
    <col min="12323" max="12543" width="8.85546875" style="95"/>
    <col min="12544" max="12544" width="11.140625" style="95" customWidth="1"/>
    <col min="12545" max="12545" width="29.7109375" style="95" customWidth="1"/>
    <col min="12546" max="12546" width="12.42578125" style="95" customWidth="1"/>
    <col min="12547" max="12547" width="25" style="95" customWidth="1"/>
    <col min="12548" max="12548" width="12.28515625" style="95" customWidth="1"/>
    <col min="12549" max="12557" width="13.28515625" style="95" customWidth="1"/>
    <col min="12558" max="12578" width="0" style="95" hidden="1" customWidth="1"/>
    <col min="12579" max="12799" width="8.85546875" style="95"/>
    <col min="12800" max="12800" width="11.140625" style="95" customWidth="1"/>
    <col min="12801" max="12801" width="29.7109375" style="95" customWidth="1"/>
    <col min="12802" max="12802" width="12.42578125" style="95" customWidth="1"/>
    <col min="12803" max="12803" width="25" style="95" customWidth="1"/>
    <col min="12804" max="12804" width="12.28515625" style="95" customWidth="1"/>
    <col min="12805" max="12813" width="13.28515625" style="95" customWidth="1"/>
    <col min="12814" max="12834" width="0" style="95" hidden="1" customWidth="1"/>
    <col min="12835" max="13055" width="8.85546875" style="95"/>
    <col min="13056" max="13056" width="11.140625" style="95" customWidth="1"/>
    <col min="13057" max="13057" width="29.7109375" style="95" customWidth="1"/>
    <col min="13058" max="13058" width="12.42578125" style="95" customWidth="1"/>
    <col min="13059" max="13059" width="25" style="95" customWidth="1"/>
    <col min="13060" max="13060" width="12.28515625" style="95" customWidth="1"/>
    <col min="13061" max="13069" width="13.28515625" style="95" customWidth="1"/>
    <col min="13070" max="13090" width="0" style="95" hidden="1" customWidth="1"/>
    <col min="13091" max="13311" width="8.85546875" style="95"/>
    <col min="13312" max="13312" width="11.140625" style="95" customWidth="1"/>
    <col min="13313" max="13313" width="29.7109375" style="95" customWidth="1"/>
    <col min="13314" max="13314" width="12.42578125" style="95" customWidth="1"/>
    <col min="13315" max="13315" width="25" style="95" customWidth="1"/>
    <col min="13316" max="13316" width="12.28515625" style="95" customWidth="1"/>
    <col min="13317" max="13325" width="13.28515625" style="95" customWidth="1"/>
    <col min="13326" max="13346" width="0" style="95" hidden="1" customWidth="1"/>
    <col min="13347" max="13567" width="8.85546875" style="95"/>
    <col min="13568" max="13568" width="11.140625" style="95" customWidth="1"/>
    <col min="13569" max="13569" width="29.7109375" style="95" customWidth="1"/>
    <col min="13570" max="13570" width="12.42578125" style="95" customWidth="1"/>
    <col min="13571" max="13571" width="25" style="95" customWidth="1"/>
    <col min="13572" max="13572" width="12.28515625" style="95" customWidth="1"/>
    <col min="13573" max="13581" width="13.28515625" style="95" customWidth="1"/>
    <col min="13582" max="13602" width="0" style="95" hidden="1" customWidth="1"/>
    <col min="13603" max="13823" width="8.85546875" style="95"/>
    <col min="13824" max="13824" width="11.140625" style="95" customWidth="1"/>
    <col min="13825" max="13825" width="29.7109375" style="95" customWidth="1"/>
    <col min="13826" max="13826" width="12.42578125" style="95" customWidth="1"/>
    <col min="13827" max="13827" width="25" style="95" customWidth="1"/>
    <col min="13828" max="13828" width="12.28515625" style="95" customWidth="1"/>
    <col min="13829" max="13837" width="13.28515625" style="95" customWidth="1"/>
    <col min="13838" max="13858" width="0" style="95" hidden="1" customWidth="1"/>
    <col min="13859" max="14079" width="8.85546875" style="95"/>
    <col min="14080" max="14080" width="11.140625" style="95" customWidth="1"/>
    <col min="14081" max="14081" width="29.7109375" style="95" customWidth="1"/>
    <col min="14082" max="14082" width="12.42578125" style="95" customWidth="1"/>
    <col min="14083" max="14083" width="25" style="95" customWidth="1"/>
    <col min="14084" max="14084" width="12.28515625" style="95" customWidth="1"/>
    <col min="14085" max="14093" width="13.28515625" style="95" customWidth="1"/>
    <col min="14094" max="14114" width="0" style="95" hidden="1" customWidth="1"/>
    <col min="14115" max="14335" width="8.85546875" style="95"/>
    <col min="14336" max="14336" width="11.140625" style="95" customWidth="1"/>
    <col min="14337" max="14337" width="29.7109375" style="95" customWidth="1"/>
    <col min="14338" max="14338" width="12.42578125" style="95" customWidth="1"/>
    <col min="14339" max="14339" width="25" style="95" customWidth="1"/>
    <col min="14340" max="14340" width="12.28515625" style="95" customWidth="1"/>
    <col min="14341" max="14349" width="13.28515625" style="95" customWidth="1"/>
    <col min="14350" max="14370" width="0" style="95" hidden="1" customWidth="1"/>
    <col min="14371" max="14591" width="8.85546875" style="95"/>
    <col min="14592" max="14592" width="11.140625" style="95" customWidth="1"/>
    <col min="14593" max="14593" width="29.7109375" style="95" customWidth="1"/>
    <col min="14594" max="14594" width="12.42578125" style="95" customWidth="1"/>
    <col min="14595" max="14595" width="25" style="95" customWidth="1"/>
    <col min="14596" max="14596" width="12.28515625" style="95" customWidth="1"/>
    <col min="14597" max="14605" width="13.28515625" style="95" customWidth="1"/>
    <col min="14606" max="14626" width="0" style="95" hidden="1" customWidth="1"/>
    <col min="14627" max="14847" width="8.85546875" style="95"/>
    <col min="14848" max="14848" width="11.140625" style="95" customWidth="1"/>
    <col min="14849" max="14849" width="29.7109375" style="95" customWidth="1"/>
    <col min="14850" max="14850" width="12.42578125" style="95" customWidth="1"/>
    <col min="14851" max="14851" width="25" style="95" customWidth="1"/>
    <col min="14852" max="14852" width="12.28515625" style="95" customWidth="1"/>
    <col min="14853" max="14861" width="13.28515625" style="95" customWidth="1"/>
    <col min="14862" max="14882" width="0" style="95" hidden="1" customWidth="1"/>
    <col min="14883" max="15103" width="8.85546875" style="95"/>
    <col min="15104" max="15104" width="11.140625" style="95" customWidth="1"/>
    <col min="15105" max="15105" width="29.7109375" style="95" customWidth="1"/>
    <col min="15106" max="15106" width="12.42578125" style="95" customWidth="1"/>
    <col min="15107" max="15107" width="25" style="95" customWidth="1"/>
    <col min="15108" max="15108" width="12.28515625" style="95" customWidth="1"/>
    <col min="15109" max="15117" width="13.28515625" style="95" customWidth="1"/>
    <col min="15118" max="15138" width="0" style="95" hidden="1" customWidth="1"/>
    <col min="15139" max="15359" width="8.85546875" style="95"/>
    <col min="15360" max="15360" width="11.140625" style="95" customWidth="1"/>
    <col min="15361" max="15361" width="29.7109375" style="95" customWidth="1"/>
    <col min="15362" max="15362" width="12.42578125" style="95" customWidth="1"/>
    <col min="15363" max="15363" width="25" style="95" customWidth="1"/>
    <col min="15364" max="15364" width="12.28515625" style="95" customWidth="1"/>
    <col min="15365" max="15373" width="13.28515625" style="95" customWidth="1"/>
    <col min="15374" max="15394" width="0" style="95" hidden="1" customWidth="1"/>
    <col min="15395" max="15615" width="8.85546875" style="95"/>
    <col min="15616" max="15616" width="11.140625" style="95" customWidth="1"/>
    <col min="15617" max="15617" width="29.7109375" style="95" customWidth="1"/>
    <col min="15618" max="15618" width="12.42578125" style="95" customWidth="1"/>
    <col min="15619" max="15619" width="25" style="95" customWidth="1"/>
    <col min="15620" max="15620" width="12.28515625" style="95" customWidth="1"/>
    <col min="15621" max="15629" width="13.28515625" style="95" customWidth="1"/>
    <col min="15630" max="15650" width="0" style="95" hidden="1" customWidth="1"/>
    <col min="15651" max="15871" width="8.85546875" style="95"/>
    <col min="15872" max="15872" width="11.140625" style="95" customWidth="1"/>
    <col min="15873" max="15873" width="29.7109375" style="95" customWidth="1"/>
    <col min="15874" max="15874" width="12.42578125" style="95" customWidth="1"/>
    <col min="15875" max="15875" width="25" style="95" customWidth="1"/>
    <col min="15876" max="15876" width="12.28515625" style="95" customWidth="1"/>
    <col min="15877" max="15885" width="13.28515625" style="95" customWidth="1"/>
    <col min="15886" max="15906" width="0" style="95" hidden="1" customWidth="1"/>
    <col min="15907" max="16127" width="8.85546875" style="95"/>
    <col min="16128" max="16128" width="11.140625" style="95" customWidth="1"/>
    <col min="16129" max="16129" width="29.7109375" style="95" customWidth="1"/>
    <col min="16130" max="16130" width="12.42578125" style="95" customWidth="1"/>
    <col min="16131" max="16131" width="25" style="95" customWidth="1"/>
    <col min="16132" max="16132" width="12.28515625" style="95" customWidth="1"/>
    <col min="16133" max="16141" width="13.28515625" style="95" customWidth="1"/>
    <col min="16142" max="16162" width="0" style="95" hidden="1" customWidth="1"/>
    <col min="16163" max="16384" width="8.85546875" style="95"/>
  </cols>
  <sheetData>
    <row r="1" spans="1:39" s="3" customFormat="1" ht="13.15" x14ac:dyDescent="0.2">
      <c r="B1" s="4"/>
      <c r="C1" s="4"/>
      <c r="D1" s="100"/>
      <c r="E1" s="4"/>
      <c r="F1" s="4"/>
      <c r="G1" s="5"/>
      <c r="H1" s="5"/>
      <c r="O1" s="171" t="s">
        <v>0</v>
      </c>
      <c r="P1" s="171"/>
      <c r="Q1" s="171"/>
      <c r="V1" s="4"/>
      <c r="Y1" s="4"/>
      <c r="AM1" s="6"/>
    </row>
    <row r="2" spans="1:39" s="3" customFormat="1" ht="24.75" customHeight="1" x14ac:dyDescent="0.2">
      <c r="B2" s="4"/>
      <c r="C2" s="4"/>
      <c r="D2" s="4"/>
      <c r="E2" s="4"/>
      <c r="F2" s="4"/>
      <c r="G2" s="5"/>
      <c r="H2" s="5"/>
      <c r="O2" s="172" t="s">
        <v>497</v>
      </c>
      <c r="P2" s="172"/>
      <c r="Q2" s="172"/>
      <c r="V2" s="4"/>
      <c r="Y2" s="4"/>
      <c r="AM2" s="6"/>
    </row>
    <row r="3" spans="1:39" s="3" customFormat="1" ht="15" x14ac:dyDescent="0.25">
      <c r="A3" s="173" t="s">
        <v>1</v>
      </c>
      <c r="B3" s="173"/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V3" s="4"/>
      <c r="Y3" s="4"/>
      <c r="AM3" s="6"/>
    </row>
    <row r="4" spans="1:39" s="3" customFormat="1" ht="11.45" x14ac:dyDescent="0.2">
      <c r="B4" s="4"/>
      <c r="C4" s="4"/>
      <c r="D4" s="4"/>
      <c r="E4" s="4"/>
      <c r="F4" s="4"/>
      <c r="G4" s="5"/>
      <c r="H4" s="5"/>
      <c r="Q4" s="7"/>
      <c r="V4" s="4"/>
      <c r="Y4" s="4"/>
      <c r="AM4" s="6"/>
    </row>
    <row r="5" spans="1:39" s="3" customFormat="1" ht="15.75" customHeight="1" x14ac:dyDescent="0.2">
      <c r="A5" s="174" t="s">
        <v>2</v>
      </c>
      <c r="B5" s="174" t="s">
        <v>3</v>
      </c>
      <c r="C5" s="174" t="s">
        <v>4</v>
      </c>
      <c r="D5" s="175" t="s">
        <v>5</v>
      </c>
      <c r="E5" s="174" t="s">
        <v>6</v>
      </c>
      <c r="F5" s="175" t="s">
        <v>7</v>
      </c>
      <c r="G5" s="165" t="s">
        <v>8</v>
      </c>
      <c r="H5" s="165" t="s">
        <v>9</v>
      </c>
      <c r="I5" s="167" t="s">
        <v>10</v>
      </c>
      <c r="J5" s="167"/>
      <c r="K5" s="167"/>
      <c r="L5" s="167"/>
      <c r="M5" s="167"/>
      <c r="N5" s="167"/>
      <c r="O5" s="167"/>
      <c r="P5" s="167"/>
      <c r="Q5" s="167"/>
      <c r="V5" s="4"/>
      <c r="Y5" s="4"/>
      <c r="AM5" s="6"/>
    </row>
    <row r="6" spans="1:39" s="11" customFormat="1" ht="45.75" customHeight="1" x14ac:dyDescent="0.2">
      <c r="A6" s="174"/>
      <c r="B6" s="174"/>
      <c r="C6" s="174"/>
      <c r="D6" s="176"/>
      <c r="E6" s="174"/>
      <c r="F6" s="176"/>
      <c r="G6" s="166"/>
      <c r="H6" s="166"/>
      <c r="I6" s="101">
        <v>2025</v>
      </c>
      <c r="J6" s="101">
        <v>2026</v>
      </c>
      <c r="K6" s="101">
        <f t="shared" ref="K6:O6" si="0">J6+1</f>
        <v>2027</v>
      </c>
      <c r="L6" s="101">
        <f t="shared" si="0"/>
        <v>2028</v>
      </c>
      <c r="M6" s="101">
        <f t="shared" si="0"/>
        <v>2029</v>
      </c>
      <c r="N6" s="101">
        <f t="shared" si="0"/>
        <v>2030</v>
      </c>
      <c r="O6" s="101">
        <f t="shared" si="0"/>
        <v>2031</v>
      </c>
      <c r="P6" s="101" t="s">
        <v>11</v>
      </c>
      <c r="Q6" s="8" t="s">
        <v>12</v>
      </c>
      <c r="R6" s="9"/>
      <c r="S6" s="9"/>
      <c r="T6" s="9"/>
      <c r="U6" s="9"/>
      <c r="V6" s="10"/>
      <c r="W6" s="9"/>
      <c r="X6" s="9"/>
      <c r="Y6" s="10"/>
      <c r="AM6" s="12"/>
    </row>
    <row r="7" spans="1:39" s="11" customFormat="1" ht="15" x14ac:dyDescent="0.2">
      <c r="A7" s="102"/>
      <c r="B7" s="168" t="s">
        <v>13</v>
      </c>
      <c r="C7" s="168"/>
      <c r="D7" s="103"/>
      <c r="E7" s="103"/>
      <c r="F7" s="103"/>
      <c r="G7" s="104"/>
      <c r="H7" s="104"/>
      <c r="I7" s="105"/>
      <c r="J7" s="106"/>
      <c r="K7" s="106"/>
      <c r="L7" s="106"/>
      <c r="M7" s="106"/>
      <c r="N7" s="106"/>
      <c r="O7" s="106"/>
      <c r="P7" s="106"/>
      <c r="Q7" s="106"/>
      <c r="R7" s="13"/>
      <c r="S7" s="13"/>
      <c r="T7" s="13"/>
      <c r="U7" s="13"/>
      <c r="V7" s="13"/>
      <c r="W7" s="13"/>
      <c r="X7" s="13"/>
      <c r="Y7" s="13"/>
      <c r="AM7" s="12"/>
    </row>
    <row r="8" spans="1:39" s="11" customFormat="1" ht="38.25" x14ac:dyDescent="0.2">
      <c r="A8" s="1">
        <v>1</v>
      </c>
      <c r="B8" s="107" t="s">
        <v>14</v>
      </c>
      <c r="C8" s="2" t="s">
        <v>15</v>
      </c>
      <c r="D8" s="107" t="s">
        <v>16</v>
      </c>
      <c r="E8" s="107" t="s">
        <v>17</v>
      </c>
      <c r="F8" s="107" t="s">
        <v>18</v>
      </c>
      <c r="G8" s="14">
        <v>640292</v>
      </c>
      <c r="H8" s="14">
        <v>29800</v>
      </c>
      <c r="I8" s="15">
        <v>24850</v>
      </c>
      <c r="J8" s="15">
        <v>6054</v>
      </c>
      <c r="K8" s="15">
        <v>0</v>
      </c>
      <c r="L8" s="15">
        <v>0</v>
      </c>
      <c r="M8" s="15">
        <v>0</v>
      </c>
      <c r="N8" s="15"/>
      <c r="O8" s="15">
        <v>0</v>
      </c>
      <c r="P8" s="15">
        <v>0</v>
      </c>
      <c r="Q8" s="16">
        <f t="shared" ref="Q8:Q36" si="1">SUM(I8:P8)</f>
        <v>30904</v>
      </c>
      <c r="R8" s="13"/>
      <c r="S8" s="13"/>
      <c r="T8" s="13"/>
      <c r="U8" s="13"/>
      <c r="V8" s="13"/>
      <c r="W8" s="13"/>
      <c r="X8" s="13"/>
      <c r="Y8" s="13"/>
      <c r="AM8" s="12"/>
    </row>
    <row r="9" spans="1:39" s="11" customFormat="1" ht="51" x14ac:dyDescent="0.2">
      <c r="A9" s="1">
        <f>A8+1</f>
        <v>2</v>
      </c>
      <c r="B9" s="17" t="s">
        <v>14</v>
      </c>
      <c r="C9" s="18" t="s">
        <v>498</v>
      </c>
      <c r="D9" s="17" t="s">
        <v>19</v>
      </c>
      <c r="E9" s="19" t="s">
        <v>20</v>
      </c>
      <c r="F9" s="19" t="s">
        <v>21</v>
      </c>
      <c r="G9" s="20">
        <v>643379</v>
      </c>
      <c r="H9" s="20">
        <v>63530</v>
      </c>
      <c r="I9" s="21">
        <v>32902</v>
      </c>
      <c r="J9" s="21">
        <v>31626</v>
      </c>
      <c r="K9" s="21">
        <v>12</v>
      </c>
      <c r="L9" s="21">
        <v>0</v>
      </c>
      <c r="M9" s="21">
        <v>0</v>
      </c>
      <c r="N9" s="21">
        <v>0</v>
      </c>
      <c r="O9" s="22">
        <v>0</v>
      </c>
      <c r="P9" s="21">
        <v>0</v>
      </c>
      <c r="Q9" s="23">
        <f t="shared" si="1"/>
        <v>64540</v>
      </c>
      <c r="R9" s="13"/>
      <c r="S9" s="13"/>
      <c r="T9" s="13"/>
      <c r="U9" s="13"/>
      <c r="V9" s="13"/>
      <c r="W9" s="13"/>
      <c r="X9" s="13"/>
      <c r="Y9" s="13"/>
      <c r="AM9" s="12"/>
    </row>
    <row r="10" spans="1:39" s="11" customFormat="1" ht="25.5" x14ac:dyDescent="0.2">
      <c r="A10" s="1">
        <f t="shared" ref="A10:A73" si="2">A9+1</f>
        <v>3</v>
      </c>
      <c r="B10" s="24" t="s">
        <v>14</v>
      </c>
      <c r="C10" s="25" t="s">
        <v>22</v>
      </c>
      <c r="D10" s="24" t="s">
        <v>23</v>
      </c>
      <c r="E10" s="26" t="s">
        <v>24</v>
      </c>
      <c r="F10" s="26" t="s">
        <v>25</v>
      </c>
      <c r="G10" s="27">
        <v>569149</v>
      </c>
      <c r="H10" s="27">
        <v>156519</v>
      </c>
      <c r="I10" s="28">
        <v>22000</v>
      </c>
      <c r="J10" s="28">
        <v>21763</v>
      </c>
      <c r="K10" s="28">
        <v>21525</v>
      </c>
      <c r="L10" s="28">
        <v>23410</v>
      </c>
      <c r="M10" s="28">
        <v>22959</v>
      </c>
      <c r="N10" s="29">
        <v>22190</v>
      </c>
      <c r="O10" s="28">
        <v>21422</v>
      </c>
      <c r="P10" s="30">
        <v>15607</v>
      </c>
      <c r="Q10" s="31">
        <f>SUM(I10:P10)</f>
        <v>170876</v>
      </c>
      <c r="R10" s="13"/>
      <c r="S10" s="13"/>
      <c r="T10" s="13"/>
      <c r="U10" s="13"/>
      <c r="V10" s="13"/>
      <c r="W10" s="13"/>
      <c r="X10" s="13"/>
      <c r="Y10" s="13"/>
      <c r="AM10" s="12"/>
    </row>
    <row r="11" spans="1:39" s="11" customFormat="1" ht="38.25" x14ac:dyDescent="0.2">
      <c r="A11" s="1">
        <f t="shared" si="2"/>
        <v>4</v>
      </c>
      <c r="B11" s="17" t="s">
        <v>14</v>
      </c>
      <c r="C11" s="18" t="s">
        <v>26</v>
      </c>
      <c r="D11" s="17" t="s">
        <v>27</v>
      </c>
      <c r="E11" s="19" t="s">
        <v>28</v>
      </c>
      <c r="F11" s="19" t="s">
        <v>29</v>
      </c>
      <c r="G11" s="20">
        <v>256117</v>
      </c>
      <c r="H11" s="20">
        <v>29126</v>
      </c>
      <c r="I11" s="21">
        <v>13290</v>
      </c>
      <c r="J11" s="21">
        <v>13137</v>
      </c>
      <c r="K11" s="21">
        <v>3211</v>
      </c>
      <c r="L11" s="21">
        <v>0</v>
      </c>
      <c r="M11" s="21">
        <v>0</v>
      </c>
      <c r="N11" s="21">
        <v>0</v>
      </c>
      <c r="O11" s="22">
        <v>0</v>
      </c>
      <c r="P11" s="21">
        <v>0</v>
      </c>
      <c r="Q11" s="23">
        <f t="shared" si="1"/>
        <v>29638</v>
      </c>
      <c r="R11" s="13"/>
      <c r="S11" s="13"/>
      <c r="T11" s="13"/>
      <c r="U11" s="13"/>
      <c r="V11" s="13"/>
      <c r="W11" s="13"/>
      <c r="X11" s="13"/>
      <c r="Y11" s="13"/>
      <c r="AM11" s="12"/>
    </row>
    <row r="12" spans="1:39" s="11" customFormat="1" ht="25.5" x14ac:dyDescent="0.2">
      <c r="A12" s="1">
        <f t="shared" si="2"/>
        <v>5</v>
      </c>
      <c r="B12" s="17" t="s">
        <v>14</v>
      </c>
      <c r="C12" s="18" t="s">
        <v>30</v>
      </c>
      <c r="D12" s="17" t="s">
        <v>31</v>
      </c>
      <c r="E12" s="19" t="s">
        <v>32</v>
      </c>
      <c r="F12" s="19" t="s">
        <v>33</v>
      </c>
      <c r="G12" s="20">
        <v>261808</v>
      </c>
      <c r="H12" s="20">
        <v>50967</v>
      </c>
      <c r="I12" s="21">
        <v>14177</v>
      </c>
      <c r="J12" s="21">
        <v>14018</v>
      </c>
      <c r="K12" s="21">
        <v>13857</v>
      </c>
      <c r="L12" s="21">
        <v>10412</v>
      </c>
      <c r="M12" s="21">
        <v>0</v>
      </c>
      <c r="N12" s="21">
        <v>0</v>
      </c>
      <c r="O12" s="22">
        <v>0</v>
      </c>
      <c r="P12" s="21">
        <v>0</v>
      </c>
      <c r="Q12" s="23">
        <f t="shared" si="1"/>
        <v>52464</v>
      </c>
      <c r="R12" s="13"/>
      <c r="S12" s="13"/>
      <c r="T12" s="13"/>
      <c r="U12" s="13"/>
      <c r="V12" s="13"/>
      <c r="W12" s="13"/>
      <c r="X12" s="13"/>
      <c r="Y12" s="13"/>
      <c r="AM12" s="12"/>
    </row>
    <row r="13" spans="1:39" s="11" customFormat="1" ht="25.5" x14ac:dyDescent="0.2">
      <c r="A13" s="1">
        <f t="shared" si="2"/>
        <v>6</v>
      </c>
      <c r="B13" s="107" t="s">
        <v>14</v>
      </c>
      <c r="C13" s="2" t="s">
        <v>34</v>
      </c>
      <c r="D13" s="107" t="s">
        <v>35</v>
      </c>
      <c r="E13" s="107" t="s">
        <v>36</v>
      </c>
      <c r="F13" s="107" t="s">
        <v>37</v>
      </c>
      <c r="G13" s="14">
        <v>1410533</v>
      </c>
      <c r="H13" s="14">
        <v>450095</v>
      </c>
      <c r="I13" s="15">
        <v>101964</v>
      </c>
      <c r="J13" s="15">
        <v>95932</v>
      </c>
      <c r="K13" s="15">
        <v>93367</v>
      </c>
      <c r="L13" s="15">
        <v>90812</v>
      </c>
      <c r="M13" s="15">
        <v>88232</v>
      </c>
      <c r="N13" s="15">
        <v>23713</v>
      </c>
      <c r="O13" s="15"/>
      <c r="P13" s="15">
        <v>0</v>
      </c>
      <c r="Q13" s="16">
        <f t="shared" si="1"/>
        <v>494020</v>
      </c>
      <c r="R13" s="13"/>
      <c r="S13" s="13"/>
      <c r="T13" s="13"/>
      <c r="U13" s="13"/>
      <c r="V13" s="13"/>
      <c r="W13" s="13"/>
      <c r="X13" s="13"/>
      <c r="Y13" s="13"/>
      <c r="AM13" s="12"/>
    </row>
    <row r="14" spans="1:39" s="11" customFormat="1" ht="63.75" x14ac:dyDescent="0.2">
      <c r="A14" s="1">
        <f t="shared" si="2"/>
        <v>7</v>
      </c>
      <c r="B14" s="107" t="s">
        <v>14</v>
      </c>
      <c r="C14" s="2" t="s">
        <v>38</v>
      </c>
      <c r="D14" s="107" t="s">
        <v>39</v>
      </c>
      <c r="E14" s="107" t="s">
        <v>40</v>
      </c>
      <c r="F14" s="107" t="s">
        <v>41</v>
      </c>
      <c r="G14" s="14">
        <v>82912</v>
      </c>
      <c r="H14" s="14">
        <v>41905</v>
      </c>
      <c r="I14" s="15">
        <v>5126</v>
      </c>
      <c r="J14" s="15">
        <v>4786</v>
      </c>
      <c r="K14" s="15">
        <v>4674</v>
      </c>
      <c r="L14" s="15">
        <v>4572</v>
      </c>
      <c r="M14" s="15">
        <v>4466</v>
      </c>
      <c r="N14" s="15">
        <v>4361</v>
      </c>
      <c r="O14" s="15">
        <v>4257</v>
      </c>
      <c r="P14" s="15">
        <v>16903</v>
      </c>
      <c r="Q14" s="16">
        <f t="shared" si="1"/>
        <v>49145</v>
      </c>
      <c r="R14" s="13"/>
      <c r="S14" s="13"/>
      <c r="T14" s="13"/>
      <c r="U14" s="13"/>
      <c r="V14" s="13"/>
      <c r="W14" s="13"/>
      <c r="X14" s="13"/>
      <c r="Y14" s="13"/>
      <c r="AM14" s="12"/>
    </row>
    <row r="15" spans="1:39" s="11" customFormat="1" ht="38.25" x14ac:dyDescent="0.2">
      <c r="A15" s="1">
        <f t="shared" si="2"/>
        <v>8</v>
      </c>
      <c r="B15" s="107" t="s">
        <v>14</v>
      </c>
      <c r="C15" s="2" t="s">
        <v>42</v>
      </c>
      <c r="D15" s="107" t="s">
        <v>43</v>
      </c>
      <c r="E15" s="107" t="s">
        <v>44</v>
      </c>
      <c r="F15" s="107" t="s">
        <v>45</v>
      </c>
      <c r="G15" s="14">
        <v>357811</v>
      </c>
      <c r="H15" s="14">
        <v>83053</v>
      </c>
      <c r="I15" s="15">
        <v>28315</v>
      </c>
      <c r="J15" s="15">
        <v>27072</v>
      </c>
      <c r="K15" s="15">
        <v>26337</v>
      </c>
      <c r="L15" s="15">
        <v>6512</v>
      </c>
      <c r="M15" s="15">
        <v>0</v>
      </c>
      <c r="N15" s="15">
        <v>0</v>
      </c>
      <c r="O15" s="15">
        <v>0</v>
      </c>
      <c r="P15" s="15">
        <v>0</v>
      </c>
      <c r="Q15" s="16">
        <f t="shared" si="1"/>
        <v>88236</v>
      </c>
      <c r="R15" s="13"/>
      <c r="S15" s="13"/>
      <c r="T15" s="13"/>
      <c r="U15" s="13"/>
      <c r="V15" s="13"/>
      <c r="W15" s="13"/>
      <c r="X15" s="13"/>
      <c r="Y15" s="13"/>
      <c r="AM15" s="12"/>
    </row>
    <row r="16" spans="1:39" s="11" customFormat="1" ht="112.5" customHeight="1" x14ac:dyDescent="0.2">
      <c r="A16" s="1">
        <f t="shared" si="2"/>
        <v>9</v>
      </c>
      <c r="B16" s="107" t="s">
        <v>14</v>
      </c>
      <c r="C16" s="2" t="s">
        <v>46</v>
      </c>
      <c r="D16" s="107" t="s">
        <v>47</v>
      </c>
      <c r="E16" s="107" t="s">
        <v>48</v>
      </c>
      <c r="F16" s="107" t="s">
        <v>49</v>
      </c>
      <c r="G16" s="14">
        <v>586346</v>
      </c>
      <c r="H16" s="14">
        <v>159211</v>
      </c>
      <c r="I16" s="15">
        <v>22548</v>
      </c>
      <c r="J16" s="15">
        <v>20718</v>
      </c>
      <c r="K16" s="15">
        <v>20184</v>
      </c>
      <c r="L16" s="15">
        <v>19771</v>
      </c>
      <c r="M16" s="15">
        <v>19345</v>
      </c>
      <c r="N16" s="15">
        <v>18926</v>
      </c>
      <c r="O16" s="15">
        <v>18508</v>
      </c>
      <c r="P16" s="15">
        <v>40138</v>
      </c>
      <c r="Q16" s="16">
        <f t="shared" si="1"/>
        <v>180138</v>
      </c>
      <c r="R16" s="13"/>
      <c r="S16" s="13"/>
      <c r="T16" s="13"/>
      <c r="U16" s="13"/>
      <c r="V16" s="13"/>
      <c r="W16" s="13"/>
      <c r="X16" s="13"/>
      <c r="Y16" s="13"/>
      <c r="AM16" s="12"/>
    </row>
    <row r="17" spans="1:39" s="11" customFormat="1" ht="76.5" x14ac:dyDescent="0.2">
      <c r="A17" s="1">
        <f t="shared" si="2"/>
        <v>10</v>
      </c>
      <c r="B17" s="107" t="s">
        <v>14</v>
      </c>
      <c r="C17" s="2" t="s">
        <v>50</v>
      </c>
      <c r="D17" s="107" t="s">
        <v>51</v>
      </c>
      <c r="E17" s="107" t="s">
        <v>52</v>
      </c>
      <c r="F17" s="107" t="s">
        <v>53</v>
      </c>
      <c r="G17" s="14">
        <v>151196</v>
      </c>
      <c r="H17" s="14">
        <v>26011</v>
      </c>
      <c r="I17" s="15">
        <v>6310</v>
      </c>
      <c r="J17" s="15">
        <v>6067</v>
      </c>
      <c r="K17" s="15">
        <v>5903</v>
      </c>
      <c r="L17" s="15">
        <v>5739</v>
      </c>
      <c r="M17" s="15">
        <v>4205</v>
      </c>
      <c r="N17" s="15">
        <v>0</v>
      </c>
      <c r="O17" s="15">
        <v>0</v>
      </c>
      <c r="P17" s="15">
        <v>0</v>
      </c>
      <c r="Q17" s="16">
        <f t="shared" si="1"/>
        <v>28224</v>
      </c>
      <c r="R17" s="13"/>
      <c r="S17" s="13"/>
      <c r="T17" s="13"/>
      <c r="U17" s="13"/>
      <c r="V17" s="13"/>
      <c r="W17" s="13"/>
      <c r="X17" s="13"/>
      <c r="Y17" s="13"/>
      <c r="AM17" s="12"/>
    </row>
    <row r="18" spans="1:39" s="11" customFormat="1" ht="25.5" x14ac:dyDescent="0.2">
      <c r="A18" s="1">
        <f t="shared" si="2"/>
        <v>11</v>
      </c>
      <c r="B18" s="108" t="s">
        <v>14</v>
      </c>
      <c r="C18" s="109" t="s">
        <v>501</v>
      </c>
      <c r="D18" s="108" t="s">
        <v>54</v>
      </c>
      <c r="E18" s="108" t="s">
        <v>55</v>
      </c>
      <c r="F18" s="108" t="s">
        <v>56</v>
      </c>
      <c r="G18" s="32">
        <v>186591</v>
      </c>
      <c r="H18" s="32">
        <v>5658</v>
      </c>
      <c r="I18" s="33">
        <v>5818</v>
      </c>
      <c r="J18" s="33">
        <v>0</v>
      </c>
      <c r="K18" s="33">
        <v>0</v>
      </c>
      <c r="L18" s="33">
        <v>0</v>
      </c>
      <c r="M18" s="33">
        <v>0</v>
      </c>
      <c r="N18" s="33">
        <v>0</v>
      </c>
      <c r="O18" s="33">
        <v>0</v>
      </c>
      <c r="P18" s="33">
        <v>0</v>
      </c>
      <c r="Q18" s="34">
        <f t="shared" si="1"/>
        <v>5818</v>
      </c>
      <c r="R18" s="13"/>
      <c r="S18" s="13"/>
      <c r="T18" s="13"/>
      <c r="U18" s="13"/>
      <c r="V18" s="13"/>
      <c r="W18" s="13"/>
      <c r="X18" s="13"/>
      <c r="Y18" s="13"/>
      <c r="AM18" s="12"/>
    </row>
    <row r="19" spans="1:39" s="11" customFormat="1" ht="76.5" x14ac:dyDescent="0.2">
      <c r="A19" s="1">
        <f t="shared" si="2"/>
        <v>12</v>
      </c>
      <c r="B19" s="107" t="s">
        <v>14</v>
      </c>
      <c r="C19" s="2" t="s">
        <v>504</v>
      </c>
      <c r="D19" s="107" t="s">
        <v>57</v>
      </c>
      <c r="E19" s="110" t="s">
        <v>58</v>
      </c>
      <c r="F19" s="107" t="s">
        <v>59</v>
      </c>
      <c r="G19" s="14">
        <v>184386</v>
      </c>
      <c r="H19" s="14">
        <v>28116</v>
      </c>
      <c r="I19" s="15">
        <v>6047</v>
      </c>
      <c r="J19" s="15">
        <v>5657</v>
      </c>
      <c r="K19" s="15">
        <v>5536</v>
      </c>
      <c r="L19" s="15">
        <v>5410</v>
      </c>
      <c r="M19" s="15">
        <v>5282</v>
      </c>
      <c r="N19" s="15">
        <v>2595</v>
      </c>
      <c r="O19" s="15">
        <v>0</v>
      </c>
      <c r="P19" s="15">
        <v>0</v>
      </c>
      <c r="Q19" s="16">
        <f t="shared" si="1"/>
        <v>30527</v>
      </c>
      <c r="R19" s="13"/>
      <c r="S19" s="13"/>
      <c r="T19" s="13"/>
      <c r="U19" s="13"/>
      <c r="V19" s="13"/>
      <c r="W19" s="13"/>
      <c r="X19" s="13"/>
      <c r="Y19" s="13"/>
      <c r="AM19" s="12"/>
    </row>
    <row r="20" spans="1:39" s="11" customFormat="1" ht="51" x14ac:dyDescent="0.2">
      <c r="A20" s="1">
        <f t="shared" si="2"/>
        <v>13</v>
      </c>
      <c r="B20" s="107" t="s">
        <v>14</v>
      </c>
      <c r="C20" s="2" t="s">
        <v>60</v>
      </c>
      <c r="D20" s="107" t="s">
        <v>61</v>
      </c>
      <c r="E20" s="107" t="s">
        <v>62</v>
      </c>
      <c r="F20" s="107" t="s">
        <v>63</v>
      </c>
      <c r="G20" s="14">
        <v>36001</v>
      </c>
      <c r="H20" s="14">
        <v>1896</v>
      </c>
      <c r="I20" s="15">
        <v>1946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6">
        <f t="shared" si="1"/>
        <v>1946</v>
      </c>
      <c r="R20" s="13"/>
      <c r="S20" s="13"/>
      <c r="T20" s="13"/>
      <c r="U20" s="13"/>
      <c r="V20" s="13"/>
      <c r="W20" s="13"/>
      <c r="X20" s="13"/>
      <c r="Y20" s="13"/>
      <c r="AM20" s="12"/>
    </row>
    <row r="21" spans="1:39" s="11" customFormat="1" ht="51" x14ac:dyDescent="0.2">
      <c r="A21" s="1">
        <f t="shared" si="2"/>
        <v>14</v>
      </c>
      <c r="B21" s="107" t="s">
        <v>14</v>
      </c>
      <c r="C21" s="2" t="s">
        <v>64</v>
      </c>
      <c r="D21" s="107" t="s">
        <v>65</v>
      </c>
      <c r="E21" s="107" t="s">
        <v>66</v>
      </c>
      <c r="F21" s="107" t="s">
        <v>63</v>
      </c>
      <c r="G21" s="14">
        <v>35830</v>
      </c>
      <c r="H21" s="14">
        <v>1886</v>
      </c>
      <c r="I21" s="15">
        <v>1936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6">
        <f t="shared" si="1"/>
        <v>1936</v>
      </c>
      <c r="R21" s="13"/>
      <c r="S21" s="13"/>
      <c r="T21" s="13"/>
      <c r="U21" s="13"/>
      <c r="V21" s="13"/>
      <c r="W21" s="13"/>
      <c r="X21" s="13"/>
      <c r="Y21" s="13"/>
      <c r="AM21" s="12"/>
    </row>
    <row r="22" spans="1:39" s="11" customFormat="1" ht="38.25" x14ac:dyDescent="0.2">
      <c r="A22" s="1">
        <f t="shared" si="2"/>
        <v>15</v>
      </c>
      <c r="B22" s="17" t="s">
        <v>14</v>
      </c>
      <c r="C22" s="35" t="s">
        <v>505</v>
      </c>
      <c r="D22" s="17" t="s">
        <v>67</v>
      </c>
      <c r="E22" s="19" t="s">
        <v>68</v>
      </c>
      <c r="F22" s="19" t="s">
        <v>63</v>
      </c>
      <c r="G22" s="20">
        <v>98806</v>
      </c>
      <c r="H22" s="20">
        <v>5342</v>
      </c>
      <c r="I22" s="21">
        <v>5484</v>
      </c>
      <c r="J22" s="21">
        <v>0</v>
      </c>
      <c r="K22" s="21">
        <v>0</v>
      </c>
      <c r="L22" s="21">
        <v>0</v>
      </c>
      <c r="M22" s="21">
        <v>0</v>
      </c>
      <c r="N22" s="21">
        <v>0</v>
      </c>
      <c r="O22" s="22">
        <v>0</v>
      </c>
      <c r="P22" s="21">
        <v>0</v>
      </c>
      <c r="Q22" s="23">
        <f t="shared" si="1"/>
        <v>5484</v>
      </c>
      <c r="R22" s="13"/>
      <c r="S22" s="13"/>
      <c r="T22" s="13"/>
      <c r="U22" s="13"/>
      <c r="V22" s="13"/>
      <c r="W22" s="13"/>
      <c r="X22" s="13"/>
      <c r="Y22" s="13"/>
      <c r="AM22" s="12"/>
    </row>
    <row r="23" spans="1:39" s="11" customFormat="1" ht="38.25" x14ac:dyDescent="0.2">
      <c r="A23" s="1">
        <f t="shared" si="2"/>
        <v>16</v>
      </c>
      <c r="B23" s="107" t="s">
        <v>14</v>
      </c>
      <c r="C23" s="2" t="s">
        <v>69</v>
      </c>
      <c r="D23" s="107" t="s">
        <v>70</v>
      </c>
      <c r="E23" s="107" t="s">
        <v>71</v>
      </c>
      <c r="F23" s="107" t="s">
        <v>72</v>
      </c>
      <c r="G23" s="14">
        <v>387136</v>
      </c>
      <c r="H23" s="14">
        <v>208488</v>
      </c>
      <c r="I23" s="15">
        <v>27227</v>
      </c>
      <c r="J23" s="15">
        <v>24514</v>
      </c>
      <c r="K23" s="15">
        <v>23998</v>
      </c>
      <c r="L23" s="15">
        <v>23510</v>
      </c>
      <c r="M23" s="15">
        <v>23004</v>
      </c>
      <c r="N23" s="15">
        <v>22508</v>
      </c>
      <c r="O23" s="15">
        <v>22012</v>
      </c>
      <c r="P23" s="15">
        <v>73155</v>
      </c>
      <c r="Q23" s="23">
        <f t="shared" si="1"/>
        <v>239928</v>
      </c>
      <c r="R23" s="13"/>
      <c r="S23" s="13"/>
      <c r="T23" s="13"/>
      <c r="U23" s="13"/>
      <c r="V23" s="13"/>
      <c r="W23" s="13"/>
      <c r="X23" s="13"/>
      <c r="Y23" s="13"/>
      <c r="AM23" s="12"/>
    </row>
    <row r="24" spans="1:39" s="11" customFormat="1" ht="53.25" customHeight="1" x14ac:dyDescent="0.2">
      <c r="A24" s="1">
        <f t="shared" si="2"/>
        <v>17</v>
      </c>
      <c r="B24" s="17" t="s">
        <v>14</v>
      </c>
      <c r="C24" s="35" t="s">
        <v>506</v>
      </c>
      <c r="D24" s="17" t="s">
        <v>73</v>
      </c>
      <c r="E24" s="19" t="s">
        <v>74</v>
      </c>
      <c r="F24" s="19" t="s">
        <v>75</v>
      </c>
      <c r="G24" s="20">
        <v>220260</v>
      </c>
      <c r="H24" s="20">
        <v>11906</v>
      </c>
      <c r="I24" s="21">
        <v>12244</v>
      </c>
      <c r="J24" s="21">
        <v>0</v>
      </c>
      <c r="K24" s="21">
        <v>0</v>
      </c>
      <c r="L24" s="21">
        <v>0</v>
      </c>
      <c r="M24" s="21">
        <v>0</v>
      </c>
      <c r="N24" s="21">
        <v>0</v>
      </c>
      <c r="O24" s="22">
        <v>0</v>
      </c>
      <c r="P24" s="21">
        <v>0</v>
      </c>
      <c r="Q24" s="23">
        <f t="shared" si="1"/>
        <v>12244</v>
      </c>
      <c r="R24" s="13"/>
      <c r="S24" s="13"/>
      <c r="T24" s="13"/>
      <c r="U24" s="13"/>
      <c r="V24" s="13"/>
      <c r="W24" s="13"/>
      <c r="X24" s="13"/>
      <c r="Y24" s="13"/>
      <c r="AM24" s="12"/>
    </row>
    <row r="25" spans="1:39" s="11" customFormat="1" ht="51" x14ac:dyDescent="0.2">
      <c r="A25" s="1">
        <f t="shared" si="2"/>
        <v>18</v>
      </c>
      <c r="B25" s="17" t="s">
        <v>14</v>
      </c>
      <c r="C25" s="18" t="s">
        <v>502</v>
      </c>
      <c r="D25" s="17" t="s">
        <v>76</v>
      </c>
      <c r="E25" s="19" t="s">
        <v>77</v>
      </c>
      <c r="F25" s="19" t="s">
        <v>78</v>
      </c>
      <c r="G25" s="20">
        <v>80000</v>
      </c>
      <c r="H25" s="20">
        <v>6489</v>
      </c>
      <c r="I25" s="21">
        <v>6676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22">
        <v>0</v>
      </c>
      <c r="P25" s="21">
        <v>0</v>
      </c>
      <c r="Q25" s="23">
        <f t="shared" si="1"/>
        <v>6676</v>
      </c>
      <c r="R25" s="13"/>
      <c r="S25" s="13"/>
      <c r="T25" s="13"/>
      <c r="U25" s="13"/>
      <c r="V25" s="13"/>
      <c r="W25" s="13"/>
      <c r="X25" s="13"/>
      <c r="Y25" s="13"/>
      <c r="AM25" s="12"/>
    </row>
    <row r="26" spans="1:39" s="11" customFormat="1" ht="38.25" x14ac:dyDescent="0.2">
      <c r="A26" s="1">
        <f t="shared" si="2"/>
        <v>19</v>
      </c>
      <c r="B26" s="107" t="s">
        <v>14</v>
      </c>
      <c r="C26" s="2" t="s">
        <v>79</v>
      </c>
      <c r="D26" s="107" t="s">
        <v>80</v>
      </c>
      <c r="E26" s="107" t="s">
        <v>81</v>
      </c>
      <c r="F26" s="107" t="s">
        <v>82</v>
      </c>
      <c r="G26" s="14">
        <v>299523</v>
      </c>
      <c r="H26" s="14">
        <v>163056</v>
      </c>
      <c r="I26" s="15">
        <v>20999</v>
      </c>
      <c r="J26" s="15">
        <v>19539</v>
      </c>
      <c r="K26" s="15">
        <v>19084</v>
      </c>
      <c r="L26" s="15">
        <v>18636</v>
      </c>
      <c r="M26" s="15">
        <v>18171</v>
      </c>
      <c r="N26" s="15">
        <v>17716</v>
      </c>
      <c r="O26" s="15">
        <v>17261</v>
      </c>
      <c r="P26" s="15">
        <v>60691</v>
      </c>
      <c r="Q26" s="23">
        <f t="shared" si="1"/>
        <v>192097</v>
      </c>
      <c r="R26" s="13"/>
      <c r="S26" s="13"/>
      <c r="T26" s="13"/>
      <c r="U26" s="13"/>
      <c r="V26" s="13"/>
      <c r="W26" s="13"/>
      <c r="X26" s="13"/>
      <c r="Y26" s="13"/>
      <c r="AM26" s="12"/>
    </row>
    <row r="27" spans="1:39" s="11" customFormat="1" ht="38.25" x14ac:dyDescent="0.2">
      <c r="A27" s="1">
        <f t="shared" si="2"/>
        <v>20</v>
      </c>
      <c r="B27" s="107" t="s">
        <v>14</v>
      </c>
      <c r="C27" s="2" t="s">
        <v>83</v>
      </c>
      <c r="D27" s="107" t="s">
        <v>84</v>
      </c>
      <c r="E27" s="107" t="s">
        <v>85</v>
      </c>
      <c r="F27" s="107" t="s">
        <v>86</v>
      </c>
      <c r="G27" s="14">
        <v>58458</v>
      </c>
      <c r="H27" s="14">
        <v>4497</v>
      </c>
      <c r="I27" s="15">
        <v>4623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23">
        <f t="shared" si="1"/>
        <v>4623</v>
      </c>
      <c r="R27" s="13"/>
      <c r="S27" s="13"/>
      <c r="T27" s="13"/>
      <c r="U27" s="13"/>
      <c r="V27" s="13"/>
      <c r="W27" s="13"/>
      <c r="X27" s="13"/>
      <c r="Y27" s="13"/>
      <c r="AM27" s="12"/>
    </row>
    <row r="28" spans="1:39" s="11" customFormat="1" ht="38.25" x14ac:dyDescent="0.2">
      <c r="A28" s="1">
        <f t="shared" si="2"/>
        <v>21</v>
      </c>
      <c r="B28" s="107" t="s">
        <v>14</v>
      </c>
      <c r="C28" s="2" t="s">
        <v>87</v>
      </c>
      <c r="D28" s="107" t="s">
        <v>88</v>
      </c>
      <c r="E28" s="107" t="s">
        <v>89</v>
      </c>
      <c r="F28" s="107" t="s">
        <v>90</v>
      </c>
      <c r="G28" s="14">
        <v>480161</v>
      </c>
      <c r="H28" s="14">
        <v>323305</v>
      </c>
      <c r="I28" s="15">
        <v>31875</v>
      </c>
      <c r="J28" s="15">
        <v>29596</v>
      </c>
      <c r="K28" s="15">
        <v>28977</v>
      </c>
      <c r="L28" s="15">
        <v>28378</v>
      </c>
      <c r="M28" s="15">
        <v>27738</v>
      </c>
      <c r="N28" s="15">
        <v>27119</v>
      </c>
      <c r="O28" s="15">
        <v>26501</v>
      </c>
      <c r="P28" s="15">
        <v>204449</v>
      </c>
      <c r="Q28" s="23">
        <f t="shared" si="1"/>
        <v>404633</v>
      </c>
      <c r="R28" s="13"/>
      <c r="S28" s="13"/>
      <c r="T28" s="13"/>
      <c r="U28" s="13"/>
      <c r="V28" s="13"/>
      <c r="W28" s="13"/>
      <c r="X28" s="13"/>
      <c r="Y28" s="13"/>
      <c r="AM28" s="12"/>
    </row>
    <row r="29" spans="1:39" s="39" customFormat="1" ht="51" x14ac:dyDescent="0.2">
      <c r="A29" s="1">
        <f t="shared" si="2"/>
        <v>22</v>
      </c>
      <c r="B29" s="110" t="s">
        <v>14</v>
      </c>
      <c r="C29" s="111" t="s">
        <v>546</v>
      </c>
      <c r="D29" s="110" t="s">
        <v>91</v>
      </c>
      <c r="E29" s="110" t="s">
        <v>92</v>
      </c>
      <c r="F29" s="110" t="s">
        <v>93</v>
      </c>
      <c r="G29" s="14">
        <v>1300000</v>
      </c>
      <c r="H29" s="14">
        <v>715000</v>
      </c>
      <c r="I29" s="36">
        <v>88392</v>
      </c>
      <c r="J29" s="36">
        <v>84221</v>
      </c>
      <c r="K29" s="36">
        <v>82267</v>
      </c>
      <c r="L29" s="36">
        <v>80353</v>
      </c>
      <c r="M29" s="36">
        <v>78358</v>
      </c>
      <c r="N29" s="36">
        <v>76406</v>
      </c>
      <c r="O29" s="36">
        <v>74457</v>
      </c>
      <c r="P29" s="36">
        <v>278432</v>
      </c>
      <c r="Q29" s="37">
        <f t="shared" si="1"/>
        <v>842886</v>
      </c>
      <c r="R29" s="38"/>
      <c r="S29" s="38"/>
      <c r="T29" s="38"/>
      <c r="U29" s="38"/>
      <c r="V29" s="38"/>
      <c r="W29" s="38"/>
      <c r="X29" s="38"/>
      <c r="Y29" s="38"/>
      <c r="AM29" s="40"/>
    </row>
    <row r="30" spans="1:39" s="11" customFormat="1" ht="63.75" x14ac:dyDescent="0.2">
      <c r="A30" s="1">
        <f t="shared" si="2"/>
        <v>23</v>
      </c>
      <c r="B30" s="107" t="s">
        <v>14</v>
      </c>
      <c r="C30" s="2" t="s">
        <v>94</v>
      </c>
      <c r="D30" s="107" t="s">
        <v>95</v>
      </c>
      <c r="E30" s="107" t="s">
        <v>96</v>
      </c>
      <c r="F30" s="107" t="s">
        <v>41</v>
      </c>
      <c r="G30" s="14">
        <v>151608</v>
      </c>
      <c r="H30" s="14">
        <v>88605</v>
      </c>
      <c r="I30" s="15">
        <v>10830</v>
      </c>
      <c r="J30" s="15">
        <v>10114</v>
      </c>
      <c r="K30" s="15">
        <v>9877</v>
      </c>
      <c r="L30" s="15">
        <v>9661</v>
      </c>
      <c r="M30" s="15">
        <v>9436</v>
      </c>
      <c r="N30" s="15">
        <v>9216</v>
      </c>
      <c r="O30" s="15">
        <v>8997</v>
      </c>
      <c r="P30" s="15">
        <v>35792</v>
      </c>
      <c r="Q30" s="16">
        <f t="shared" si="1"/>
        <v>103923</v>
      </c>
      <c r="R30" s="13"/>
      <c r="S30" s="13"/>
      <c r="T30" s="13"/>
      <c r="U30" s="13"/>
      <c r="V30" s="13"/>
      <c r="W30" s="13"/>
      <c r="X30" s="13"/>
      <c r="Y30" s="13"/>
      <c r="AM30" s="12"/>
    </row>
    <row r="31" spans="1:39" s="11" customFormat="1" ht="25.5" x14ac:dyDescent="0.2">
      <c r="A31" s="1">
        <f t="shared" si="2"/>
        <v>24</v>
      </c>
      <c r="B31" s="107" t="s">
        <v>14</v>
      </c>
      <c r="C31" s="2" t="s">
        <v>97</v>
      </c>
      <c r="D31" s="107" t="s">
        <v>98</v>
      </c>
      <c r="E31" s="107" t="s">
        <v>96</v>
      </c>
      <c r="F31" s="107" t="s">
        <v>99</v>
      </c>
      <c r="G31" s="14">
        <v>242413</v>
      </c>
      <c r="H31" s="14">
        <v>162695</v>
      </c>
      <c r="I31" s="15">
        <v>15453</v>
      </c>
      <c r="J31" s="15">
        <v>14265</v>
      </c>
      <c r="K31" s="15">
        <v>13954</v>
      </c>
      <c r="L31" s="15">
        <v>13684</v>
      </c>
      <c r="M31" s="15">
        <v>13394</v>
      </c>
      <c r="N31" s="15">
        <v>13114</v>
      </c>
      <c r="O31" s="15">
        <v>12835</v>
      </c>
      <c r="P31" s="15">
        <v>105488</v>
      </c>
      <c r="Q31" s="16">
        <f t="shared" si="1"/>
        <v>202187</v>
      </c>
      <c r="R31" s="13"/>
      <c r="S31" s="13"/>
      <c r="T31" s="13"/>
      <c r="U31" s="13"/>
      <c r="V31" s="13"/>
      <c r="W31" s="13"/>
      <c r="X31" s="13"/>
      <c r="Y31" s="13"/>
      <c r="AM31" s="12"/>
    </row>
    <row r="32" spans="1:39" s="39" customFormat="1" ht="114.75" x14ac:dyDescent="0.2">
      <c r="A32" s="1">
        <f t="shared" si="2"/>
        <v>25</v>
      </c>
      <c r="B32" s="110" t="s">
        <v>14</v>
      </c>
      <c r="C32" s="111" t="s">
        <v>100</v>
      </c>
      <c r="D32" s="110" t="s">
        <v>101</v>
      </c>
      <c r="E32" s="110" t="s">
        <v>102</v>
      </c>
      <c r="F32" s="110" t="s">
        <v>103</v>
      </c>
      <c r="G32" s="14">
        <v>1637158</v>
      </c>
      <c r="H32" s="14">
        <v>1235132</v>
      </c>
      <c r="I32" s="36">
        <v>98962</v>
      </c>
      <c r="J32" s="36">
        <v>85890</v>
      </c>
      <c r="K32" s="36">
        <v>84492</v>
      </c>
      <c r="L32" s="36">
        <v>83161</v>
      </c>
      <c r="M32" s="36">
        <v>81692</v>
      </c>
      <c r="N32" s="36">
        <v>80294</v>
      </c>
      <c r="O32" s="36">
        <v>78898</v>
      </c>
      <c r="P32" s="36">
        <v>987079</v>
      </c>
      <c r="Q32" s="37">
        <f t="shared" si="1"/>
        <v>1580468</v>
      </c>
      <c r="R32" s="38"/>
      <c r="S32" s="38"/>
      <c r="T32" s="38"/>
      <c r="U32" s="38"/>
      <c r="V32" s="38"/>
      <c r="W32" s="38"/>
      <c r="X32" s="38"/>
      <c r="Y32" s="38"/>
      <c r="AM32" s="40"/>
    </row>
    <row r="33" spans="1:39" s="11" customFormat="1" ht="38.25" x14ac:dyDescent="0.2">
      <c r="A33" s="1">
        <f t="shared" si="2"/>
        <v>26</v>
      </c>
      <c r="B33" s="107" t="s">
        <v>14</v>
      </c>
      <c r="C33" s="2" t="s">
        <v>104</v>
      </c>
      <c r="D33" s="107" t="s">
        <v>105</v>
      </c>
      <c r="E33" s="107" t="s">
        <v>102</v>
      </c>
      <c r="F33" s="107" t="s">
        <v>106</v>
      </c>
      <c r="G33" s="14">
        <v>88488</v>
      </c>
      <c r="H33" s="14">
        <v>39676</v>
      </c>
      <c r="I33" s="15">
        <v>7423</v>
      </c>
      <c r="J33" s="15">
        <v>6898</v>
      </c>
      <c r="K33" s="15">
        <v>6749</v>
      </c>
      <c r="L33" s="15">
        <v>6602</v>
      </c>
      <c r="M33" s="15">
        <v>6452</v>
      </c>
      <c r="N33" s="15">
        <v>6304</v>
      </c>
      <c r="O33" s="15">
        <v>3098</v>
      </c>
      <c r="P33" s="15">
        <v>0</v>
      </c>
      <c r="Q33" s="16">
        <f t="shared" si="1"/>
        <v>43526</v>
      </c>
      <c r="R33" s="13"/>
      <c r="S33" s="13"/>
      <c r="T33" s="13"/>
      <c r="U33" s="13"/>
      <c r="V33" s="13"/>
      <c r="W33" s="13"/>
      <c r="X33" s="13"/>
      <c r="Y33" s="13"/>
      <c r="AM33" s="12"/>
    </row>
    <row r="34" spans="1:39" s="11" customFormat="1" ht="25.5" x14ac:dyDescent="0.2">
      <c r="A34" s="1">
        <f t="shared" si="2"/>
        <v>27</v>
      </c>
      <c r="B34" s="107" t="s">
        <v>14</v>
      </c>
      <c r="C34" s="2" t="s">
        <v>107</v>
      </c>
      <c r="D34" s="107" t="s">
        <v>108</v>
      </c>
      <c r="E34" s="107" t="s">
        <v>109</v>
      </c>
      <c r="F34" s="107" t="s">
        <v>110</v>
      </c>
      <c r="G34" s="14">
        <v>166843</v>
      </c>
      <c r="H34" s="14">
        <v>74802</v>
      </c>
      <c r="I34" s="15">
        <v>14077</v>
      </c>
      <c r="J34" s="15">
        <v>13079</v>
      </c>
      <c r="K34" s="15">
        <v>12749</v>
      </c>
      <c r="L34" s="15">
        <v>12465</v>
      </c>
      <c r="M34" s="15">
        <v>12177</v>
      </c>
      <c r="N34" s="15">
        <v>11891</v>
      </c>
      <c r="O34" s="15">
        <v>5848</v>
      </c>
      <c r="P34" s="15">
        <v>0</v>
      </c>
      <c r="Q34" s="16">
        <f t="shared" si="1"/>
        <v>82286</v>
      </c>
      <c r="R34" s="13"/>
      <c r="S34" s="13"/>
      <c r="T34" s="13"/>
      <c r="U34" s="13"/>
      <c r="V34" s="13"/>
      <c r="W34" s="13"/>
      <c r="X34" s="13"/>
      <c r="Y34" s="13"/>
      <c r="AM34" s="12"/>
    </row>
    <row r="35" spans="1:39" s="11" customFormat="1" ht="38.25" x14ac:dyDescent="0.2">
      <c r="A35" s="1">
        <f t="shared" si="2"/>
        <v>28</v>
      </c>
      <c r="B35" s="107" t="s">
        <v>14</v>
      </c>
      <c r="C35" s="2" t="s">
        <v>111</v>
      </c>
      <c r="D35" s="107" t="s">
        <v>112</v>
      </c>
      <c r="E35" s="107" t="s">
        <v>113</v>
      </c>
      <c r="F35" s="107" t="s">
        <v>114</v>
      </c>
      <c r="G35" s="14">
        <v>265803</v>
      </c>
      <c r="H35" s="14">
        <v>158672</v>
      </c>
      <c r="I35" s="15">
        <v>19207</v>
      </c>
      <c r="J35" s="15">
        <v>17008</v>
      </c>
      <c r="K35" s="15">
        <v>16739</v>
      </c>
      <c r="L35" s="15">
        <v>16409</v>
      </c>
      <c r="M35" s="15">
        <v>16064</v>
      </c>
      <c r="N35" s="15">
        <v>15726</v>
      </c>
      <c r="O35" s="15">
        <v>15390</v>
      </c>
      <c r="P35" s="15">
        <v>68507</v>
      </c>
      <c r="Q35" s="16">
        <f t="shared" si="1"/>
        <v>185050</v>
      </c>
      <c r="R35" s="13"/>
      <c r="S35" s="13"/>
      <c r="T35" s="13"/>
      <c r="U35" s="13"/>
      <c r="V35" s="13"/>
      <c r="W35" s="13"/>
      <c r="X35" s="13"/>
      <c r="Y35" s="13"/>
      <c r="AM35" s="12"/>
    </row>
    <row r="36" spans="1:39" s="39" customFormat="1" ht="25.5" x14ac:dyDescent="0.2">
      <c r="A36" s="1">
        <f t="shared" si="2"/>
        <v>29</v>
      </c>
      <c r="B36" s="110" t="s">
        <v>14</v>
      </c>
      <c r="C36" s="111" t="s">
        <v>115</v>
      </c>
      <c r="D36" s="110" t="s">
        <v>116</v>
      </c>
      <c r="E36" s="110" t="s">
        <v>117</v>
      </c>
      <c r="F36" s="110" t="s">
        <v>118</v>
      </c>
      <c r="G36" s="14">
        <v>610898</v>
      </c>
      <c r="H36" s="14">
        <v>446658</v>
      </c>
      <c r="I36" s="36">
        <v>36597</v>
      </c>
      <c r="J36" s="36">
        <v>33238</v>
      </c>
      <c r="K36" s="36">
        <v>32621</v>
      </c>
      <c r="L36" s="36">
        <v>32035</v>
      </c>
      <c r="M36" s="36">
        <v>31386</v>
      </c>
      <c r="N36" s="36">
        <v>30769</v>
      </c>
      <c r="O36" s="36">
        <v>30154</v>
      </c>
      <c r="P36" s="36">
        <v>373207</v>
      </c>
      <c r="Q36" s="37">
        <f t="shared" si="1"/>
        <v>600007</v>
      </c>
      <c r="R36" s="38"/>
      <c r="S36" s="38"/>
      <c r="T36" s="38"/>
      <c r="U36" s="38"/>
      <c r="V36" s="38"/>
      <c r="W36" s="38"/>
      <c r="X36" s="38"/>
      <c r="Y36" s="38"/>
      <c r="AM36" s="40"/>
    </row>
    <row r="37" spans="1:39" s="11" customFormat="1" ht="76.5" x14ac:dyDescent="0.2">
      <c r="A37" s="1">
        <f t="shared" si="2"/>
        <v>30</v>
      </c>
      <c r="B37" s="17" t="s">
        <v>14</v>
      </c>
      <c r="C37" s="18" t="s">
        <v>507</v>
      </c>
      <c r="D37" s="17" t="s">
        <v>119</v>
      </c>
      <c r="E37" s="19" t="s">
        <v>120</v>
      </c>
      <c r="F37" s="19" t="s">
        <v>121</v>
      </c>
      <c r="G37" s="20">
        <v>663400</v>
      </c>
      <c r="H37" s="20">
        <v>119077</v>
      </c>
      <c r="I37" s="21">
        <v>71613</v>
      </c>
      <c r="J37" s="21">
        <v>52255</v>
      </c>
      <c r="K37" s="21">
        <v>0</v>
      </c>
      <c r="L37" s="21">
        <v>0</v>
      </c>
      <c r="M37" s="21">
        <v>0</v>
      </c>
      <c r="N37" s="21">
        <v>0</v>
      </c>
      <c r="O37" s="22">
        <v>0</v>
      </c>
      <c r="P37" s="21">
        <v>0</v>
      </c>
      <c r="Q37" s="23">
        <f t="shared" ref="Q37:Q100" si="3">SUM(I37:P37)</f>
        <v>123868</v>
      </c>
      <c r="R37" s="13"/>
      <c r="S37" s="13"/>
      <c r="T37" s="13"/>
      <c r="U37" s="13"/>
      <c r="V37" s="13"/>
      <c r="W37" s="13"/>
      <c r="X37" s="13"/>
      <c r="Y37" s="13"/>
      <c r="AM37" s="12"/>
    </row>
    <row r="38" spans="1:39" s="11" customFormat="1" ht="51" x14ac:dyDescent="0.2">
      <c r="A38" s="1">
        <f t="shared" si="2"/>
        <v>31</v>
      </c>
      <c r="B38" s="107" t="s">
        <v>14</v>
      </c>
      <c r="C38" s="2" t="s">
        <v>122</v>
      </c>
      <c r="D38" s="107" t="s">
        <v>123</v>
      </c>
      <c r="E38" s="107" t="s">
        <v>124</v>
      </c>
      <c r="F38" s="107" t="s">
        <v>125</v>
      </c>
      <c r="G38" s="14">
        <v>693304</v>
      </c>
      <c r="H38" s="14">
        <v>369792</v>
      </c>
      <c r="I38" s="15">
        <v>58124</v>
      </c>
      <c r="J38" s="15">
        <v>55740</v>
      </c>
      <c r="K38" s="15">
        <v>54339</v>
      </c>
      <c r="L38" s="15">
        <v>52966</v>
      </c>
      <c r="M38" s="15">
        <v>51559</v>
      </c>
      <c r="N38" s="15">
        <v>50171</v>
      </c>
      <c r="O38" s="15">
        <v>48785</v>
      </c>
      <c r="P38" s="15">
        <v>47479</v>
      </c>
      <c r="Q38" s="16">
        <f t="shared" si="3"/>
        <v>419163</v>
      </c>
      <c r="R38" s="13"/>
      <c r="S38" s="13"/>
      <c r="T38" s="13"/>
      <c r="U38" s="13"/>
      <c r="V38" s="13"/>
      <c r="W38" s="13"/>
      <c r="X38" s="13"/>
      <c r="Y38" s="13"/>
      <c r="AM38" s="12"/>
    </row>
    <row r="39" spans="1:39" s="11" customFormat="1" ht="38.25" x14ac:dyDescent="0.2">
      <c r="A39" s="1">
        <f t="shared" si="2"/>
        <v>32</v>
      </c>
      <c r="B39" s="107" t="s">
        <v>14</v>
      </c>
      <c r="C39" s="2" t="s">
        <v>126</v>
      </c>
      <c r="D39" s="107" t="s">
        <v>127</v>
      </c>
      <c r="E39" s="107" t="s">
        <v>128</v>
      </c>
      <c r="F39" s="107" t="s">
        <v>129</v>
      </c>
      <c r="G39" s="14">
        <v>118952</v>
      </c>
      <c r="H39" s="14">
        <v>56476</v>
      </c>
      <c r="I39" s="15">
        <v>9844</v>
      </c>
      <c r="J39" s="15">
        <v>9488</v>
      </c>
      <c r="K39" s="15">
        <v>9242</v>
      </c>
      <c r="L39" s="15">
        <v>9002</v>
      </c>
      <c r="M39" s="15">
        <v>8757</v>
      </c>
      <c r="N39" s="15">
        <v>8515</v>
      </c>
      <c r="O39" s="15">
        <v>8273</v>
      </c>
      <c r="P39" s="15">
        <v>3</v>
      </c>
      <c r="Q39" s="16">
        <f t="shared" si="3"/>
        <v>63124</v>
      </c>
      <c r="R39" s="13"/>
      <c r="S39" s="13"/>
      <c r="T39" s="13"/>
      <c r="U39" s="13"/>
      <c r="V39" s="13"/>
      <c r="W39" s="13"/>
      <c r="X39" s="13"/>
      <c r="Y39" s="13"/>
      <c r="AM39" s="12"/>
    </row>
    <row r="40" spans="1:39" s="11" customFormat="1" ht="38.25" x14ac:dyDescent="0.2">
      <c r="A40" s="1">
        <f t="shared" si="2"/>
        <v>33</v>
      </c>
      <c r="B40" s="107" t="s">
        <v>14</v>
      </c>
      <c r="C40" s="2" t="s">
        <v>130</v>
      </c>
      <c r="D40" s="107" t="s">
        <v>131</v>
      </c>
      <c r="E40" s="107" t="s">
        <v>132</v>
      </c>
      <c r="F40" s="107" t="s">
        <v>133</v>
      </c>
      <c r="G40" s="14">
        <v>400000</v>
      </c>
      <c r="H40" s="14">
        <v>283356</v>
      </c>
      <c r="I40" s="15">
        <v>25452</v>
      </c>
      <c r="J40" s="15">
        <v>24520</v>
      </c>
      <c r="K40" s="15">
        <v>24099</v>
      </c>
      <c r="L40" s="15">
        <v>23617</v>
      </c>
      <c r="M40" s="15">
        <v>23097</v>
      </c>
      <c r="N40" s="15">
        <v>22596</v>
      </c>
      <c r="O40" s="15">
        <v>22096</v>
      </c>
      <c r="P40" s="15">
        <v>193484</v>
      </c>
      <c r="Q40" s="16">
        <f t="shared" si="3"/>
        <v>358961</v>
      </c>
      <c r="R40" s="13"/>
      <c r="S40" s="13"/>
      <c r="T40" s="13"/>
      <c r="U40" s="13"/>
      <c r="V40" s="13"/>
      <c r="W40" s="13"/>
      <c r="X40" s="13"/>
      <c r="Y40" s="13"/>
      <c r="AM40" s="12"/>
    </row>
    <row r="41" spans="1:39" s="11" customFormat="1" ht="63.75" x14ac:dyDescent="0.2">
      <c r="A41" s="1">
        <f t="shared" si="2"/>
        <v>34</v>
      </c>
      <c r="B41" s="107" t="s">
        <v>14</v>
      </c>
      <c r="C41" s="2" t="s">
        <v>134</v>
      </c>
      <c r="D41" s="107" t="s">
        <v>135</v>
      </c>
      <c r="E41" s="107" t="s">
        <v>136</v>
      </c>
      <c r="F41" s="107" t="s">
        <v>137</v>
      </c>
      <c r="G41" s="14">
        <v>131949</v>
      </c>
      <c r="H41" s="14">
        <v>46844</v>
      </c>
      <c r="I41" s="15">
        <v>8164</v>
      </c>
      <c r="J41" s="15">
        <v>7859</v>
      </c>
      <c r="K41" s="15">
        <v>7666</v>
      </c>
      <c r="L41" s="15">
        <v>7467</v>
      </c>
      <c r="M41" s="15">
        <v>7263</v>
      </c>
      <c r="N41" s="15">
        <v>7062</v>
      </c>
      <c r="O41" s="15">
        <v>6862</v>
      </c>
      <c r="P41" s="15">
        <v>11</v>
      </c>
      <c r="Q41" s="16">
        <f t="shared" si="3"/>
        <v>52354</v>
      </c>
      <c r="R41" s="13"/>
      <c r="S41" s="13"/>
      <c r="T41" s="13"/>
      <c r="U41" s="13"/>
      <c r="V41" s="13"/>
      <c r="W41" s="13"/>
      <c r="X41" s="13"/>
      <c r="Y41" s="13"/>
      <c r="AM41" s="12"/>
    </row>
    <row r="42" spans="1:39" s="11" customFormat="1" ht="51" x14ac:dyDescent="0.2">
      <c r="A42" s="1">
        <f t="shared" si="2"/>
        <v>35</v>
      </c>
      <c r="B42" s="107" t="s">
        <v>14</v>
      </c>
      <c r="C42" s="2" t="s">
        <v>138</v>
      </c>
      <c r="D42" s="107" t="s">
        <v>139</v>
      </c>
      <c r="E42" s="107" t="s">
        <v>136</v>
      </c>
      <c r="F42" s="107" t="s">
        <v>137</v>
      </c>
      <c r="G42" s="14">
        <v>117679</v>
      </c>
      <c r="H42" s="14">
        <v>34636</v>
      </c>
      <c r="I42" s="15">
        <v>6036</v>
      </c>
      <c r="J42" s="15">
        <v>5811</v>
      </c>
      <c r="K42" s="15">
        <v>5668</v>
      </c>
      <c r="L42" s="15">
        <v>5521</v>
      </c>
      <c r="M42" s="15">
        <v>5370</v>
      </c>
      <c r="N42" s="15">
        <v>5222</v>
      </c>
      <c r="O42" s="15">
        <v>5073</v>
      </c>
      <c r="P42" s="15">
        <v>8</v>
      </c>
      <c r="Q42" s="16">
        <f t="shared" si="3"/>
        <v>38709</v>
      </c>
      <c r="R42" s="13"/>
      <c r="S42" s="13"/>
      <c r="T42" s="13"/>
      <c r="U42" s="13"/>
      <c r="V42" s="13"/>
      <c r="W42" s="13"/>
      <c r="X42" s="13"/>
      <c r="Y42" s="13"/>
      <c r="AM42" s="12"/>
    </row>
    <row r="43" spans="1:39" s="11" customFormat="1" ht="51" x14ac:dyDescent="0.2">
      <c r="A43" s="1">
        <f t="shared" si="2"/>
        <v>36</v>
      </c>
      <c r="B43" s="107" t="s">
        <v>14</v>
      </c>
      <c r="C43" s="2" t="s">
        <v>140</v>
      </c>
      <c r="D43" s="107" t="s">
        <v>141</v>
      </c>
      <c r="E43" s="107" t="s">
        <v>142</v>
      </c>
      <c r="F43" s="107" t="s">
        <v>143</v>
      </c>
      <c r="G43" s="14">
        <v>95705</v>
      </c>
      <c r="H43" s="14">
        <v>13272</v>
      </c>
      <c r="I43" s="15">
        <v>7058</v>
      </c>
      <c r="J43" s="15">
        <v>6794</v>
      </c>
      <c r="K43" s="15">
        <v>10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6">
        <f t="shared" si="3"/>
        <v>13862</v>
      </c>
      <c r="R43" s="13"/>
      <c r="S43" s="13"/>
      <c r="T43" s="13"/>
      <c r="U43" s="13"/>
      <c r="V43" s="13"/>
      <c r="W43" s="13"/>
      <c r="X43" s="13"/>
      <c r="Y43" s="13"/>
      <c r="AM43" s="12"/>
    </row>
    <row r="44" spans="1:39" s="11" customFormat="1" ht="63.75" x14ac:dyDescent="0.2">
      <c r="A44" s="1">
        <f t="shared" si="2"/>
        <v>37</v>
      </c>
      <c r="B44" s="107" t="s">
        <v>14</v>
      </c>
      <c r="C44" s="2" t="s">
        <v>144</v>
      </c>
      <c r="D44" s="107" t="s">
        <v>145</v>
      </c>
      <c r="E44" s="107" t="s">
        <v>142</v>
      </c>
      <c r="F44" s="107" t="s">
        <v>121</v>
      </c>
      <c r="G44" s="14">
        <v>92003</v>
      </c>
      <c r="H44" s="14">
        <v>11207</v>
      </c>
      <c r="I44" s="15">
        <v>6758</v>
      </c>
      <c r="J44" s="15">
        <v>4911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6">
        <f t="shared" si="3"/>
        <v>11669</v>
      </c>
      <c r="R44" s="13"/>
      <c r="S44" s="13"/>
      <c r="T44" s="13"/>
      <c r="U44" s="13"/>
      <c r="V44" s="13"/>
      <c r="W44" s="13"/>
      <c r="X44" s="13"/>
      <c r="Y44" s="13"/>
      <c r="AM44" s="12"/>
    </row>
    <row r="45" spans="1:39" s="11" customFormat="1" ht="93" customHeight="1" x14ac:dyDescent="0.2">
      <c r="A45" s="1">
        <f t="shared" si="2"/>
        <v>38</v>
      </c>
      <c r="B45" s="107" t="s">
        <v>14</v>
      </c>
      <c r="C45" s="2" t="s">
        <v>146</v>
      </c>
      <c r="D45" s="107" t="s">
        <v>147</v>
      </c>
      <c r="E45" s="107" t="s">
        <v>148</v>
      </c>
      <c r="F45" s="107" t="s">
        <v>149</v>
      </c>
      <c r="G45" s="14">
        <v>238827</v>
      </c>
      <c r="H45" s="14">
        <v>151998</v>
      </c>
      <c r="I45" s="15">
        <v>17609</v>
      </c>
      <c r="J45" s="15">
        <v>16281</v>
      </c>
      <c r="K45" s="15">
        <v>15907</v>
      </c>
      <c r="L45" s="15">
        <v>15568</v>
      </c>
      <c r="M45" s="15">
        <v>15213</v>
      </c>
      <c r="N45" s="15">
        <v>14866</v>
      </c>
      <c r="O45" s="15">
        <v>14520</v>
      </c>
      <c r="P45" s="15">
        <v>70570</v>
      </c>
      <c r="Q45" s="16">
        <f t="shared" si="3"/>
        <v>180534</v>
      </c>
      <c r="R45" s="13"/>
      <c r="S45" s="13"/>
      <c r="T45" s="13"/>
      <c r="U45" s="13"/>
      <c r="V45" s="13"/>
      <c r="W45" s="13"/>
      <c r="X45" s="13"/>
      <c r="Y45" s="13"/>
      <c r="AM45" s="12"/>
    </row>
    <row r="46" spans="1:39" s="11" customFormat="1" ht="38.25" x14ac:dyDescent="0.2">
      <c r="A46" s="1">
        <f t="shared" si="2"/>
        <v>39</v>
      </c>
      <c r="B46" s="107" t="s">
        <v>14</v>
      </c>
      <c r="C46" s="2" t="s">
        <v>130</v>
      </c>
      <c r="D46" s="107" t="s">
        <v>150</v>
      </c>
      <c r="E46" s="107" t="s">
        <v>151</v>
      </c>
      <c r="F46" s="107" t="s">
        <v>152</v>
      </c>
      <c r="G46" s="14">
        <v>399990</v>
      </c>
      <c r="H46" s="14">
        <v>310155</v>
      </c>
      <c r="I46" s="15">
        <v>28603</v>
      </c>
      <c r="J46" s="15">
        <v>25539</v>
      </c>
      <c r="K46" s="15">
        <v>24585</v>
      </c>
      <c r="L46" s="15">
        <v>24163</v>
      </c>
      <c r="M46" s="15">
        <v>23708</v>
      </c>
      <c r="N46" s="15">
        <v>23271</v>
      </c>
      <c r="O46" s="15">
        <v>22834</v>
      </c>
      <c r="P46" s="15">
        <v>208868</v>
      </c>
      <c r="Q46" s="16">
        <f t="shared" si="3"/>
        <v>381571</v>
      </c>
      <c r="R46" s="13"/>
      <c r="S46" s="13"/>
      <c r="T46" s="13"/>
      <c r="U46" s="13"/>
      <c r="V46" s="13"/>
      <c r="W46" s="13"/>
      <c r="X46" s="13"/>
      <c r="Y46" s="13"/>
      <c r="AM46" s="12"/>
    </row>
    <row r="47" spans="1:39" s="39" customFormat="1" ht="76.5" x14ac:dyDescent="0.2">
      <c r="A47" s="1">
        <f t="shared" si="2"/>
        <v>40</v>
      </c>
      <c r="B47" s="110" t="s">
        <v>14</v>
      </c>
      <c r="C47" s="111" t="s">
        <v>153</v>
      </c>
      <c r="D47" s="110" t="s">
        <v>154</v>
      </c>
      <c r="E47" s="110" t="s">
        <v>155</v>
      </c>
      <c r="F47" s="110" t="s">
        <v>156</v>
      </c>
      <c r="G47" s="14">
        <v>4102470</v>
      </c>
      <c r="H47" s="14">
        <v>3356640</v>
      </c>
      <c r="I47" s="36">
        <v>261877</v>
      </c>
      <c r="J47" s="36">
        <v>226675</v>
      </c>
      <c r="K47" s="36">
        <v>223043</v>
      </c>
      <c r="L47" s="36">
        <v>219596</v>
      </c>
      <c r="M47" s="36">
        <v>215772</v>
      </c>
      <c r="N47" s="36">
        <v>212142</v>
      </c>
      <c r="O47" s="36">
        <v>208517</v>
      </c>
      <c r="P47" s="36">
        <v>2768226</v>
      </c>
      <c r="Q47" s="37">
        <f t="shared" si="3"/>
        <v>4335848</v>
      </c>
      <c r="R47" s="38"/>
      <c r="S47" s="38"/>
      <c r="T47" s="38"/>
      <c r="U47" s="38"/>
      <c r="V47" s="38"/>
      <c r="W47" s="38"/>
      <c r="X47" s="38"/>
      <c r="Y47" s="38"/>
      <c r="AM47" s="40"/>
    </row>
    <row r="48" spans="1:39" s="11" customFormat="1" ht="51" x14ac:dyDescent="0.2">
      <c r="A48" s="1">
        <f t="shared" si="2"/>
        <v>41</v>
      </c>
      <c r="B48" s="107" t="s">
        <v>14</v>
      </c>
      <c r="C48" s="2" t="s">
        <v>157</v>
      </c>
      <c r="D48" s="107" t="s">
        <v>158</v>
      </c>
      <c r="E48" s="107" t="s">
        <v>159</v>
      </c>
      <c r="F48" s="107" t="s">
        <v>125</v>
      </c>
      <c r="G48" s="14">
        <v>1100000</v>
      </c>
      <c r="H48" s="14">
        <v>586688</v>
      </c>
      <c r="I48" s="15">
        <v>94004</v>
      </c>
      <c r="J48" s="15">
        <v>85885</v>
      </c>
      <c r="K48" s="15">
        <v>84051</v>
      </c>
      <c r="L48" s="15">
        <v>82238</v>
      </c>
      <c r="M48" s="15">
        <v>80380</v>
      </c>
      <c r="N48" s="15">
        <v>78547</v>
      </c>
      <c r="O48" s="15">
        <v>76717</v>
      </c>
      <c r="P48" s="15">
        <v>74992</v>
      </c>
      <c r="Q48" s="16">
        <f t="shared" si="3"/>
        <v>656814</v>
      </c>
      <c r="R48" s="13"/>
      <c r="S48" s="13"/>
      <c r="T48" s="13"/>
      <c r="U48" s="13"/>
      <c r="V48" s="13"/>
      <c r="W48" s="13"/>
      <c r="X48" s="13"/>
      <c r="Y48" s="13"/>
      <c r="AM48" s="12"/>
    </row>
    <row r="49" spans="1:39" s="11" customFormat="1" ht="38.25" x14ac:dyDescent="0.2">
      <c r="A49" s="1">
        <f t="shared" si="2"/>
        <v>42</v>
      </c>
      <c r="B49" s="107" t="s">
        <v>14</v>
      </c>
      <c r="C49" s="2" t="s">
        <v>547</v>
      </c>
      <c r="D49" s="107" t="s">
        <v>160</v>
      </c>
      <c r="E49" s="107" t="s">
        <v>161</v>
      </c>
      <c r="F49" s="107" t="s">
        <v>162</v>
      </c>
      <c r="G49" s="14">
        <v>574514</v>
      </c>
      <c r="H49" s="14">
        <v>414610</v>
      </c>
      <c r="I49" s="15">
        <v>38564</v>
      </c>
      <c r="J49" s="15">
        <v>33371</v>
      </c>
      <c r="K49" s="15">
        <v>32779</v>
      </c>
      <c r="L49" s="15">
        <v>32208</v>
      </c>
      <c r="M49" s="15">
        <v>31593</v>
      </c>
      <c r="N49" s="15">
        <v>31001</v>
      </c>
      <c r="O49" s="15">
        <v>30409</v>
      </c>
      <c r="P49" s="15">
        <v>283610</v>
      </c>
      <c r="Q49" s="16">
        <f t="shared" si="3"/>
        <v>513535</v>
      </c>
      <c r="R49" s="13"/>
      <c r="S49" s="13"/>
      <c r="T49" s="13"/>
      <c r="U49" s="13"/>
      <c r="V49" s="13"/>
      <c r="W49" s="13"/>
      <c r="X49" s="13"/>
      <c r="Y49" s="13"/>
      <c r="AM49" s="12"/>
    </row>
    <row r="50" spans="1:39" s="11" customFormat="1" ht="38.25" x14ac:dyDescent="0.2">
      <c r="A50" s="1">
        <f t="shared" si="2"/>
        <v>43</v>
      </c>
      <c r="B50" s="107" t="s">
        <v>14</v>
      </c>
      <c r="C50" s="2" t="s">
        <v>548</v>
      </c>
      <c r="D50" s="107" t="s">
        <v>163</v>
      </c>
      <c r="E50" s="107" t="s">
        <v>161</v>
      </c>
      <c r="F50" s="107" t="s">
        <v>164</v>
      </c>
      <c r="G50" s="14">
        <v>642766</v>
      </c>
      <c r="H50" s="14">
        <v>498780</v>
      </c>
      <c r="I50" s="15">
        <v>40085</v>
      </c>
      <c r="J50" s="15">
        <v>33995</v>
      </c>
      <c r="K50" s="15">
        <v>33440</v>
      </c>
      <c r="L50" s="15">
        <v>32914</v>
      </c>
      <c r="M50" s="15">
        <v>32331</v>
      </c>
      <c r="N50" s="15">
        <v>31777</v>
      </c>
      <c r="O50" s="15">
        <v>31223</v>
      </c>
      <c r="P50" s="15">
        <v>413202</v>
      </c>
      <c r="Q50" s="16">
        <f t="shared" si="3"/>
        <v>648967</v>
      </c>
      <c r="R50" s="13"/>
      <c r="S50" s="13"/>
      <c r="T50" s="13"/>
      <c r="U50" s="13"/>
      <c r="V50" s="13"/>
      <c r="W50" s="13"/>
      <c r="X50" s="13"/>
      <c r="Y50" s="13"/>
      <c r="AM50" s="12"/>
    </row>
    <row r="51" spans="1:39" s="11" customFormat="1" ht="76.5" x14ac:dyDescent="0.2">
      <c r="A51" s="1">
        <f t="shared" si="2"/>
        <v>44</v>
      </c>
      <c r="B51" s="107" t="s">
        <v>14</v>
      </c>
      <c r="C51" s="2" t="s">
        <v>165</v>
      </c>
      <c r="D51" s="107" t="s">
        <v>166</v>
      </c>
      <c r="E51" s="107" t="s">
        <v>161</v>
      </c>
      <c r="F51" s="107" t="s">
        <v>167</v>
      </c>
      <c r="G51" s="14">
        <v>238305</v>
      </c>
      <c r="H51" s="14">
        <v>154350</v>
      </c>
      <c r="I51" s="15">
        <v>17870</v>
      </c>
      <c r="J51" s="15">
        <v>15850</v>
      </c>
      <c r="K51" s="15">
        <v>15541</v>
      </c>
      <c r="L51" s="15">
        <v>15239</v>
      </c>
      <c r="M51" s="15">
        <v>14923</v>
      </c>
      <c r="N51" s="15">
        <v>14614</v>
      </c>
      <c r="O51" s="15">
        <v>14306</v>
      </c>
      <c r="P51" s="15">
        <v>73189</v>
      </c>
      <c r="Q51" s="16">
        <f t="shared" si="3"/>
        <v>181532</v>
      </c>
      <c r="R51" s="13"/>
      <c r="S51" s="13"/>
      <c r="T51" s="13"/>
      <c r="U51" s="13"/>
      <c r="V51" s="13"/>
      <c r="W51" s="13"/>
      <c r="X51" s="13"/>
      <c r="Y51" s="13"/>
      <c r="AM51" s="12"/>
    </row>
    <row r="52" spans="1:39" s="11" customFormat="1" ht="38.25" x14ac:dyDescent="0.2">
      <c r="A52" s="1">
        <f t="shared" si="2"/>
        <v>45</v>
      </c>
      <c r="B52" s="107" t="s">
        <v>14</v>
      </c>
      <c r="C52" s="2" t="s">
        <v>168</v>
      </c>
      <c r="D52" s="107" t="s">
        <v>169</v>
      </c>
      <c r="E52" s="107" t="s">
        <v>161</v>
      </c>
      <c r="F52" s="107" t="s">
        <v>164</v>
      </c>
      <c r="G52" s="14">
        <v>772384</v>
      </c>
      <c r="H52" s="14">
        <v>594180</v>
      </c>
      <c r="I52" s="15">
        <v>47752</v>
      </c>
      <c r="J52" s="15">
        <v>40497</v>
      </c>
      <c r="K52" s="15">
        <v>39836</v>
      </c>
      <c r="L52" s="15">
        <v>39210</v>
      </c>
      <c r="M52" s="15">
        <v>38514</v>
      </c>
      <c r="N52" s="15">
        <v>37854</v>
      </c>
      <c r="O52" s="15">
        <v>37195</v>
      </c>
      <c r="P52" s="15">
        <v>492233</v>
      </c>
      <c r="Q52" s="16">
        <f t="shared" si="3"/>
        <v>773091</v>
      </c>
      <c r="R52" s="13"/>
      <c r="S52" s="13"/>
      <c r="T52" s="13"/>
      <c r="U52" s="13"/>
      <c r="V52" s="13"/>
      <c r="W52" s="13"/>
      <c r="X52" s="13"/>
      <c r="Y52" s="13"/>
      <c r="AM52" s="12"/>
    </row>
    <row r="53" spans="1:39" s="11" customFormat="1" ht="51" x14ac:dyDescent="0.2">
      <c r="A53" s="1">
        <f t="shared" si="2"/>
        <v>46</v>
      </c>
      <c r="B53" s="107" t="s">
        <v>14</v>
      </c>
      <c r="C53" s="2" t="s">
        <v>170</v>
      </c>
      <c r="D53" s="107" t="s">
        <v>171</v>
      </c>
      <c r="E53" s="107" t="s">
        <v>172</v>
      </c>
      <c r="F53" s="107" t="s">
        <v>173</v>
      </c>
      <c r="G53" s="14">
        <v>831260</v>
      </c>
      <c r="H53" s="14">
        <v>657839</v>
      </c>
      <c r="I53" s="15">
        <v>52548</v>
      </c>
      <c r="J53" s="15">
        <v>44519</v>
      </c>
      <c r="K53" s="15">
        <v>43782</v>
      </c>
      <c r="L53" s="15">
        <v>43097</v>
      </c>
      <c r="M53" s="15">
        <v>42337</v>
      </c>
      <c r="N53" s="15">
        <v>41615</v>
      </c>
      <c r="O53" s="15">
        <v>40894</v>
      </c>
      <c r="P53" s="15">
        <v>548954</v>
      </c>
      <c r="Q53" s="16">
        <f t="shared" si="3"/>
        <v>857746</v>
      </c>
      <c r="R53" s="13"/>
      <c r="S53" s="13"/>
      <c r="T53" s="13"/>
      <c r="U53" s="13"/>
      <c r="V53" s="13"/>
      <c r="W53" s="13"/>
      <c r="X53" s="13"/>
      <c r="Y53" s="13"/>
      <c r="AM53" s="12"/>
    </row>
    <row r="54" spans="1:39" s="11" customFormat="1" ht="76.5" x14ac:dyDescent="0.2">
      <c r="A54" s="1">
        <f t="shared" si="2"/>
        <v>47</v>
      </c>
      <c r="B54" s="107" t="s">
        <v>14</v>
      </c>
      <c r="C54" s="2" t="s">
        <v>174</v>
      </c>
      <c r="D54" s="107" t="s">
        <v>175</v>
      </c>
      <c r="E54" s="107" t="s">
        <v>176</v>
      </c>
      <c r="F54" s="107" t="s">
        <v>177</v>
      </c>
      <c r="G54" s="14">
        <v>828319</v>
      </c>
      <c r="H54" s="14">
        <v>501410</v>
      </c>
      <c r="I54" s="15">
        <v>39907</v>
      </c>
      <c r="J54" s="15">
        <v>36335</v>
      </c>
      <c r="K54" s="15">
        <v>35672</v>
      </c>
      <c r="L54" s="15">
        <v>35044</v>
      </c>
      <c r="M54" s="15">
        <v>34347</v>
      </c>
      <c r="N54" s="15">
        <v>33685</v>
      </c>
      <c r="O54" s="15">
        <v>33024</v>
      </c>
      <c r="P54" s="15">
        <v>432908</v>
      </c>
      <c r="Q54" s="16">
        <f t="shared" si="3"/>
        <v>680922</v>
      </c>
      <c r="R54" s="13"/>
      <c r="S54" s="13"/>
      <c r="T54" s="13"/>
      <c r="U54" s="13"/>
      <c r="V54" s="13"/>
      <c r="W54" s="13"/>
      <c r="X54" s="13"/>
      <c r="Y54" s="13"/>
      <c r="AM54" s="12"/>
    </row>
    <row r="55" spans="1:39" s="11" customFormat="1" ht="36.6" customHeight="1" x14ac:dyDescent="0.2">
      <c r="A55" s="1">
        <f t="shared" si="2"/>
        <v>48</v>
      </c>
      <c r="B55" s="107" t="s">
        <v>14</v>
      </c>
      <c r="C55" s="2" t="s">
        <v>178</v>
      </c>
      <c r="D55" s="107" t="s">
        <v>179</v>
      </c>
      <c r="E55" s="107" t="s">
        <v>180</v>
      </c>
      <c r="F55" s="107" t="s">
        <v>181</v>
      </c>
      <c r="G55" s="14">
        <v>274947</v>
      </c>
      <c r="H55" s="14">
        <v>153760</v>
      </c>
      <c r="I55" s="15">
        <v>24148</v>
      </c>
      <c r="J55" s="15">
        <v>23186</v>
      </c>
      <c r="K55" s="15">
        <v>22594</v>
      </c>
      <c r="L55" s="15">
        <v>22023</v>
      </c>
      <c r="M55" s="15">
        <v>21438</v>
      </c>
      <c r="N55" s="15">
        <v>20861</v>
      </c>
      <c r="O55" s="15">
        <v>20285</v>
      </c>
      <c r="P55" s="15">
        <v>19718</v>
      </c>
      <c r="Q55" s="16">
        <f t="shared" si="3"/>
        <v>174253</v>
      </c>
      <c r="R55" s="13"/>
      <c r="S55" s="13"/>
      <c r="T55" s="13"/>
      <c r="U55" s="13"/>
      <c r="V55" s="13"/>
      <c r="W55" s="13"/>
      <c r="X55" s="13"/>
      <c r="Y55" s="13"/>
      <c r="AM55" s="12"/>
    </row>
    <row r="56" spans="1:39" s="11" customFormat="1" ht="63.75" x14ac:dyDescent="0.2">
      <c r="A56" s="1">
        <f t="shared" si="2"/>
        <v>49</v>
      </c>
      <c r="B56" s="107" t="s">
        <v>14</v>
      </c>
      <c r="C56" s="2" t="s">
        <v>182</v>
      </c>
      <c r="D56" s="107" t="s">
        <v>183</v>
      </c>
      <c r="E56" s="107" t="s">
        <v>184</v>
      </c>
      <c r="F56" s="107" t="s">
        <v>185</v>
      </c>
      <c r="G56" s="14">
        <v>995818</v>
      </c>
      <c r="H56" s="14">
        <v>72752</v>
      </c>
      <c r="I56" s="15">
        <v>20443</v>
      </c>
      <c r="J56" s="15">
        <v>19747</v>
      </c>
      <c r="K56" s="15">
        <v>19196</v>
      </c>
      <c r="L56" s="15">
        <v>18650</v>
      </c>
      <c r="M56" s="15">
        <v>30</v>
      </c>
      <c r="N56" s="15">
        <v>0</v>
      </c>
      <c r="O56" s="15">
        <v>0</v>
      </c>
      <c r="P56" s="15">
        <v>0</v>
      </c>
      <c r="Q56" s="16">
        <f t="shared" si="3"/>
        <v>78066</v>
      </c>
      <c r="R56" s="13"/>
      <c r="S56" s="13"/>
      <c r="T56" s="13"/>
      <c r="U56" s="13"/>
      <c r="V56" s="13"/>
      <c r="W56" s="13"/>
      <c r="X56" s="13"/>
      <c r="Y56" s="13"/>
      <c r="AM56" s="12"/>
    </row>
    <row r="57" spans="1:39" s="11" customFormat="1" ht="38.25" x14ac:dyDescent="0.2">
      <c r="A57" s="1">
        <f t="shared" si="2"/>
        <v>50</v>
      </c>
      <c r="B57" s="107" t="s">
        <v>14</v>
      </c>
      <c r="C57" s="2" t="s">
        <v>186</v>
      </c>
      <c r="D57" s="107" t="s">
        <v>187</v>
      </c>
      <c r="E57" s="107" t="s">
        <v>188</v>
      </c>
      <c r="F57" s="107" t="s">
        <v>125</v>
      </c>
      <c r="G57" s="14">
        <v>303578</v>
      </c>
      <c r="H57" s="14">
        <v>173504</v>
      </c>
      <c r="I57" s="15">
        <v>27139</v>
      </c>
      <c r="J57" s="15">
        <v>26119</v>
      </c>
      <c r="K57" s="15">
        <v>25496</v>
      </c>
      <c r="L57" s="15">
        <v>24851</v>
      </c>
      <c r="M57" s="15">
        <v>24191</v>
      </c>
      <c r="N57" s="15">
        <v>23540</v>
      </c>
      <c r="O57" s="15">
        <v>22889</v>
      </c>
      <c r="P57" s="15">
        <v>22277</v>
      </c>
      <c r="Q57" s="16">
        <f t="shared" si="3"/>
        <v>196502</v>
      </c>
      <c r="R57" s="13"/>
      <c r="S57" s="13"/>
      <c r="T57" s="13"/>
      <c r="U57" s="13"/>
      <c r="V57" s="13"/>
      <c r="W57" s="13"/>
      <c r="X57" s="13"/>
      <c r="Y57" s="13"/>
      <c r="AM57" s="12"/>
    </row>
    <row r="58" spans="1:39" s="11" customFormat="1" ht="51" x14ac:dyDescent="0.2">
      <c r="A58" s="1">
        <f t="shared" si="2"/>
        <v>51</v>
      </c>
      <c r="B58" s="107" t="s">
        <v>14</v>
      </c>
      <c r="C58" s="2" t="s">
        <v>189</v>
      </c>
      <c r="D58" s="107" t="s">
        <v>190</v>
      </c>
      <c r="E58" s="107" t="s">
        <v>191</v>
      </c>
      <c r="F58" s="107" t="s">
        <v>192</v>
      </c>
      <c r="G58" s="14">
        <v>1987144</v>
      </c>
      <c r="H58" s="14">
        <v>1438027</v>
      </c>
      <c r="I58" s="15">
        <v>126972</v>
      </c>
      <c r="J58" s="15">
        <v>116703</v>
      </c>
      <c r="K58" s="15">
        <v>114223</v>
      </c>
      <c r="L58" s="15">
        <v>112108</v>
      </c>
      <c r="M58" s="15">
        <v>109815</v>
      </c>
      <c r="N58" s="15">
        <v>107614</v>
      </c>
      <c r="O58" s="15">
        <v>105416</v>
      </c>
      <c r="P58" s="15">
        <v>1034474</v>
      </c>
      <c r="Q58" s="16">
        <f t="shared" si="3"/>
        <v>1827325</v>
      </c>
      <c r="R58" s="13"/>
      <c r="S58" s="13"/>
      <c r="T58" s="13"/>
      <c r="U58" s="13"/>
      <c r="V58" s="13"/>
      <c r="W58" s="13"/>
      <c r="X58" s="13"/>
      <c r="Y58" s="13"/>
      <c r="AM58" s="12"/>
    </row>
    <row r="59" spans="1:39" s="11" customFormat="1" ht="63.75" x14ac:dyDescent="0.2">
      <c r="A59" s="1">
        <f t="shared" si="2"/>
        <v>52</v>
      </c>
      <c r="B59" s="107" t="s">
        <v>14</v>
      </c>
      <c r="C59" s="2" t="s">
        <v>279</v>
      </c>
      <c r="D59" s="107" t="s">
        <v>193</v>
      </c>
      <c r="E59" s="107" t="s">
        <v>194</v>
      </c>
      <c r="F59" s="107" t="s">
        <v>195</v>
      </c>
      <c r="G59" s="14">
        <v>1011655</v>
      </c>
      <c r="H59" s="14">
        <v>307474</v>
      </c>
      <c r="I59" s="15">
        <v>23378</v>
      </c>
      <c r="J59" s="15">
        <v>20199</v>
      </c>
      <c r="K59" s="15">
        <v>19880</v>
      </c>
      <c r="L59" s="15">
        <v>19579</v>
      </c>
      <c r="M59" s="15">
        <v>19242</v>
      </c>
      <c r="N59" s="15">
        <v>18924</v>
      </c>
      <c r="O59" s="15">
        <v>18606</v>
      </c>
      <c r="P59" s="15">
        <v>261075</v>
      </c>
      <c r="Q59" s="16">
        <f t="shared" si="3"/>
        <v>400883</v>
      </c>
      <c r="R59" s="13"/>
      <c r="S59" s="13"/>
      <c r="T59" s="13"/>
      <c r="U59" s="13"/>
      <c r="V59" s="13"/>
      <c r="W59" s="13"/>
      <c r="X59" s="13"/>
      <c r="Y59" s="13"/>
      <c r="AM59" s="12"/>
    </row>
    <row r="60" spans="1:39" s="11" customFormat="1" ht="38.25" x14ac:dyDescent="0.2">
      <c r="A60" s="1">
        <f t="shared" si="2"/>
        <v>53</v>
      </c>
      <c r="B60" s="107" t="s">
        <v>14</v>
      </c>
      <c r="C60" s="2" t="s">
        <v>196</v>
      </c>
      <c r="D60" s="107" t="s">
        <v>197</v>
      </c>
      <c r="E60" s="107" t="s">
        <v>198</v>
      </c>
      <c r="F60" s="107" t="s">
        <v>199</v>
      </c>
      <c r="G60" s="14">
        <v>228362</v>
      </c>
      <c r="H60" s="14">
        <v>187812</v>
      </c>
      <c r="I60" s="15">
        <v>16433</v>
      </c>
      <c r="J60" s="15">
        <v>14437</v>
      </c>
      <c r="K60" s="15">
        <v>14190</v>
      </c>
      <c r="L60" s="15">
        <v>13953</v>
      </c>
      <c r="M60" s="15">
        <v>13695</v>
      </c>
      <c r="N60" s="15">
        <v>13448</v>
      </c>
      <c r="O60" s="15">
        <v>13202</v>
      </c>
      <c r="P60" s="15">
        <v>134080</v>
      </c>
      <c r="Q60" s="16">
        <f t="shared" si="3"/>
        <v>233438</v>
      </c>
      <c r="R60" s="13"/>
      <c r="S60" s="13"/>
      <c r="T60" s="13"/>
      <c r="U60" s="13"/>
      <c r="V60" s="13"/>
      <c r="W60" s="13"/>
      <c r="X60" s="13"/>
      <c r="Y60" s="13"/>
      <c r="AM60" s="12"/>
    </row>
    <row r="61" spans="1:39" s="11" customFormat="1" ht="51" x14ac:dyDescent="0.2">
      <c r="A61" s="1">
        <f t="shared" si="2"/>
        <v>54</v>
      </c>
      <c r="B61" s="107" t="s">
        <v>14</v>
      </c>
      <c r="C61" s="2" t="s">
        <v>200</v>
      </c>
      <c r="D61" s="107" t="s">
        <v>201</v>
      </c>
      <c r="E61" s="107" t="s">
        <v>202</v>
      </c>
      <c r="F61" s="107" t="s">
        <v>185</v>
      </c>
      <c r="G61" s="14">
        <v>400000</v>
      </c>
      <c r="H61" s="14">
        <v>160000</v>
      </c>
      <c r="I61" s="15">
        <v>45440</v>
      </c>
      <c r="J61" s="15">
        <v>42873</v>
      </c>
      <c r="K61" s="15">
        <v>41832</v>
      </c>
      <c r="L61" s="15">
        <v>40839</v>
      </c>
      <c r="M61" s="15">
        <v>54</v>
      </c>
      <c r="N61" s="15">
        <v>0</v>
      </c>
      <c r="O61" s="15">
        <v>0</v>
      </c>
      <c r="P61" s="15">
        <v>0</v>
      </c>
      <c r="Q61" s="16">
        <f t="shared" si="3"/>
        <v>171038</v>
      </c>
      <c r="R61" s="13"/>
      <c r="S61" s="13"/>
      <c r="T61" s="13"/>
      <c r="U61" s="13"/>
      <c r="V61" s="13"/>
      <c r="W61" s="13"/>
      <c r="X61" s="13"/>
      <c r="Y61" s="13"/>
      <c r="AM61" s="12"/>
    </row>
    <row r="62" spans="1:39" s="11" customFormat="1" ht="63.75" x14ac:dyDescent="0.2">
      <c r="A62" s="1">
        <f t="shared" si="2"/>
        <v>55</v>
      </c>
      <c r="B62" s="107" t="s">
        <v>14</v>
      </c>
      <c r="C62" s="2" t="s">
        <v>508</v>
      </c>
      <c r="D62" s="107" t="s">
        <v>203</v>
      </c>
      <c r="E62" s="107" t="s">
        <v>204</v>
      </c>
      <c r="F62" s="107" t="s">
        <v>205</v>
      </c>
      <c r="G62" s="14">
        <v>78281</v>
      </c>
      <c r="H62" s="14">
        <v>0</v>
      </c>
      <c r="I62" s="15">
        <v>19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6">
        <f t="shared" si="3"/>
        <v>19</v>
      </c>
      <c r="R62" s="13"/>
      <c r="S62" s="13"/>
      <c r="T62" s="13"/>
      <c r="U62" s="13"/>
      <c r="V62" s="13"/>
      <c r="W62" s="13"/>
      <c r="X62" s="13"/>
      <c r="Y62" s="13"/>
      <c r="AM62" s="12"/>
    </row>
    <row r="63" spans="1:39" s="11" customFormat="1" ht="63.75" x14ac:dyDescent="0.2">
      <c r="A63" s="1">
        <f t="shared" si="2"/>
        <v>56</v>
      </c>
      <c r="B63" s="107" t="s">
        <v>14</v>
      </c>
      <c r="C63" s="2" t="s">
        <v>509</v>
      </c>
      <c r="D63" s="107" t="s">
        <v>206</v>
      </c>
      <c r="E63" s="107" t="s">
        <v>204</v>
      </c>
      <c r="F63" s="107" t="s">
        <v>207</v>
      </c>
      <c r="G63" s="14">
        <v>277402</v>
      </c>
      <c r="H63" s="14">
        <v>35598</v>
      </c>
      <c r="I63" s="15">
        <v>5435</v>
      </c>
      <c r="J63" s="15">
        <v>4964</v>
      </c>
      <c r="K63" s="15">
        <v>4847</v>
      </c>
      <c r="L63" s="15">
        <v>4745</v>
      </c>
      <c r="M63" s="15">
        <v>4639</v>
      </c>
      <c r="N63" s="15">
        <v>4535</v>
      </c>
      <c r="O63" s="15">
        <v>4431</v>
      </c>
      <c r="P63" s="15">
        <v>6457</v>
      </c>
      <c r="Q63" s="16">
        <f t="shared" si="3"/>
        <v>40053</v>
      </c>
      <c r="R63" s="13"/>
      <c r="S63" s="13"/>
      <c r="T63" s="13"/>
      <c r="U63" s="13"/>
      <c r="V63" s="13"/>
      <c r="W63" s="13"/>
      <c r="X63" s="13"/>
      <c r="Y63" s="13"/>
      <c r="AM63" s="12"/>
    </row>
    <row r="64" spans="1:39" s="11" customFormat="1" ht="51" x14ac:dyDescent="0.2">
      <c r="A64" s="1">
        <f t="shared" si="2"/>
        <v>57</v>
      </c>
      <c r="B64" s="107" t="s">
        <v>14</v>
      </c>
      <c r="C64" s="2" t="s">
        <v>549</v>
      </c>
      <c r="D64" s="107" t="s">
        <v>208</v>
      </c>
      <c r="E64" s="107" t="s">
        <v>204</v>
      </c>
      <c r="F64" s="107" t="s">
        <v>205</v>
      </c>
      <c r="G64" s="14">
        <v>95373</v>
      </c>
      <c r="H64" s="14">
        <v>0</v>
      </c>
      <c r="I64" s="15">
        <v>22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6">
        <f t="shared" si="3"/>
        <v>22</v>
      </c>
      <c r="R64" s="13"/>
      <c r="S64" s="13"/>
      <c r="T64" s="13"/>
      <c r="U64" s="13"/>
      <c r="V64" s="13"/>
      <c r="W64" s="13"/>
      <c r="X64" s="13"/>
      <c r="Y64" s="13"/>
      <c r="AM64" s="12"/>
    </row>
    <row r="65" spans="1:39" s="11" customFormat="1" ht="63.75" x14ac:dyDescent="0.2">
      <c r="A65" s="1">
        <f t="shared" si="2"/>
        <v>58</v>
      </c>
      <c r="B65" s="107" t="s">
        <v>14</v>
      </c>
      <c r="C65" s="2" t="s">
        <v>510</v>
      </c>
      <c r="D65" s="107" t="s">
        <v>209</v>
      </c>
      <c r="E65" s="107" t="s">
        <v>204</v>
      </c>
      <c r="F65" s="107" t="s">
        <v>210</v>
      </c>
      <c r="G65" s="14">
        <v>188520</v>
      </c>
      <c r="H65" s="14">
        <v>67152</v>
      </c>
      <c r="I65" s="15">
        <v>13531</v>
      </c>
      <c r="J65" s="15">
        <v>12561</v>
      </c>
      <c r="K65" s="15">
        <v>12260</v>
      </c>
      <c r="L65" s="15">
        <v>11984</v>
      </c>
      <c r="M65" s="15">
        <v>11704</v>
      </c>
      <c r="N65" s="15">
        <v>11426</v>
      </c>
      <c r="O65" s="15">
        <v>15</v>
      </c>
      <c r="P65" s="15">
        <v>0</v>
      </c>
      <c r="Q65" s="16">
        <f t="shared" si="3"/>
        <v>73481</v>
      </c>
      <c r="R65" s="13"/>
      <c r="S65" s="13"/>
      <c r="T65" s="13"/>
      <c r="U65" s="13"/>
      <c r="V65" s="13"/>
      <c r="W65" s="13"/>
      <c r="X65" s="13"/>
      <c r="Y65" s="13"/>
      <c r="AM65" s="12"/>
    </row>
    <row r="66" spans="1:39" s="11" customFormat="1" ht="63.75" x14ac:dyDescent="0.2">
      <c r="A66" s="1">
        <f t="shared" si="2"/>
        <v>59</v>
      </c>
      <c r="B66" s="107" t="s">
        <v>14</v>
      </c>
      <c r="C66" s="2" t="s">
        <v>550</v>
      </c>
      <c r="D66" s="107" t="s">
        <v>211</v>
      </c>
      <c r="E66" s="107" t="s">
        <v>204</v>
      </c>
      <c r="F66" s="107" t="s">
        <v>212</v>
      </c>
      <c r="G66" s="14">
        <v>85339</v>
      </c>
      <c r="H66" s="14">
        <v>8096</v>
      </c>
      <c r="I66" s="15">
        <v>8359</v>
      </c>
      <c r="J66" s="15">
        <v>13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0</v>
      </c>
      <c r="Q66" s="16">
        <f t="shared" si="3"/>
        <v>8372</v>
      </c>
      <c r="R66" s="13"/>
      <c r="S66" s="13"/>
      <c r="T66" s="13"/>
      <c r="U66" s="13"/>
      <c r="V66" s="13"/>
      <c r="W66" s="13"/>
      <c r="X66" s="13"/>
      <c r="Y66" s="13"/>
      <c r="AM66" s="12"/>
    </row>
    <row r="67" spans="1:39" s="11" customFormat="1" ht="51" x14ac:dyDescent="0.2">
      <c r="A67" s="1">
        <f t="shared" si="2"/>
        <v>60</v>
      </c>
      <c r="B67" s="107" t="s">
        <v>14</v>
      </c>
      <c r="C67" s="2" t="s">
        <v>511</v>
      </c>
      <c r="D67" s="107" t="s">
        <v>213</v>
      </c>
      <c r="E67" s="107" t="s">
        <v>204</v>
      </c>
      <c r="F67" s="107" t="s">
        <v>214</v>
      </c>
      <c r="G67" s="14">
        <v>198864</v>
      </c>
      <c r="H67" s="14">
        <v>106704</v>
      </c>
      <c r="I67" s="15">
        <v>14974</v>
      </c>
      <c r="J67" s="15">
        <v>13597</v>
      </c>
      <c r="K67" s="15">
        <v>13279</v>
      </c>
      <c r="L67" s="15">
        <v>13005</v>
      </c>
      <c r="M67" s="15">
        <v>12721</v>
      </c>
      <c r="N67" s="15">
        <v>12442</v>
      </c>
      <c r="O67" s="15">
        <v>12164</v>
      </c>
      <c r="P67" s="15">
        <v>29203</v>
      </c>
      <c r="Q67" s="16">
        <f t="shared" si="3"/>
        <v>121385</v>
      </c>
      <c r="R67" s="13"/>
      <c r="S67" s="13"/>
      <c r="T67" s="13"/>
      <c r="U67" s="13"/>
      <c r="V67" s="13"/>
      <c r="W67" s="13"/>
      <c r="X67" s="13"/>
      <c r="Y67" s="13"/>
      <c r="AM67" s="12"/>
    </row>
    <row r="68" spans="1:39" s="11" customFormat="1" ht="63.75" x14ac:dyDescent="0.2">
      <c r="A68" s="1">
        <f t="shared" si="2"/>
        <v>61</v>
      </c>
      <c r="B68" s="107" t="s">
        <v>14</v>
      </c>
      <c r="C68" s="2" t="s">
        <v>512</v>
      </c>
      <c r="D68" s="107" t="s">
        <v>215</v>
      </c>
      <c r="E68" s="107" t="s">
        <v>204</v>
      </c>
      <c r="F68" s="107" t="s">
        <v>216</v>
      </c>
      <c r="G68" s="14">
        <v>227673</v>
      </c>
      <c r="H68" s="14">
        <v>147474</v>
      </c>
      <c r="I68" s="15">
        <v>16114</v>
      </c>
      <c r="J68" s="15">
        <v>14326</v>
      </c>
      <c r="K68" s="15">
        <v>13999</v>
      </c>
      <c r="L68" s="15">
        <v>13735</v>
      </c>
      <c r="M68" s="15">
        <v>13456</v>
      </c>
      <c r="N68" s="15">
        <v>13185</v>
      </c>
      <c r="O68" s="15">
        <v>12915</v>
      </c>
      <c r="P68" s="15">
        <v>77354</v>
      </c>
      <c r="Q68" s="16">
        <f t="shared" si="3"/>
        <v>175084</v>
      </c>
      <c r="R68" s="13"/>
      <c r="S68" s="13"/>
      <c r="T68" s="13"/>
      <c r="U68" s="13"/>
      <c r="V68" s="13"/>
      <c r="W68" s="13"/>
      <c r="X68" s="13"/>
      <c r="Y68" s="13"/>
      <c r="AM68" s="12"/>
    </row>
    <row r="69" spans="1:39" s="11" customFormat="1" ht="38.25" x14ac:dyDescent="0.2">
      <c r="A69" s="1">
        <f t="shared" si="2"/>
        <v>62</v>
      </c>
      <c r="B69" s="107" t="s">
        <v>14</v>
      </c>
      <c r="C69" s="2" t="s">
        <v>217</v>
      </c>
      <c r="D69" s="107" t="s">
        <v>218</v>
      </c>
      <c r="E69" s="107" t="s">
        <v>219</v>
      </c>
      <c r="F69" s="107" t="s">
        <v>220</v>
      </c>
      <c r="G69" s="14">
        <v>10991671</v>
      </c>
      <c r="H69" s="14">
        <v>4757522</v>
      </c>
      <c r="I69" s="15">
        <v>883502</v>
      </c>
      <c r="J69" s="15">
        <v>808924</v>
      </c>
      <c r="K69" s="15">
        <v>730551</v>
      </c>
      <c r="L69" s="15">
        <v>547821</v>
      </c>
      <c r="M69" s="15">
        <v>431061</v>
      </c>
      <c r="N69" s="15">
        <v>421484</v>
      </c>
      <c r="O69" s="15">
        <v>396255</v>
      </c>
      <c r="P69" s="15">
        <v>1187064</v>
      </c>
      <c r="Q69" s="16">
        <f t="shared" si="3"/>
        <v>5406662</v>
      </c>
      <c r="R69" s="13"/>
      <c r="S69" s="13"/>
      <c r="T69" s="13"/>
      <c r="U69" s="13"/>
      <c r="V69" s="13"/>
      <c r="W69" s="13"/>
      <c r="X69" s="13"/>
      <c r="Y69" s="13"/>
      <c r="AM69" s="12"/>
    </row>
    <row r="70" spans="1:39" s="11" customFormat="1" ht="38.25" x14ac:dyDescent="0.2">
      <c r="A70" s="1">
        <f t="shared" si="2"/>
        <v>63</v>
      </c>
      <c r="B70" s="107" t="s">
        <v>14</v>
      </c>
      <c r="C70" s="2" t="s">
        <v>69</v>
      </c>
      <c r="D70" s="107" t="s">
        <v>221</v>
      </c>
      <c r="E70" s="107" t="s">
        <v>222</v>
      </c>
      <c r="F70" s="107" t="s">
        <v>223</v>
      </c>
      <c r="G70" s="14">
        <v>386344</v>
      </c>
      <c r="H70" s="14">
        <v>142338</v>
      </c>
      <c r="I70" s="15">
        <v>45643</v>
      </c>
      <c r="J70" s="15">
        <v>43052</v>
      </c>
      <c r="K70" s="15">
        <v>42034</v>
      </c>
      <c r="L70" s="15">
        <v>20691</v>
      </c>
      <c r="M70" s="15">
        <v>0</v>
      </c>
      <c r="N70" s="15">
        <v>0</v>
      </c>
      <c r="O70" s="15">
        <v>0</v>
      </c>
      <c r="P70" s="15">
        <v>0</v>
      </c>
      <c r="Q70" s="16">
        <f t="shared" si="3"/>
        <v>151420</v>
      </c>
      <c r="R70" s="13"/>
      <c r="S70" s="13"/>
      <c r="T70" s="13"/>
      <c r="U70" s="13"/>
      <c r="V70" s="13"/>
      <c r="W70" s="13"/>
      <c r="X70" s="13"/>
      <c r="Y70" s="13"/>
      <c r="AM70" s="12"/>
    </row>
    <row r="71" spans="1:39" s="11" customFormat="1" ht="89.25" x14ac:dyDescent="0.2">
      <c r="A71" s="1">
        <f t="shared" si="2"/>
        <v>64</v>
      </c>
      <c r="B71" s="107" t="s">
        <v>14</v>
      </c>
      <c r="C71" s="2" t="s">
        <v>224</v>
      </c>
      <c r="D71" s="107" t="s">
        <v>225</v>
      </c>
      <c r="E71" s="107" t="s">
        <v>226</v>
      </c>
      <c r="F71" s="107" t="s">
        <v>227</v>
      </c>
      <c r="G71" s="14">
        <v>622067</v>
      </c>
      <c r="H71" s="14">
        <v>483256</v>
      </c>
      <c r="I71" s="15">
        <v>40305</v>
      </c>
      <c r="J71" s="15">
        <v>34020</v>
      </c>
      <c r="K71" s="15">
        <v>33667</v>
      </c>
      <c r="L71" s="15">
        <v>33124</v>
      </c>
      <c r="M71" s="15">
        <v>32526</v>
      </c>
      <c r="N71" s="15">
        <v>31956</v>
      </c>
      <c r="O71" s="15">
        <v>31387</v>
      </c>
      <c r="P71" s="15">
        <v>383483</v>
      </c>
      <c r="Q71" s="16">
        <f t="shared" si="3"/>
        <v>620468</v>
      </c>
      <c r="R71" s="13"/>
      <c r="S71" s="13"/>
      <c r="T71" s="13"/>
      <c r="U71" s="13"/>
      <c r="V71" s="13"/>
      <c r="W71" s="13"/>
      <c r="X71" s="13"/>
      <c r="Y71" s="13"/>
      <c r="AM71" s="12"/>
    </row>
    <row r="72" spans="1:39" s="11" customFormat="1" ht="102" x14ac:dyDescent="0.2">
      <c r="A72" s="1">
        <f t="shared" si="2"/>
        <v>65</v>
      </c>
      <c r="B72" s="17" t="s">
        <v>14</v>
      </c>
      <c r="C72" s="112" t="s">
        <v>513</v>
      </c>
      <c r="D72" s="113" t="s">
        <v>228</v>
      </c>
      <c r="E72" s="19" t="s">
        <v>229</v>
      </c>
      <c r="F72" s="19" t="s">
        <v>230</v>
      </c>
      <c r="G72" s="20">
        <v>825403</v>
      </c>
      <c r="H72" s="20">
        <v>57075</v>
      </c>
      <c r="I72" s="21">
        <v>17280</v>
      </c>
      <c r="J72" s="21">
        <v>16407</v>
      </c>
      <c r="K72" s="21">
        <v>15949</v>
      </c>
      <c r="L72" s="21">
        <v>11668</v>
      </c>
      <c r="M72" s="21">
        <v>0</v>
      </c>
      <c r="N72" s="21">
        <v>0</v>
      </c>
      <c r="O72" s="22">
        <v>0</v>
      </c>
      <c r="P72" s="21">
        <v>0</v>
      </c>
      <c r="Q72" s="23">
        <f t="shared" si="3"/>
        <v>61304</v>
      </c>
      <c r="R72" s="13"/>
      <c r="S72" s="13"/>
      <c r="T72" s="13"/>
      <c r="U72" s="13"/>
      <c r="V72" s="13"/>
      <c r="W72" s="13"/>
      <c r="X72" s="13"/>
      <c r="Y72" s="13"/>
      <c r="AM72" s="12"/>
    </row>
    <row r="73" spans="1:39" s="11" customFormat="1" ht="25.5" x14ac:dyDescent="0.2">
      <c r="A73" s="1">
        <f t="shared" si="2"/>
        <v>66</v>
      </c>
      <c r="B73" s="107" t="s">
        <v>14</v>
      </c>
      <c r="C73" s="2" t="s">
        <v>231</v>
      </c>
      <c r="D73" s="107" t="s">
        <v>232</v>
      </c>
      <c r="E73" s="107" t="s">
        <v>233</v>
      </c>
      <c r="F73" s="107" t="s">
        <v>185</v>
      </c>
      <c r="G73" s="14">
        <v>1450422</v>
      </c>
      <c r="H73" s="14">
        <v>272348</v>
      </c>
      <c r="I73" s="15">
        <v>77840</v>
      </c>
      <c r="J73" s="15">
        <v>73905</v>
      </c>
      <c r="K73" s="15">
        <v>71862</v>
      </c>
      <c r="L73" s="15">
        <v>69818</v>
      </c>
      <c r="M73" s="15">
        <v>112</v>
      </c>
      <c r="N73" s="15">
        <v>0</v>
      </c>
      <c r="O73" s="15">
        <v>0</v>
      </c>
      <c r="P73" s="15">
        <v>0</v>
      </c>
      <c r="Q73" s="16">
        <f t="shared" si="3"/>
        <v>293537</v>
      </c>
      <c r="R73" s="13"/>
      <c r="S73" s="13"/>
      <c r="T73" s="13"/>
      <c r="U73" s="13"/>
      <c r="V73" s="13"/>
      <c r="W73" s="13"/>
      <c r="X73" s="13"/>
      <c r="Y73" s="13"/>
      <c r="AM73" s="12"/>
    </row>
    <row r="74" spans="1:39" s="11" customFormat="1" ht="51" x14ac:dyDescent="0.2">
      <c r="A74" s="1">
        <f t="shared" ref="A74:A137" si="4">A73+1</f>
        <v>67</v>
      </c>
      <c r="B74" s="107" t="s">
        <v>14</v>
      </c>
      <c r="C74" s="2" t="s">
        <v>514</v>
      </c>
      <c r="D74" s="107" t="s">
        <v>234</v>
      </c>
      <c r="E74" s="107" t="s">
        <v>235</v>
      </c>
      <c r="F74" s="107" t="s">
        <v>33</v>
      </c>
      <c r="G74" s="14">
        <v>187540</v>
      </c>
      <c r="H74" s="14">
        <v>72135</v>
      </c>
      <c r="I74" s="15">
        <v>21716</v>
      </c>
      <c r="J74" s="15">
        <v>20736</v>
      </c>
      <c r="K74" s="15">
        <v>20158</v>
      </c>
      <c r="L74" s="15">
        <v>14759</v>
      </c>
      <c r="M74" s="15">
        <v>0</v>
      </c>
      <c r="N74" s="15">
        <v>0</v>
      </c>
      <c r="O74" s="15">
        <v>0</v>
      </c>
      <c r="P74" s="15">
        <v>0</v>
      </c>
      <c r="Q74" s="16">
        <f t="shared" si="3"/>
        <v>77369</v>
      </c>
      <c r="R74" s="13"/>
      <c r="S74" s="13"/>
      <c r="T74" s="13"/>
      <c r="U74" s="13"/>
      <c r="V74" s="13"/>
      <c r="W74" s="13"/>
      <c r="X74" s="13"/>
      <c r="Y74" s="13"/>
      <c r="AM74" s="12"/>
    </row>
    <row r="75" spans="1:39" s="11" customFormat="1" ht="76.5" x14ac:dyDescent="0.2">
      <c r="A75" s="1">
        <f t="shared" si="4"/>
        <v>68</v>
      </c>
      <c r="B75" s="107" t="s">
        <v>14</v>
      </c>
      <c r="C75" s="2" t="s">
        <v>503</v>
      </c>
      <c r="D75" s="107" t="s">
        <v>236</v>
      </c>
      <c r="E75" s="107" t="s">
        <v>237</v>
      </c>
      <c r="F75" s="107" t="s">
        <v>238</v>
      </c>
      <c r="G75" s="14">
        <v>496423</v>
      </c>
      <c r="H75" s="14">
        <v>378092</v>
      </c>
      <c r="I75" s="15">
        <v>35965</v>
      </c>
      <c r="J75" s="15">
        <v>34300</v>
      </c>
      <c r="K75" s="15">
        <v>33551</v>
      </c>
      <c r="L75" s="15">
        <v>32862</v>
      </c>
      <c r="M75" s="15">
        <v>32124</v>
      </c>
      <c r="N75" s="15">
        <v>31411</v>
      </c>
      <c r="O75" s="15">
        <v>30700</v>
      </c>
      <c r="P75" s="15">
        <v>250495</v>
      </c>
      <c r="Q75" s="16">
        <f t="shared" si="3"/>
        <v>481408</v>
      </c>
      <c r="R75" s="13"/>
      <c r="S75" s="13"/>
      <c r="T75" s="13"/>
      <c r="U75" s="13"/>
      <c r="V75" s="13"/>
      <c r="W75" s="13"/>
      <c r="X75" s="13"/>
      <c r="Y75" s="13"/>
      <c r="AM75" s="12"/>
    </row>
    <row r="76" spans="1:39" s="11" customFormat="1" ht="51" x14ac:dyDescent="0.2">
      <c r="A76" s="1">
        <f t="shared" si="4"/>
        <v>69</v>
      </c>
      <c r="B76" s="107" t="s">
        <v>14</v>
      </c>
      <c r="C76" s="2" t="s">
        <v>239</v>
      </c>
      <c r="D76" s="107" t="s">
        <v>240</v>
      </c>
      <c r="E76" s="107" t="s">
        <v>241</v>
      </c>
      <c r="F76" s="107" t="s">
        <v>242</v>
      </c>
      <c r="G76" s="14">
        <v>61135</v>
      </c>
      <c r="H76" s="14">
        <v>36792</v>
      </c>
      <c r="I76" s="15">
        <v>5278</v>
      </c>
      <c r="J76" s="15">
        <v>5056</v>
      </c>
      <c r="K76" s="15">
        <v>4928</v>
      </c>
      <c r="L76" s="15">
        <v>4807</v>
      </c>
      <c r="M76" s="15">
        <v>4683</v>
      </c>
      <c r="N76" s="15">
        <v>4560</v>
      </c>
      <c r="O76" s="15">
        <v>4437</v>
      </c>
      <c r="P76" s="15">
        <v>8511</v>
      </c>
      <c r="Q76" s="16">
        <f t="shared" si="3"/>
        <v>42260</v>
      </c>
      <c r="R76" s="13"/>
      <c r="S76" s="13"/>
      <c r="T76" s="13"/>
      <c r="U76" s="13"/>
      <c r="V76" s="13"/>
      <c r="W76" s="13"/>
      <c r="X76" s="13"/>
      <c r="Y76" s="13"/>
      <c r="AM76" s="12"/>
    </row>
    <row r="77" spans="1:39" s="11" customFormat="1" ht="90.75" customHeight="1" x14ac:dyDescent="0.2">
      <c r="A77" s="1">
        <f t="shared" si="4"/>
        <v>70</v>
      </c>
      <c r="B77" s="107" t="s">
        <v>14</v>
      </c>
      <c r="C77" s="2" t="s">
        <v>243</v>
      </c>
      <c r="D77" s="107" t="s">
        <v>244</v>
      </c>
      <c r="E77" s="107" t="s">
        <v>245</v>
      </c>
      <c r="F77" s="107" t="s">
        <v>246</v>
      </c>
      <c r="G77" s="14">
        <v>119137</v>
      </c>
      <c r="H77" s="14">
        <v>28355</v>
      </c>
      <c r="I77" s="15">
        <v>7493</v>
      </c>
      <c r="J77" s="15">
        <v>7064</v>
      </c>
      <c r="K77" s="15">
        <v>6894</v>
      </c>
      <c r="L77" s="15">
        <v>6732</v>
      </c>
      <c r="M77" s="15">
        <v>2233</v>
      </c>
      <c r="N77" s="15">
        <v>0</v>
      </c>
      <c r="O77" s="15">
        <v>0</v>
      </c>
      <c r="P77" s="15">
        <v>0</v>
      </c>
      <c r="Q77" s="16">
        <f t="shared" si="3"/>
        <v>30416</v>
      </c>
      <c r="R77" s="13"/>
      <c r="S77" s="13"/>
      <c r="T77" s="13"/>
      <c r="U77" s="13"/>
      <c r="V77" s="13"/>
      <c r="W77" s="13"/>
      <c r="X77" s="13"/>
      <c r="Y77" s="13"/>
      <c r="AM77" s="12"/>
    </row>
    <row r="78" spans="1:39" s="11" customFormat="1" ht="63.75" x14ac:dyDescent="0.2">
      <c r="A78" s="1">
        <f t="shared" si="4"/>
        <v>71</v>
      </c>
      <c r="B78" s="107" t="s">
        <v>14</v>
      </c>
      <c r="C78" s="2" t="s">
        <v>247</v>
      </c>
      <c r="D78" s="107" t="s">
        <v>248</v>
      </c>
      <c r="E78" s="107" t="s">
        <v>249</v>
      </c>
      <c r="F78" s="107" t="s">
        <v>250</v>
      </c>
      <c r="G78" s="14">
        <v>847872</v>
      </c>
      <c r="H78" s="14">
        <v>477386</v>
      </c>
      <c r="I78" s="15">
        <v>48041</v>
      </c>
      <c r="J78" s="15">
        <v>42279</v>
      </c>
      <c r="K78" s="15">
        <v>41550</v>
      </c>
      <c r="L78" s="15">
        <v>40791</v>
      </c>
      <c r="M78" s="15">
        <v>39983</v>
      </c>
      <c r="N78" s="15">
        <v>39200</v>
      </c>
      <c r="O78" s="15">
        <v>38419</v>
      </c>
      <c r="P78" s="15">
        <v>287177</v>
      </c>
      <c r="Q78" s="16">
        <f t="shared" si="3"/>
        <v>577440</v>
      </c>
      <c r="R78" s="13"/>
      <c r="S78" s="13"/>
      <c r="T78" s="13"/>
      <c r="U78" s="13"/>
      <c r="V78" s="13"/>
      <c r="W78" s="13"/>
      <c r="X78" s="13"/>
      <c r="Y78" s="13"/>
      <c r="AM78" s="12"/>
    </row>
    <row r="79" spans="1:39" s="11" customFormat="1" ht="63.75" x14ac:dyDescent="0.2">
      <c r="A79" s="1">
        <f t="shared" si="4"/>
        <v>72</v>
      </c>
      <c r="B79" s="107" t="s">
        <v>14</v>
      </c>
      <c r="C79" s="2" t="s">
        <v>251</v>
      </c>
      <c r="D79" s="107" t="s">
        <v>252</v>
      </c>
      <c r="E79" s="107" t="s">
        <v>253</v>
      </c>
      <c r="F79" s="107" t="s">
        <v>254</v>
      </c>
      <c r="G79" s="14">
        <v>773964</v>
      </c>
      <c r="H79" s="14">
        <v>123444</v>
      </c>
      <c r="I79" s="15">
        <v>22657</v>
      </c>
      <c r="J79" s="15">
        <v>21362</v>
      </c>
      <c r="K79" s="15">
        <v>20812</v>
      </c>
      <c r="L79" s="15">
        <v>20267</v>
      </c>
      <c r="M79" s="15">
        <v>19712</v>
      </c>
      <c r="N79" s="15">
        <v>19163</v>
      </c>
      <c r="O79" s="15">
        <v>14019</v>
      </c>
      <c r="P79" s="15">
        <v>0</v>
      </c>
      <c r="Q79" s="16">
        <f t="shared" si="3"/>
        <v>137992</v>
      </c>
      <c r="R79" s="13"/>
      <c r="S79" s="13"/>
      <c r="T79" s="13"/>
      <c r="U79" s="13"/>
      <c r="V79" s="13"/>
      <c r="W79" s="13"/>
      <c r="X79" s="13"/>
      <c r="Y79" s="13"/>
      <c r="AM79" s="12"/>
    </row>
    <row r="80" spans="1:39" s="11" customFormat="1" ht="63.75" x14ac:dyDescent="0.2">
      <c r="A80" s="1">
        <f t="shared" si="4"/>
        <v>73</v>
      </c>
      <c r="B80" s="107" t="s">
        <v>14</v>
      </c>
      <c r="C80" s="2" t="s">
        <v>255</v>
      </c>
      <c r="D80" s="107" t="s">
        <v>256</v>
      </c>
      <c r="E80" s="107" t="s">
        <v>257</v>
      </c>
      <c r="F80" s="107" t="s">
        <v>258</v>
      </c>
      <c r="G80" s="14">
        <v>517940</v>
      </c>
      <c r="H80" s="14">
        <v>23464</v>
      </c>
      <c r="I80" s="15">
        <v>14178</v>
      </c>
      <c r="J80" s="15">
        <v>10287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v>0</v>
      </c>
      <c r="Q80" s="16">
        <f t="shared" si="3"/>
        <v>24465</v>
      </c>
      <c r="R80" s="13"/>
      <c r="S80" s="13"/>
      <c r="T80" s="13"/>
      <c r="U80" s="13"/>
      <c r="V80" s="13"/>
      <c r="W80" s="13"/>
      <c r="X80" s="13"/>
      <c r="Y80" s="13"/>
      <c r="AM80" s="12"/>
    </row>
    <row r="81" spans="1:39" s="11" customFormat="1" ht="63.75" x14ac:dyDescent="0.2">
      <c r="A81" s="1">
        <f t="shared" si="4"/>
        <v>74</v>
      </c>
      <c r="B81" s="107" t="s">
        <v>14</v>
      </c>
      <c r="C81" s="2" t="s">
        <v>259</v>
      </c>
      <c r="D81" s="107" t="s">
        <v>260</v>
      </c>
      <c r="E81" s="107" t="s">
        <v>257</v>
      </c>
      <c r="F81" s="107" t="s">
        <v>261</v>
      </c>
      <c r="G81" s="14">
        <v>522498</v>
      </c>
      <c r="H81" s="14">
        <v>34080</v>
      </c>
      <c r="I81" s="15">
        <v>12522</v>
      </c>
      <c r="J81" s="15">
        <v>11990</v>
      </c>
      <c r="K81" s="15">
        <v>11648</v>
      </c>
      <c r="L81" s="15">
        <v>19</v>
      </c>
      <c r="M81" s="15">
        <v>0</v>
      </c>
      <c r="N81" s="15">
        <v>0</v>
      </c>
      <c r="O81" s="15">
        <v>0</v>
      </c>
      <c r="P81" s="15">
        <v>0</v>
      </c>
      <c r="Q81" s="16">
        <f t="shared" si="3"/>
        <v>36179</v>
      </c>
      <c r="R81" s="13"/>
      <c r="S81" s="13"/>
      <c r="T81" s="13"/>
      <c r="U81" s="13"/>
      <c r="V81" s="13"/>
      <c r="W81" s="13"/>
      <c r="X81" s="13"/>
      <c r="Y81" s="13"/>
      <c r="AM81" s="12"/>
    </row>
    <row r="82" spans="1:39" s="11" customFormat="1" ht="63.75" x14ac:dyDescent="0.2">
      <c r="A82" s="1">
        <f t="shared" si="4"/>
        <v>75</v>
      </c>
      <c r="B82" s="107" t="s">
        <v>14</v>
      </c>
      <c r="C82" s="2" t="s">
        <v>262</v>
      </c>
      <c r="D82" s="107" t="s">
        <v>263</v>
      </c>
      <c r="E82" s="107" t="s">
        <v>257</v>
      </c>
      <c r="F82" s="107" t="s">
        <v>212</v>
      </c>
      <c r="G82" s="14">
        <v>441877</v>
      </c>
      <c r="H82" s="14">
        <v>13344</v>
      </c>
      <c r="I82" s="15">
        <v>13751</v>
      </c>
      <c r="J82" s="15">
        <v>22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6">
        <f t="shared" si="3"/>
        <v>13773</v>
      </c>
      <c r="R82" s="13"/>
      <c r="S82" s="13"/>
      <c r="T82" s="13"/>
      <c r="U82" s="13"/>
      <c r="V82" s="13"/>
      <c r="W82" s="13"/>
      <c r="X82" s="13"/>
      <c r="Y82" s="13"/>
      <c r="AM82" s="12"/>
    </row>
    <row r="83" spans="1:39" s="11" customFormat="1" ht="102.75" customHeight="1" x14ac:dyDescent="0.2">
      <c r="A83" s="1">
        <f t="shared" si="4"/>
        <v>76</v>
      </c>
      <c r="B83" s="107" t="s">
        <v>14</v>
      </c>
      <c r="C83" s="2" t="s">
        <v>264</v>
      </c>
      <c r="D83" s="107" t="s">
        <v>265</v>
      </c>
      <c r="E83" s="107" t="s">
        <v>266</v>
      </c>
      <c r="F83" s="107" t="s">
        <v>267</v>
      </c>
      <c r="G83" s="14">
        <v>184000</v>
      </c>
      <c r="H83" s="14">
        <v>96841</v>
      </c>
      <c r="I83" s="15">
        <v>16370</v>
      </c>
      <c r="J83" s="15">
        <v>15598</v>
      </c>
      <c r="K83" s="15">
        <v>15202</v>
      </c>
      <c r="L83" s="15">
        <v>14811</v>
      </c>
      <c r="M83" s="15">
        <v>14411</v>
      </c>
      <c r="N83" s="15">
        <v>14017</v>
      </c>
      <c r="O83" s="15">
        <v>13622</v>
      </c>
      <c r="P83" s="15">
        <v>4936</v>
      </c>
      <c r="Q83" s="16">
        <f t="shared" si="3"/>
        <v>108967</v>
      </c>
      <c r="R83" s="13"/>
      <c r="S83" s="13"/>
      <c r="T83" s="13"/>
      <c r="U83" s="13"/>
      <c r="V83" s="13"/>
      <c r="W83" s="13"/>
      <c r="X83" s="13"/>
      <c r="Y83" s="13"/>
      <c r="AM83" s="12"/>
    </row>
    <row r="84" spans="1:39" s="11" customFormat="1" ht="89.25" x14ac:dyDescent="0.2">
      <c r="A84" s="1">
        <f t="shared" si="4"/>
        <v>77</v>
      </c>
      <c r="B84" s="17" t="s">
        <v>14</v>
      </c>
      <c r="C84" s="112" t="s">
        <v>268</v>
      </c>
      <c r="D84" s="113" t="s">
        <v>269</v>
      </c>
      <c r="E84" s="19" t="s">
        <v>270</v>
      </c>
      <c r="F84" s="19" t="s">
        <v>271</v>
      </c>
      <c r="G84" s="20">
        <v>360066</v>
      </c>
      <c r="H84" s="20">
        <v>266118</v>
      </c>
      <c r="I84" s="21">
        <v>28308</v>
      </c>
      <c r="J84" s="21">
        <v>26623</v>
      </c>
      <c r="K84" s="21">
        <v>26108</v>
      </c>
      <c r="L84" s="21">
        <v>25512</v>
      </c>
      <c r="M84" s="21">
        <v>24880</v>
      </c>
      <c r="N84" s="21">
        <v>24267</v>
      </c>
      <c r="O84" s="22">
        <v>23655</v>
      </c>
      <c r="P84" s="21">
        <v>152741</v>
      </c>
      <c r="Q84" s="23">
        <f t="shared" si="3"/>
        <v>332094</v>
      </c>
      <c r="R84" s="13"/>
      <c r="S84" s="13"/>
      <c r="T84" s="13"/>
      <c r="U84" s="13"/>
      <c r="V84" s="13"/>
      <c r="W84" s="13"/>
      <c r="X84" s="13"/>
      <c r="Y84" s="13"/>
      <c r="AM84" s="12"/>
    </row>
    <row r="85" spans="1:39" s="39" customFormat="1" ht="64.150000000000006" customHeight="1" x14ac:dyDescent="0.2">
      <c r="A85" s="1">
        <f t="shared" si="4"/>
        <v>78</v>
      </c>
      <c r="B85" s="110" t="s">
        <v>14</v>
      </c>
      <c r="C85" s="111" t="s">
        <v>272</v>
      </c>
      <c r="D85" s="110" t="s">
        <v>273</v>
      </c>
      <c r="E85" s="110" t="s">
        <v>274</v>
      </c>
      <c r="F85" s="110" t="s">
        <v>275</v>
      </c>
      <c r="G85" s="14">
        <v>2118102</v>
      </c>
      <c r="H85" s="14">
        <v>1513535</v>
      </c>
      <c r="I85" s="36">
        <v>131019</v>
      </c>
      <c r="J85" s="36">
        <v>122131</v>
      </c>
      <c r="K85" s="36">
        <v>120070</v>
      </c>
      <c r="L85" s="36">
        <v>117640</v>
      </c>
      <c r="M85" s="36">
        <v>114966</v>
      </c>
      <c r="N85" s="36">
        <v>112418</v>
      </c>
      <c r="O85" s="36">
        <v>109874</v>
      </c>
      <c r="P85" s="36">
        <v>1273192</v>
      </c>
      <c r="Q85" s="41">
        <f t="shared" si="3"/>
        <v>2101310</v>
      </c>
      <c r="R85" s="38"/>
      <c r="S85" s="38"/>
      <c r="T85" s="38"/>
      <c r="U85" s="38"/>
      <c r="V85" s="38"/>
      <c r="W85" s="38"/>
      <c r="X85" s="38"/>
      <c r="Y85" s="38"/>
      <c r="AM85" s="40"/>
    </row>
    <row r="86" spans="1:39" s="11" customFormat="1" ht="93.75" customHeight="1" x14ac:dyDescent="0.2">
      <c r="A86" s="1">
        <f t="shared" si="4"/>
        <v>79</v>
      </c>
      <c r="B86" s="107" t="s">
        <v>14</v>
      </c>
      <c r="C86" s="2" t="s">
        <v>224</v>
      </c>
      <c r="D86" s="107" t="s">
        <v>276</v>
      </c>
      <c r="E86" s="107" t="s">
        <v>277</v>
      </c>
      <c r="F86" s="107" t="s">
        <v>278</v>
      </c>
      <c r="G86" s="14">
        <v>252480</v>
      </c>
      <c r="H86" s="14">
        <v>233558</v>
      </c>
      <c r="I86" s="15">
        <v>18664</v>
      </c>
      <c r="J86" s="15">
        <v>17270</v>
      </c>
      <c r="K86" s="15">
        <v>16971</v>
      </c>
      <c r="L86" s="15">
        <v>16656</v>
      </c>
      <c r="M86" s="15">
        <v>16303</v>
      </c>
      <c r="N86" s="15">
        <v>15969</v>
      </c>
      <c r="O86" s="15">
        <v>15636</v>
      </c>
      <c r="P86" s="15">
        <v>222526</v>
      </c>
      <c r="Q86" s="23">
        <f t="shared" si="3"/>
        <v>339995</v>
      </c>
      <c r="R86" s="13"/>
      <c r="S86" s="13"/>
      <c r="T86" s="13"/>
      <c r="U86" s="13"/>
      <c r="V86" s="13"/>
      <c r="W86" s="13"/>
      <c r="X86" s="13"/>
      <c r="Y86" s="13"/>
      <c r="AM86" s="12"/>
    </row>
    <row r="87" spans="1:39" s="11" customFormat="1" ht="63.75" x14ac:dyDescent="0.2">
      <c r="A87" s="1">
        <f t="shared" si="4"/>
        <v>80</v>
      </c>
      <c r="B87" s="107" t="s">
        <v>14</v>
      </c>
      <c r="C87" s="2" t="s">
        <v>279</v>
      </c>
      <c r="D87" s="107" t="s">
        <v>280</v>
      </c>
      <c r="E87" s="107" t="s">
        <v>281</v>
      </c>
      <c r="F87" s="107" t="s">
        <v>282</v>
      </c>
      <c r="G87" s="14">
        <v>841650</v>
      </c>
      <c r="H87" s="14">
        <v>499074</v>
      </c>
      <c r="I87" s="15">
        <v>45670</v>
      </c>
      <c r="J87" s="15">
        <v>39152</v>
      </c>
      <c r="K87" s="15">
        <v>38291</v>
      </c>
      <c r="L87" s="15">
        <v>37545</v>
      </c>
      <c r="M87" s="15">
        <v>36719</v>
      </c>
      <c r="N87" s="15">
        <v>35934</v>
      </c>
      <c r="O87" s="15">
        <v>35151</v>
      </c>
      <c r="P87" s="15">
        <v>430473</v>
      </c>
      <c r="Q87" s="23">
        <f t="shared" si="3"/>
        <v>698935</v>
      </c>
      <c r="R87" s="13"/>
      <c r="S87" s="13"/>
      <c r="T87" s="13"/>
      <c r="U87" s="13"/>
      <c r="V87" s="13"/>
      <c r="W87" s="13"/>
      <c r="X87" s="13"/>
      <c r="Y87" s="13"/>
      <c r="AM87" s="12"/>
    </row>
    <row r="88" spans="1:39" s="11" customFormat="1" ht="102" x14ac:dyDescent="0.2">
      <c r="A88" s="1">
        <f t="shared" si="4"/>
        <v>81</v>
      </c>
      <c r="B88" s="107" t="s">
        <v>14</v>
      </c>
      <c r="C88" s="2" t="s">
        <v>551</v>
      </c>
      <c r="D88" s="107" t="s">
        <v>283</v>
      </c>
      <c r="E88" s="107" t="s">
        <v>284</v>
      </c>
      <c r="F88" s="107" t="s">
        <v>285</v>
      </c>
      <c r="G88" s="14">
        <v>238979</v>
      </c>
      <c r="H88" s="14">
        <v>69764</v>
      </c>
      <c r="I88" s="15">
        <v>20412</v>
      </c>
      <c r="J88" s="15">
        <v>19126</v>
      </c>
      <c r="K88" s="15">
        <v>18635</v>
      </c>
      <c r="L88" s="15">
        <v>17061</v>
      </c>
      <c r="M88" s="15">
        <v>22</v>
      </c>
      <c r="N88" s="15">
        <v>0</v>
      </c>
      <c r="O88" s="15">
        <v>0</v>
      </c>
      <c r="P88" s="15">
        <v>0</v>
      </c>
      <c r="Q88" s="16">
        <f t="shared" si="3"/>
        <v>75256</v>
      </c>
      <c r="R88" s="13"/>
      <c r="S88" s="13"/>
      <c r="T88" s="13"/>
      <c r="U88" s="13"/>
      <c r="V88" s="13"/>
      <c r="W88" s="13"/>
      <c r="X88" s="13"/>
      <c r="Y88" s="13"/>
      <c r="AM88" s="12"/>
    </row>
    <row r="89" spans="1:39" s="11" customFormat="1" ht="38.25" x14ac:dyDescent="0.2">
      <c r="A89" s="1">
        <f t="shared" si="4"/>
        <v>82</v>
      </c>
      <c r="B89" s="107" t="s">
        <v>14</v>
      </c>
      <c r="C89" s="2" t="s">
        <v>286</v>
      </c>
      <c r="D89" s="107" t="s">
        <v>287</v>
      </c>
      <c r="E89" s="107" t="s">
        <v>288</v>
      </c>
      <c r="F89" s="107" t="s">
        <v>289</v>
      </c>
      <c r="G89" s="14">
        <v>698589</v>
      </c>
      <c r="H89" s="14">
        <v>609585</v>
      </c>
      <c r="I89" s="15">
        <v>49432</v>
      </c>
      <c r="J89" s="15">
        <v>44678</v>
      </c>
      <c r="K89" s="15">
        <v>43826</v>
      </c>
      <c r="L89" s="15">
        <v>43023</v>
      </c>
      <c r="M89" s="15">
        <v>42120</v>
      </c>
      <c r="N89" s="15">
        <v>41269</v>
      </c>
      <c r="O89" s="15">
        <v>40419</v>
      </c>
      <c r="P89" s="15">
        <v>584217</v>
      </c>
      <c r="Q89" s="16">
        <f t="shared" si="3"/>
        <v>888984</v>
      </c>
      <c r="R89" s="13"/>
      <c r="S89" s="13"/>
      <c r="T89" s="13"/>
      <c r="U89" s="13"/>
      <c r="V89" s="13"/>
      <c r="W89" s="13"/>
      <c r="X89" s="13"/>
      <c r="Y89" s="13"/>
      <c r="AM89" s="12"/>
    </row>
    <row r="90" spans="1:39" s="11" customFormat="1" ht="25.5" x14ac:dyDescent="0.2">
      <c r="A90" s="1">
        <f t="shared" si="4"/>
        <v>83</v>
      </c>
      <c r="B90" s="107" t="s">
        <v>14</v>
      </c>
      <c r="C90" s="2" t="s">
        <v>290</v>
      </c>
      <c r="D90" s="107" t="s">
        <v>291</v>
      </c>
      <c r="E90" s="107" t="s">
        <v>292</v>
      </c>
      <c r="F90" s="107" t="s">
        <v>293</v>
      </c>
      <c r="G90" s="14">
        <v>660540</v>
      </c>
      <c r="H90" s="14">
        <v>581308</v>
      </c>
      <c r="I90" s="15">
        <v>49827</v>
      </c>
      <c r="J90" s="15">
        <v>45966</v>
      </c>
      <c r="K90" s="15">
        <v>45028</v>
      </c>
      <c r="L90" s="15">
        <v>44136</v>
      </c>
      <c r="M90" s="15">
        <v>43150</v>
      </c>
      <c r="N90" s="15">
        <v>42213</v>
      </c>
      <c r="O90" s="15">
        <v>41277</v>
      </c>
      <c r="P90" s="15">
        <v>506535</v>
      </c>
      <c r="Q90" s="23">
        <f t="shared" si="3"/>
        <v>818132</v>
      </c>
      <c r="R90" s="13"/>
      <c r="S90" s="13"/>
      <c r="T90" s="13"/>
      <c r="U90" s="13"/>
      <c r="V90" s="13"/>
      <c r="W90" s="13"/>
      <c r="X90" s="13"/>
      <c r="Y90" s="13"/>
      <c r="AM90" s="12"/>
    </row>
    <row r="91" spans="1:39" s="11" customFormat="1" ht="38.25" x14ac:dyDescent="0.2">
      <c r="A91" s="1">
        <f t="shared" si="4"/>
        <v>84</v>
      </c>
      <c r="B91" s="107" t="s">
        <v>14</v>
      </c>
      <c r="C91" s="2" t="s">
        <v>294</v>
      </c>
      <c r="D91" s="107" t="s">
        <v>295</v>
      </c>
      <c r="E91" s="107" t="s">
        <v>292</v>
      </c>
      <c r="F91" s="107" t="s">
        <v>82</v>
      </c>
      <c r="G91" s="14">
        <v>315428</v>
      </c>
      <c r="H91" s="14">
        <v>246648</v>
      </c>
      <c r="I91" s="15">
        <v>31898</v>
      </c>
      <c r="J91" s="15">
        <v>29936</v>
      </c>
      <c r="K91" s="15">
        <v>29207</v>
      </c>
      <c r="L91" s="15">
        <v>28492</v>
      </c>
      <c r="M91" s="15">
        <v>27748</v>
      </c>
      <c r="N91" s="15">
        <v>27019</v>
      </c>
      <c r="O91" s="15">
        <v>26292</v>
      </c>
      <c r="P91" s="15">
        <v>92135</v>
      </c>
      <c r="Q91" s="23">
        <f t="shared" si="3"/>
        <v>292727</v>
      </c>
      <c r="R91" s="13"/>
      <c r="S91" s="13"/>
      <c r="T91" s="13"/>
      <c r="U91" s="13"/>
      <c r="V91" s="13"/>
      <c r="W91" s="13"/>
      <c r="X91" s="13"/>
      <c r="Y91" s="13"/>
      <c r="AM91" s="12"/>
    </row>
    <row r="92" spans="1:39" s="11" customFormat="1" ht="63.75" x14ac:dyDescent="0.2">
      <c r="A92" s="1">
        <f t="shared" si="4"/>
        <v>85</v>
      </c>
      <c r="B92" s="107" t="s">
        <v>14</v>
      </c>
      <c r="C92" s="2" t="s">
        <v>296</v>
      </c>
      <c r="D92" s="107" t="s">
        <v>297</v>
      </c>
      <c r="E92" s="107" t="s">
        <v>298</v>
      </c>
      <c r="F92" s="107" t="s">
        <v>299</v>
      </c>
      <c r="G92" s="14">
        <v>230000</v>
      </c>
      <c r="H92" s="14">
        <v>193728</v>
      </c>
      <c r="I92" s="15">
        <v>19328</v>
      </c>
      <c r="J92" s="15">
        <v>17995</v>
      </c>
      <c r="K92" s="15">
        <v>17598</v>
      </c>
      <c r="L92" s="15">
        <v>17215</v>
      </c>
      <c r="M92" s="15">
        <v>16804</v>
      </c>
      <c r="N92" s="15">
        <v>16408</v>
      </c>
      <c r="O92" s="15">
        <v>16012</v>
      </c>
      <c r="P92" s="15">
        <v>126298</v>
      </c>
      <c r="Q92" s="16">
        <f t="shared" si="3"/>
        <v>247658</v>
      </c>
      <c r="R92" s="13"/>
      <c r="S92" s="13"/>
      <c r="T92" s="13"/>
      <c r="U92" s="13"/>
      <c r="V92" s="13"/>
      <c r="W92" s="13"/>
      <c r="X92" s="13"/>
      <c r="Y92" s="13"/>
      <c r="AM92" s="12"/>
    </row>
    <row r="93" spans="1:39" s="11" customFormat="1" ht="38.25" x14ac:dyDescent="0.2">
      <c r="A93" s="1">
        <f t="shared" si="4"/>
        <v>86</v>
      </c>
      <c r="B93" s="107" t="s">
        <v>14</v>
      </c>
      <c r="C93" s="2" t="s">
        <v>300</v>
      </c>
      <c r="D93" s="107" t="s">
        <v>301</v>
      </c>
      <c r="E93" s="107" t="s">
        <v>298</v>
      </c>
      <c r="F93" s="107" t="s">
        <v>299</v>
      </c>
      <c r="G93" s="14">
        <v>98000</v>
      </c>
      <c r="H93" s="14">
        <v>78400</v>
      </c>
      <c r="I93" s="15">
        <v>7822</v>
      </c>
      <c r="J93" s="15">
        <v>7282</v>
      </c>
      <c r="K93" s="15">
        <v>7122</v>
      </c>
      <c r="L93" s="15">
        <v>6967</v>
      </c>
      <c r="M93" s="15">
        <v>6800</v>
      </c>
      <c r="N93" s="15">
        <v>6640</v>
      </c>
      <c r="O93" s="15">
        <v>6480</v>
      </c>
      <c r="P93" s="15">
        <v>51112</v>
      </c>
      <c r="Q93" s="16">
        <f t="shared" si="3"/>
        <v>100225</v>
      </c>
      <c r="R93" s="13"/>
      <c r="S93" s="13"/>
      <c r="T93" s="13"/>
      <c r="U93" s="13"/>
      <c r="V93" s="13"/>
      <c r="W93" s="13"/>
      <c r="X93" s="13"/>
      <c r="Y93" s="13"/>
      <c r="AM93" s="12"/>
    </row>
    <row r="94" spans="1:39" s="11" customFormat="1" ht="63.75" x14ac:dyDescent="0.2">
      <c r="A94" s="1">
        <f t="shared" si="4"/>
        <v>87</v>
      </c>
      <c r="B94" s="107" t="s">
        <v>14</v>
      </c>
      <c r="C94" s="2" t="s">
        <v>302</v>
      </c>
      <c r="D94" s="107" t="s">
        <v>303</v>
      </c>
      <c r="E94" s="107" t="s">
        <v>298</v>
      </c>
      <c r="F94" s="107" t="s">
        <v>299</v>
      </c>
      <c r="G94" s="14">
        <v>113860</v>
      </c>
      <c r="H94" s="14">
        <v>91136</v>
      </c>
      <c r="I94" s="15">
        <v>9093</v>
      </c>
      <c r="J94" s="15">
        <v>8465</v>
      </c>
      <c r="K94" s="15">
        <v>8279</v>
      </c>
      <c r="L94" s="15">
        <v>8098</v>
      </c>
      <c r="M94" s="15">
        <v>7905</v>
      </c>
      <c r="N94" s="15">
        <v>7719</v>
      </c>
      <c r="O94" s="15">
        <v>7532</v>
      </c>
      <c r="P94" s="15">
        <v>59415</v>
      </c>
      <c r="Q94" s="16">
        <f t="shared" si="3"/>
        <v>116506</v>
      </c>
      <c r="R94" s="13"/>
      <c r="S94" s="13"/>
      <c r="T94" s="13"/>
      <c r="U94" s="13"/>
      <c r="V94" s="13"/>
      <c r="W94" s="13"/>
      <c r="X94" s="13"/>
      <c r="Y94" s="13"/>
      <c r="AM94" s="12"/>
    </row>
    <row r="95" spans="1:39" s="11" customFormat="1" ht="38.25" x14ac:dyDescent="0.2">
      <c r="A95" s="1">
        <f t="shared" si="4"/>
        <v>88</v>
      </c>
      <c r="B95" s="107" t="s">
        <v>14</v>
      </c>
      <c r="C95" s="2" t="s">
        <v>304</v>
      </c>
      <c r="D95" s="107" t="s">
        <v>305</v>
      </c>
      <c r="E95" s="107" t="s">
        <v>306</v>
      </c>
      <c r="F95" s="107" t="s">
        <v>307</v>
      </c>
      <c r="G95" s="14">
        <v>121491</v>
      </c>
      <c r="H95" s="14">
        <v>94987</v>
      </c>
      <c r="I95" s="15">
        <v>12013</v>
      </c>
      <c r="J95" s="15">
        <v>11551</v>
      </c>
      <c r="K95" s="15">
        <v>11268</v>
      </c>
      <c r="L95" s="15">
        <v>10990</v>
      </c>
      <c r="M95" s="15">
        <v>10701</v>
      </c>
      <c r="N95" s="15">
        <v>10418</v>
      </c>
      <c r="O95" s="15">
        <v>10136</v>
      </c>
      <c r="P95" s="15">
        <v>35508</v>
      </c>
      <c r="Q95" s="16">
        <f t="shared" si="3"/>
        <v>112585</v>
      </c>
      <c r="R95" s="13"/>
      <c r="S95" s="13"/>
      <c r="T95" s="13"/>
      <c r="U95" s="13"/>
      <c r="V95" s="13"/>
      <c r="W95" s="13"/>
      <c r="X95" s="13"/>
      <c r="Y95" s="13"/>
      <c r="AM95" s="12"/>
    </row>
    <row r="96" spans="1:39" s="11" customFormat="1" ht="63.75" x14ac:dyDescent="0.2">
      <c r="A96" s="1">
        <f t="shared" si="4"/>
        <v>89</v>
      </c>
      <c r="B96" s="107" t="s">
        <v>14</v>
      </c>
      <c r="C96" s="2" t="s">
        <v>499</v>
      </c>
      <c r="D96" s="107" t="s">
        <v>308</v>
      </c>
      <c r="E96" s="107" t="s">
        <v>309</v>
      </c>
      <c r="F96" s="107" t="s">
        <v>310</v>
      </c>
      <c r="G96" s="14">
        <v>91190</v>
      </c>
      <c r="H96" s="14">
        <v>45600</v>
      </c>
      <c r="I96" s="15">
        <v>15310</v>
      </c>
      <c r="J96" s="15">
        <v>15271</v>
      </c>
      <c r="K96" s="15">
        <v>15233</v>
      </c>
      <c r="L96" s="15">
        <v>0</v>
      </c>
      <c r="M96" s="15">
        <v>0</v>
      </c>
      <c r="N96" s="15"/>
      <c r="O96" s="15">
        <v>0</v>
      </c>
      <c r="P96" s="15">
        <v>0</v>
      </c>
      <c r="Q96" s="16">
        <f t="shared" si="3"/>
        <v>45814</v>
      </c>
      <c r="R96" s="13"/>
      <c r="S96" s="13"/>
      <c r="T96" s="13"/>
      <c r="U96" s="13"/>
      <c r="V96" s="13"/>
      <c r="W96" s="13"/>
      <c r="X96" s="13"/>
      <c r="Y96" s="13"/>
      <c r="AM96" s="12"/>
    </row>
    <row r="97" spans="1:39" s="11" customFormat="1" ht="38.25" x14ac:dyDescent="0.2">
      <c r="A97" s="1">
        <f t="shared" si="4"/>
        <v>90</v>
      </c>
      <c r="B97" s="107" t="s">
        <v>14</v>
      </c>
      <c r="C97" s="2" t="s">
        <v>311</v>
      </c>
      <c r="D97" s="107" t="s">
        <v>312</v>
      </c>
      <c r="E97" s="107" t="s">
        <v>313</v>
      </c>
      <c r="F97" s="107" t="s">
        <v>314</v>
      </c>
      <c r="G97" s="14">
        <v>400000</v>
      </c>
      <c r="H97" s="14">
        <v>356796</v>
      </c>
      <c r="I97" s="15">
        <v>34603</v>
      </c>
      <c r="J97" s="15">
        <v>30169</v>
      </c>
      <c r="K97" s="15">
        <v>29629</v>
      </c>
      <c r="L97" s="15">
        <v>29090</v>
      </c>
      <c r="M97" s="15">
        <v>28511</v>
      </c>
      <c r="N97" s="15">
        <v>27953</v>
      </c>
      <c r="O97" s="15">
        <v>27396</v>
      </c>
      <c r="P97" s="15">
        <v>232476</v>
      </c>
      <c r="Q97" s="16">
        <f t="shared" si="3"/>
        <v>439827</v>
      </c>
      <c r="R97" s="13"/>
      <c r="S97" s="13"/>
      <c r="T97" s="13"/>
      <c r="U97" s="13"/>
      <c r="V97" s="13"/>
      <c r="W97" s="13"/>
      <c r="X97" s="13"/>
      <c r="Y97" s="13"/>
      <c r="AM97" s="12"/>
    </row>
    <row r="98" spans="1:39" s="11" customFormat="1" ht="25.5" x14ac:dyDescent="0.2">
      <c r="A98" s="1">
        <f t="shared" si="4"/>
        <v>91</v>
      </c>
      <c r="B98" s="107" t="s">
        <v>14</v>
      </c>
      <c r="C98" s="2" t="s">
        <v>315</v>
      </c>
      <c r="D98" s="107" t="s">
        <v>316</v>
      </c>
      <c r="E98" s="107" t="s">
        <v>317</v>
      </c>
      <c r="F98" s="107" t="s">
        <v>318</v>
      </c>
      <c r="G98" s="14">
        <v>72515</v>
      </c>
      <c r="H98" s="14">
        <v>32970</v>
      </c>
      <c r="I98" s="15">
        <v>13266</v>
      </c>
      <c r="J98" s="15">
        <v>13233</v>
      </c>
      <c r="K98" s="15">
        <v>6606</v>
      </c>
      <c r="L98" s="15">
        <v>0</v>
      </c>
      <c r="M98" s="15">
        <v>0</v>
      </c>
      <c r="N98" s="15">
        <v>0</v>
      </c>
      <c r="O98" s="15">
        <v>0</v>
      </c>
      <c r="P98" s="15">
        <v>0</v>
      </c>
      <c r="Q98" s="16">
        <f t="shared" si="3"/>
        <v>33105</v>
      </c>
      <c r="R98" s="13"/>
      <c r="S98" s="13"/>
      <c r="T98" s="13"/>
      <c r="U98" s="13"/>
      <c r="V98" s="13"/>
      <c r="W98" s="13"/>
      <c r="X98" s="13"/>
      <c r="Y98" s="13"/>
      <c r="AM98" s="12"/>
    </row>
    <row r="99" spans="1:39" s="11" customFormat="1" ht="40.15" customHeight="1" x14ac:dyDescent="0.2">
      <c r="A99" s="1">
        <f t="shared" si="4"/>
        <v>92</v>
      </c>
      <c r="B99" s="17" t="s">
        <v>14</v>
      </c>
      <c r="C99" s="114" t="s">
        <v>319</v>
      </c>
      <c r="D99" s="113" t="s">
        <v>320</v>
      </c>
      <c r="E99" s="19" t="s">
        <v>317</v>
      </c>
      <c r="F99" s="19" t="s">
        <v>321</v>
      </c>
      <c r="G99" s="20">
        <v>7677320</v>
      </c>
      <c r="H99" s="20">
        <v>6955614</v>
      </c>
      <c r="I99" s="21">
        <v>533214</v>
      </c>
      <c r="J99" s="21">
        <v>447094</v>
      </c>
      <c r="K99" s="21">
        <v>439805</v>
      </c>
      <c r="L99" s="21">
        <v>432971</v>
      </c>
      <c r="M99" s="21">
        <v>425218</v>
      </c>
      <c r="N99" s="21">
        <v>417934</v>
      </c>
      <c r="O99" s="22">
        <v>410660</v>
      </c>
      <c r="P99" s="21">
        <v>6553559</v>
      </c>
      <c r="Q99" s="23">
        <f t="shared" si="3"/>
        <v>9660455</v>
      </c>
      <c r="R99" s="13"/>
      <c r="S99" s="13"/>
      <c r="T99" s="13"/>
      <c r="U99" s="13"/>
      <c r="V99" s="13"/>
      <c r="W99" s="13"/>
      <c r="X99" s="13"/>
      <c r="Y99" s="13"/>
      <c r="AM99" s="12"/>
    </row>
    <row r="100" spans="1:39" s="11" customFormat="1" ht="25.5" x14ac:dyDescent="0.2">
      <c r="A100" s="1">
        <f t="shared" si="4"/>
        <v>93</v>
      </c>
      <c r="B100" s="107" t="s">
        <v>14</v>
      </c>
      <c r="C100" s="2" t="s">
        <v>322</v>
      </c>
      <c r="D100" s="107" t="s">
        <v>323</v>
      </c>
      <c r="E100" s="107" t="s">
        <v>324</v>
      </c>
      <c r="F100" s="107" t="s">
        <v>321</v>
      </c>
      <c r="G100" s="14">
        <v>2370000</v>
      </c>
      <c r="H100" s="14">
        <v>2203740</v>
      </c>
      <c r="I100" s="15">
        <v>169078</v>
      </c>
      <c r="J100" s="15">
        <v>141652</v>
      </c>
      <c r="K100" s="15">
        <v>139343</v>
      </c>
      <c r="L100" s="15">
        <v>137178</v>
      </c>
      <c r="M100" s="15">
        <v>134721</v>
      </c>
      <c r="N100" s="15">
        <v>132414</v>
      </c>
      <c r="O100" s="15">
        <v>130109</v>
      </c>
      <c r="P100" s="15">
        <v>2076357</v>
      </c>
      <c r="Q100" s="16">
        <f t="shared" si="3"/>
        <v>3060852</v>
      </c>
      <c r="R100" s="13"/>
      <c r="S100" s="13"/>
      <c r="T100" s="13"/>
      <c r="U100" s="13"/>
      <c r="V100" s="13"/>
      <c r="W100" s="13"/>
      <c r="X100" s="13"/>
      <c r="Y100" s="13"/>
      <c r="AM100" s="12"/>
    </row>
    <row r="101" spans="1:39" s="11" customFormat="1" ht="38.25" x14ac:dyDescent="0.2">
      <c r="A101" s="1">
        <f t="shared" si="4"/>
        <v>94</v>
      </c>
      <c r="B101" s="107" t="s">
        <v>14</v>
      </c>
      <c r="C101" s="2" t="s">
        <v>325</v>
      </c>
      <c r="D101" s="107" t="s">
        <v>326</v>
      </c>
      <c r="E101" s="107" t="s">
        <v>327</v>
      </c>
      <c r="F101" s="107" t="s">
        <v>321</v>
      </c>
      <c r="G101" s="14">
        <v>2260000</v>
      </c>
      <c r="H101" s="14">
        <v>2101450</v>
      </c>
      <c r="I101" s="115">
        <v>163057</v>
      </c>
      <c r="J101" s="115">
        <v>136491</v>
      </c>
      <c r="K101" s="115">
        <v>135126</v>
      </c>
      <c r="L101" s="115">
        <v>132975</v>
      </c>
      <c r="M101" s="115">
        <v>130534</v>
      </c>
      <c r="N101" s="115">
        <v>128241</v>
      </c>
      <c r="O101" s="115">
        <v>125951</v>
      </c>
      <c r="P101" s="115">
        <v>1998200</v>
      </c>
      <c r="Q101" s="16">
        <f t="shared" ref="Q101:Q135" si="5">SUM(I101:P101)</f>
        <v>2950575</v>
      </c>
      <c r="R101" s="13"/>
      <c r="S101" s="13"/>
      <c r="T101" s="13"/>
      <c r="U101" s="13"/>
      <c r="V101" s="13"/>
      <c r="W101" s="13"/>
      <c r="X101" s="13"/>
      <c r="Y101" s="13"/>
      <c r="AM101" s="12"/>
    </row>
    <row r="102" spans="1:39" s="11" customFormat="1" ht="38.25" x14ac:dyDescent="0.2">
      <c r="A102" s="1">
        <f t="shared" si="4"/>
        <v>95</v>
      </c>
      <c r="B102" s="42" t="s">
        <v>14</v>
      </c>
      <c r="C102" s="114" t="s">
        <v>328</v>
      </c>
      <c r="D102" s="113" t="s">
        <v>329</v>
      </c>
      <c r="E102" s="19" t="s">
        <v>330</v>
      </c>
      <c r="F102" s="19" t="s">
        <v>331</v>
      </c>
      <c r="G102" s="20">
        <v>208435</v>
      </c>
      <c r="H102" s="20">
        <v>144315</v>
      </c>
      <c r="I102" s="21">
        <v>26407</v>
      </c>
      <c r="J102" s="21">
        <v>25036</v>
      </c>
      <c r="K102" s="21">
        <v>24383</v>
      </c>
      <c r="L102" s="21">
        <v>23734</v>
      </c>
      <c r="M102" s="21">
        <v>23074</v>
      </c>
      <c r="N102" s="21">
        <v>22421</v>
      </c>
      <c r="O102" s="22">
        <v>16408</v>
      </c>
      <c r="P102" s="21">
        <v>0</v>
      </c>
      <c r="Q102" s="23">
        <f t="shared" si="5"/>
        <v>161463</v>
      </c>
      <c r="R102" s="13"/>
      <c r="S102" s="13"/>
      <c r="T102" s="13"/>
      <c r="U102" s="13"/>
      <c r="V102" s="13"/>
      <c r="W102" s="13"/>
      <c r="X102" s="13"/>
      <c r="Y102" s="13"/>
      <c r="AM102" s="12"/>
    </row>
    <row r="103" spans="1:39" s="11" customFormat="1" ht="63.75" x14ac:dyDescent="0.2">
      <c r="A103" s="1">
        <f t="shared" si="4"/>
        <v>96</v>
      </c>
      <c r="B103" s="42" t="s">
        <v>14</v>
      </c>
      <c r="C103" s="114" t="s">
        <v>332</v>
      </c>
      <c r="D103" s="113" t="s">
        <v>333</v>
      </c>
      <c r="E103" s="19" t="s">
        <v>334</v>
      </c>
      <c r="F103" s="19" t="s">
        <v>335</v>
      </c>
      <c r="G103" s="20">
        <v>250550</v>
      </c>
      <c r="H103" s="20">
        <v>182844</v>
      </c>
      <c r="I103" s="21">
        <v>32563</v>
      </c>
      <c r="J103" s="21">
        <v>31518</v>
      </c>
      <c r="K103" s="21">
        <v>30724</v>
      </c>
      <c r="L103" s="21">
        <v>29939</v>
      </c>
      <c r="M103" s="21">
        <v>29140</v>
      </c>
      <c r="N103" s="21">
        <v>28349</v>
      </c>
      <c r="O103" s="22">
        <v>20786</v>
      </c>
      <c r="P103" s="21">
        <v>0</v>
      </c>
      <c r="Q103" s="23">
        <f t="shared" si="5"/>
        <v>203019</v>
      </c>
      <c r="R103" s="13"/>
      <c r="S103" s="13"/>
      <c r="T103" s="13"/>
      <c r="U103" s="13"/>
      <c r="V103" s="13"/>
      <c r="W103" s="13"/>
      <c r="X103" s="13"/>
      <c r="Y103" s="13"/>
      <c r="AM103" s="12"/>
    </row>
    <row r="104" spans="1:39" s="11" customFormat="1" ht="38.25" x14ac:dyDescent="0.2">
      <c r="A104" s="1">
        <f t="shared" si="4"/>
        <v>97</v>
      </c>
      <c r="B104" s="42" t="s">
        <v>14</v>
      </c>
      <c r="C104" s="114" t="s">
        <v>336</v>
      </c>
      <c r="D104" s="113" t="s">
        <v>337</v>
      </c>
      <c r="E104" s="19" t="s">
        <v>338</v>
      </c>
      <c r="F104" s="19" t="s">
        <v>335</v>
      </c>
      <c r="G104" s="20">
        <v>220000</v>
      </c>
      <c r="H104" s="20">
        <v>152334</v>
      </c>
      <c r="I104" s="21">
        <v>27446</v>
      </c>
      <c r="J104" s="21">
        <v>26325</v>
      </c>
      <c r="K104" s="21">
        <v>25643</v>
      </c>
      <c r="L104" s="21">
        <v>24979</v>
      </c>
      <c r="M104" s="21">
        <v>24303</v>
      </c>
      <c r="N104" s="21">
        <v>23634</v>
      </c>
      <c r="O104" s="22">
        <v>17324</v>
      </c>
      <c r="P104" s="21">
        <v>0</v>
      </c>
      <c r="Q104" s="23">
        <f t="shared" si="5"/>
        <v>169654</v>
      </c>
      <c r="R104" s="13"/>
      <c r="S104" s="13"/>
      <c r="T104" s="13"/>
      <c r="U104" s="13"/>
      <c r="V104" s="13"/>
      <c r="W104" s="13"/>
      <c r="X104" s="13"/>
      <c r="Y104" s="13"/>
      <c r="AM104" s="12"/>
    </row>
    <row r="105" spans="1:39" s="11" customFormat="1" ht="63.75" x14ac:dyDescent="0.2">
      <c r="A105" s="1">
        <f t="shared" si="4"/>
        <v>98</v>
      </c>
      <c r="B105" s="24" t="s">
        <v>14</v>
      </c>
      <c r="C105" s="116" t="s">
        <v>515</v>
      </c>
      <c r="D105" s="117" t="s">
        <v>339</v>
      </c>
      <c r="E105" s="43" t="s">
        <v>340</v>
      </c>
      <c r="F105" s="43" t="s">
        <v>341</v>
      </c>
      <c r="G105" s="44">
        <v>117198</v>
      </c>
      <c r="H105" s="44">
        <v>54623</v>
      </c>
      <c r="I105" s="45">
        <v>14561</v>
      </c>
      <c r="J105" s="45">
        <v>14068</v>
      </c>
      <c r="K105" s="45">
        <v>13682</v>
      </c>
      <c r="L105" s="45">
        <v>13288</v>
      </c>
      <c r="M105" s="45">
        <v>3266</v>
      </c>
      <c r="N105" s="45">
        <v>0</v>
      </c>
      <c r="O105" s="118">
        <v>0</v>
      </c>
      <c r="P105" s="45">
        <v>0</v>
      </c>
      <c r="Q105" s="46">
        <f t="shared" si="5"/>
        <v>58865</v>
      </c>
      <c r="R105" s="13"/>
      <c r="S105" s="13"/>
      <c r="T105" s="13"/>
      <c r="U105" s="13"/>
      <c r="V105" s="13"/>
      <c r="W105" s="13"/>
      <c r="X105" s="13"/>
      <c r="Y105" s="13"/>
      <c r="AM105" s="12"/>
    </row>
    <row r="106" spans="1:39" s="11" customFormat="1" ht="69" customHeight="1" x14ac:dyDescent="0.2">
      <c r="A106" s="1">
        <f t="shared" si="4"/>
        <v>99</v>
      </c>
      <c r="B106" s="17" t="s">
        <v>14</v>
      </c>
      <c r="C106" s="114" t="s">
        <v>516</v>
      </c>
      <c r="D106" s="119" t="s">
        <v>342</v>
      </c>
      <c r="E106" s="19" t="s">
        <v>343</v>
      </c>
      <c r="F106" s="19" t="s">
        <v>344</v>
      </c>
      <c r="G106" s="20">
        <v>3249914</v>
      </c>
      <c r="H106" s="20">
        <v>2892109</v>
      </c>
      <c r="I106" s="21">
        <v>249948</v>
      </c>
      <c r="J106" s="21">
        <v>214627</v>
      </c>
      <c r="K106" s="21">
        <v>210364</v>
      </c>
      <c r="L106" s="21">
        <v>206456</v>
      </c>
      <c r="M106" s="21">
        <v>202051</v>
      </c>
      <c r="N106" s="21">
        <v>197900</v>
      </c>
      <c r="O106" s="22">
        <v>193755</v>
      </c>
      <c r="P106" s="21">
        <v>2820647</v>
      </c>
      <c r="Q106" s="31">
        <f t="shared" si="5"/>
        <v>4295748</v>
      </c>
      <c r="R106" s="13"/>
      <c r="S106" s="13"/>
      <c r="T106" s="13"/>
      <c r="U106" s="13"/>
      <c r="V106" s="13"/>
      <c r="W106" s="13"/>
      <c r="X106" s="13"/>
      <c r="Y106" s="13"/>
      <c r="AM106" s="12"/>
    </row>
    <row r="107" spans="1:39" s="11" customFormat="1" ht="73.150000000000006" customHeight="1" x14ac:dyDescent="0.2">
      <c r="A107" s="1">
        <f t="shared" si="4"/>
        <v>100</v>
      </c>
      <c r="B107" s="17" t="s">
        <v>14</v>
      </c>
      <c r="C107" s="114" t="s">
        <v>552</v>
      </c>
      <c r="D107" s="113" t="s">
        <v>345</v>
      </c>
      <c r="E107" s="19" t="s">
        <v>343</v>
      </c>
      <c r="F107" s="19" t="s">
        <v>346</v>
      </c>
      <c r="G107" s="20">
        <v>1255956</v>
      </c>
      <c r="H107" s="20">
        <v>1146480</v>
      </c>
      <c r="I107" s="21">
        <v>116748</v>
      </c>
      <c r="J107" s="21">
        <v>102212</v>
      </c>
      <c r="K107" s="21">
        <v>99989</v>
      </c>
      <c r="L107" s="21">
        <v>97887</v>
      </c>
      <c r="M107" s="21">
        <v>95626</v>
      </c>
      <c r="N107" s="83">
        <v>93447</v>
      </c>
      <c r="O107" s="22">
        <v>91272</v>
      </c>
      <c r="P107" s="21">
        <v>785375</v>
      </c>
      <c r="Q107" s="23">
        <f t="shared" si="5"/>
        <v>1482556</v>
      </c>
      <c r="R107" s="13"/>
      <c r="S107" s="13"/>
      <c r="T107" s="13"/>
      <c r="U107" s="13"/>
      <c r="V107" s="13"/>
      <c r="W107" s="13"/>
      <c r="X107" s="13"/>
      <c r="Y107" s="13"/>
      <c r="AM107" s="12"/>
    </row>
    <row r="108" spans="1:39" s="11" customFormat="1" ht="38.25" x14ac:dyDescent="0.2">
      <c r="A108" s="1">
        <f t="shared" si="4"/>
        <v>101</v>
      </c>
      <c r="B108" s="17" t="s">
        <v>14</v>
      </c>
      <c r="C108" s="114" t="s">
        <v>517</v>
      </c>
      <c r="D108" s="113" t="s">
        <v>347</v>
      </c>
      <c r="E108" s="19" t="s">
        <v>348</v>
      </c>
      <c r="F108" s="19" t="s">
        <v>162</v>
      </c>
      <c r="G108" s="20">
        <v>1000000</v>
      </c>
      <c r="H108" s="20">
        <v>945980</v>
      </c>
      <c r="I108" s="21">
        <v>97864</v>
      </c>
      <c r="J108" s="21">
        <v>85006</v>
      </c>
      <c r="K108" s="21">
        <v>83636</v>
      </c>
      <c r="L108" s="21">
        <v>81780</v>
      </c>
      <c r="M108" s="21">
        <v>79776</v>
      </c>
      <c r="N108" s="21">
        <v>77848</v>
      </c>
      <c r="O108" s="22">
        <v>75923</v>
      </c>
      <c r="P108" s="21">
        <v>681021</v>
      </c>
      <c r="Q108" s="23">
        <f t="shared" si="5"/>
        <v>1262854</v>
      </c>
      <c r="R108" s="13"/>
      <c r="S108" s="13"/>
      <c r="T108" s="13"/>
      <c r="U108" s="13"/>
      <c r="V108" s="13"/>
      <c r="W108" s="13"/>
      <c r="X108" s="13"/>
      <c r="Y108" s="13"/>
      <c r="AM108" s="12"/>
    </row>
    <row r="109" spans="1:39" s="11" customFormat="1" ht="67.150000000000006" customHeight="1" x14ac:dyDescent="0.2">
      <c r="A109" s="1">
        <f t="shared" si="4"/>
        <v>102</v>
      </c>
      <c r="B109" s="24" t="s">
        <v>14</v>
      </c>
      <c r="C109" s="120" t="s">
        <v>518</v>
      </c>
      <c r="D109" s="121" t="s">
        <v>349</v>
      </c>
      <c r="E109" s="26" t="s">
        <v>348</v>
      </c>
      <c r="F109" s="26" t="s">
        <v>350</v>
      </c>
      <c r="G109" s="27">
        <v>217024</v>
      </c>
      <c r="H109" s="27">
        <v>191520</v>
      </c>
      <c r="I109" s="28">
        <v>33923</v>
      </c>
      <c r="J109" s="28">
        <v>30866</v>
      </c>
      <c r="K109" s="28">
        <v>30113</v>
      </c>
      <c r="L109" s="28">
        <v>29265</v>
      </c>
      <c r="M109" s="28">
        <v>28398</v>
      </c>
      <c r="N109" s="28">
        <v>27542</v>
      </c>
      <c r="O109" s="29">
        <v>26687</v>
      </c>
      <c r="P109" s="28">
        <v>13072</v>
      </c>
      <c r="Q109" s="31">
        <f t="shared" si="5"/>
        <v>219866</v>
      </c>
      <c r="R109" s="13"/>
      <c r="S109" s="13"/>
      <c r="T109" s="13"/>
      <c r="U109" s="13"/>
      <c r="V109" s="13"/>
      <c r="W109" s="13"/>
      <c r="X109" s="13"/>
      <c r="Y109" s="13"/>
      <c r="AM109" s="12"/>
    </row>
    <row r="110" spans="1:39" s="11" customFormat="1" ht="70.900000000000006" customHeight="1" x14ac:dyDescent="0.2">
      <c r="A110" s="1">
        <f t="shared" si="4"/>
        <v>103</v>
      </c>
      <c r="B110" s="17" t="s">
        <v>14</v>
      </c>
      <c r="C110" s="47" t="s">
        <v>519</v>
      </c>
      <c r="D110" s="113" t="s">
        <v>351</v>
      </c>
      <c r="E110" s="19" t="s">
        <v>352</v>
      </c>
      <c r="F110" s="19" t="s">
        <v>353</v>
      </c>
      <c r="G110" s="20">
        <v>69808</v>
      </c>
      <c r="H110" s="20">
        <v>54411</v>
      </c>
      <c r="I110" s="21">
        <v>9666</v>
      </c>
      <c r="J110" s="21">
        <v>9084</v>
      </c>
      <c r="K110" s="20">
        <v>8790</v>
      </c>
      <c r="L110" s="21">
        <v>8500</v>
      </c>
      <c r="M110" s="21">
        <v>8203</v>
      </c>
      <c r="N110" s="21">
        <v>7910</v>
      </c>
      <c r="O110" s="22">
        <v>7617</v>
      </c>
      <c r="P110" s="21">
        <v>4071</v>
      </c>
      <c r="Q110" s="23">
        <f t="shared" si="5"/>
        <v>63841</v>
      </c>
      <c r="R110" s="13"/>
      <c r="S110" s="13"/>
      <c r="T110" s="13"/>
      <c r="U110" s="13"/>
      <c r="V110" s="13"/>
      <c r="W110" s="13"/>
      <c r="X110" s="13"/>
      <c r="Y110" s="13"/>
      <c r="AM110" s="12"/>
    </row>
    <row r="111" spans="1:39" s="11" customFormat="1" ht="51" x14ac:dyDescent="0.2">
      <c r="A111" s="1">
        <f t="shared" si="4"/>
        <v>104</v>
      </c>
      <c r="B111" s="17" t="s">
        <v>14</v>
      </c>
      <c r="C111" s="47" t="s">
        <v>520</v>
      </c>
      <c r="D111" s="113" t="s">
        <v>354</v>
      </c>
      <c r="E111" s="19" t="s">
        <v>352</v>
      </c>
      <c r="F111" s="19" t="s">
        <v>353</v>
      </c>
      <c r="G111" s="20">
        <v>304590</v>
      </c>
      <c r="H111" s="20">
        <v>269778</v>
      </c>
      <c r="I111" s="21">
        <v>47006</v>
      </c>
      <c r="J111" s="21">
        <v>44157</v>
      </c>
      <c r="K111" s="30">
        <v>42739</v>
      </c>
      <c r="L111" s="20">
        <v>41337</v>
      </c>
      <c r="M111" s="21">
        <v>39902</v>
      </c>
      <c r="N111" s="21">
        <v>38485</v>
      </c>
      <c r="O111" s="21">
        <v>37070</v>
      </c>
      <c r="P111" s="21">
        <v>26881</v>
      </c>
      <c r="Q111" s="23">
        <f t="shared" si="5"/>
        <v>317577</v>
      </c>
      <c r="R111" s="13"/>
      <c r="S111" s="13"/>
      <c r="T111" s="13"/>
      <c r="U111" s="13"/>
      <c r="V111" s="13"/>
      <c r="W111" s="13"/>
      <c r="X111" s="13"/>
      <c r="Y111" s="13"/>
      <c r="AM111" s="12"/>
    </row>
    <row r="112" spans="1:39" s="11" customFormat="1" ht="51" x14ac:dyDescent="0.2">
      <c r="A112" s="1">
        <f t="shared" si="4"/>
        <v>105</v>
      </c>
      <c r="B112" s="17" t="s">
        <v>14</v>
      </c>
      <c r="C112" s="47" t="s">
        <v>521</v>
      </c>
      <c r="D112" s="113" t="s">
        <v>355</v>
      </c>
      <c r="E112" s="19" t="s">
        <v>352</v>
      </c>
      <c r="F112" s="19" t="s">
        <v>353</v>
      </c>
      <c r="G112" s="20">
        <v>85445</v>
      </c>
      <c r="H112" s="20">
        <v>67329</v>
      </c>
      <c r="I112" s="21">
        <v>12105</v>
      </c>
      <c r="J112" s="21">
        <v>11379</v>
      </c>
      <c r="K112" s="20">
        <v>11010</v>
      </c>
      <c r="L112" s="21">
        <v>10644</v>
      </c>
      <c r="M112" s="21">
        <v>10271</v>
      </c>
      <c r="N112" s="21">
        <v>9901</v>
      </c>
      <c r="O112" s="22">
        <v>9533</v>
      </c>
      <c r="P112" s="21">
        <v>3993</v>
      </c>
      <c r="Q112" s="23">
        <f t="shared" si="5"/>
        <v>78836</v>
      </c>
      <c r="R112" s="13"/>
      <c r="S112" s="13"/>
      <c r="T112" s="13"/>
      <c r="U112" s="13"/>
      <c r="V112" s="13"/>
      <c r="W112" s="13"/>
      <c r="X112" s="13"/>
      <c r="Y112" s="13"/>
      <c r="AM112" s="12"/>
    </row>
    <row r="113" spans="1:39" s="11" customFormat="1" ht="38.25" x14ac:dyDescent="0.2">
      <c r="A113" s="1">
        <f t="shared" si="4"/>
        <v>106</v>
      </c>
      <c r="B113" s="17" t="s">
        <v>14</v>
      </c>
      <c r="C113" s="47" t="s">
        <v>522</v>
      </c>
      <c r="D113" s="113" t="s">
        <v>356</v>
      </c>
      <c r="E113" s="19" t="s">
        <v>352</v>
      </c>
      <c r="F113" s="19" t="s">
        <v>353</v>
      </c>
      <c r="G113" s="20">
        <v>111292</v>
      </c>
      <c r="H113" s="20">
        <v>84864</v>
      </c>
      <c r="I113" s="21">
        <v>17049</v>
      </c>
      <c r="J113" s="21">
        <v>16061</v>
      </c>
      <c r="K113" s="20">
        <v>15522</v>
      </c>
      <c r="L113" s="21">
        <v>14987</v>
      </c>
      <c r="M113" s="21">
        <v>14444</v>
      </c>
      <c r="N113" s="21">
        <v>13906</v>
      </c>
      <c r="O113" s="22">
        <v>5652</v>
      </c>
      <c r="P113" s="21">
        <v>0</v>
      </c>
      <c r="Q113" s="23">
        <f t="shared" si="5"/>
        <v>97621</v>
      </c>
      <c r="R113" s="13"/>
      <c r="S113" s="13"/>
      <c r="T113" s="13"/>
      <c r="U113" s="13"/>
      <c r="V113" s="13"/>
      <c r="W113" s="13"/>
      <c r="X113" s="13"/>
      <c r="Y113" s="13"/>
      <c r="AM113" s="12"/>
    </row>
    <row r="114" spans="1:39" s="11" customFormat="1" ht="67.150000000000006" customHeight="1" x14ac:dyDescent="0.2">
      <c r="A114" s="1">
        <f t="shared" si="4"/>
        <v>107</v>
      </c>
      <c r="B114" s="24" t="s">
        <v>14</v>
      </c>
      <c r="C114" s="48" t="s">
        <v>523</v>
      </c>
      <c r="D114" s="121" t="s">
        <v>357</v>
      </c>
      <c r="E114" s="26" t="s">
        <v>352</v>
      </c>
      <c r="F114" s="26" t="s">
        <v>353</v>
      </c>
      <c r="G114" s="27">
        <v>104699</v>
      </c>
      <c r="H114" s="27">
        <v>86662</v>
      </c>
      <c r="I114" s="28">
        <v>17505</v>
      </c>
      <c r="J114" s="28">
        <v>16492</v>
      </c>
      <c r="K114" s="27">
        <v>15938</v>
      </c>
      <c r="L114" s="28">
        <v>15388</v>
      </c>
      <c r="M114" s="28">
        <v>14829</v>
      </c>
      <c r="N114" s="28">
        <v>14276</v>
      </c>
      <c r="O114" s="29">
        <v>5180</v>
      </c>
      <c r="P114" s="28">
        <v>0</v>
      </c>
      <c r="Q114" s="31">
        <f t="shared" si="5"/>
        <v>99608</v>
      </c>
      <c r="R114" s="13"/>
      <c r="S114" s="13"/>
      <c r="T114" s="13"/>
      <c r="U114" s="13"/>
      <c r="V114" s="13"/>
      <c r="W114" s="13"/>
      <c r="X114" s="13"/>
      <c r="Y114" s="13"/>
      <c r="AM114" s="12"/>
    </row>
    <row r="115" spans="1:39" s="11" customFormat="1" ht="63.75" x14ac:dyDescent="0.2">
      <c r="A115" s="1">
        <f t="shared" si="4"/>
        <v>108</v>
      </c>
      <c r="B115" s="24" t="s">
        <v>14</v>
      </c>
      <c r="C115" s="49" t="s">
        <v>500</v>
      </c>
      <c r="D115" s="121" t="s">
        <v>358</v>
      </c>
      <c r="E115" s="19" t="s">
        <v>359</v>
      </c>
      <c r="F115" s="19" t="s">
        <v>360</v>
      </c>
      <c r="G115" s="20">
        <v>1561658</v>
      </c>
      <c r="H115" s="20">
        <v>1446501</v>
      </c>
      <c r="I115" s="21">
        <v>155803</v>
      </c>
      <c r="J115" s="21">
        <v>148198</v>
      </c>
      <c r="K115" s="21">
        <v>144181</v>
      </c>
      <c r="L115" s="21">
        <v>140317</v>
      </c>
      <c r="M115" s="21">
        <v>136143</v>
      </c>
      <c r="N115" s="21">
        <v>132130</v>
      </c>
      <c r="O115" s="22">
        <v>128122</v>
      </c>
      <c r="P115" s="21">
        <v>1111646</v>
      </c>
      <c r="Q115" s="31">
        <f t="shared" si="5"/>
        <v>2096540</v>
      </c>
      <c r="R115" s="13"/>
      <c r="S115" s="13"/>
      <c r="T115" s="13"/>
      <c r="U115" s="13"/>
      <c r="V115" s="13"/>
      <c r="W115" s="13"/>
      <c r="X115" s="13"/>
      <c r="Y115" s="13"/>
      <c r="AM115" s="12"/>
    </row>
    <row r="116" spans="1:39" s="11" customFormat="1" ht="89.25" x14ac:dyDescent="0.2">
      <c r="A116" s="1">
        <f t="shared" si="4"/>
        <v>109</v>
      </c>
      <c r="B116" s="24" t="s">
        <v>14</v>
      </c>
      <c r="C116" s="47" t="s">
        <v>361</v>
      </c>
      <c r="D116" s="121" t="s">
        <v>362</v>
      </c>
      <c r="E116" s="19" t="s">
        <v>359</v>
      </c>
      <c r="F116" s="19" t="s">
        <v>341</v>
      </c>
      <c r="G116" s="20">
        <v>188595</v>
      </c>
      <c r="H116" s="20">
        <v>87101</v>
      </c>
      <c r="I116" s="21">
        <v>24913</v>
      </c>
      <c r="J116" s="21">
        <v>23758</v>
      </c>
      <c r="K116" s="21">
        <v>22824</v>
      </c>
      <c r="L116" s="21">
        <v>21891</v>
      </c>
      <c r="M116" s="21">
        <v>3396</v>
      </c>
      <c r="N116" s="21">
        <v>0</v>
      </c>
      <c r="O116" s="22">
        <v>0</v>
      </c>
      <c r="P116" s="21">
        <v>0</v>
      </c>
      <c r="Q116" s="31">
        <f t="shared" si="5"/>
        <v>96782</v>
      </c>
      <c r="R116" s="13"/>
      <c r="S116" s="13"/>
      <c r="T116" s="13"/>
      <c r="U116" s="13"/>
      <c r="V116" s="13"/>
      <c r="W116" s="13"/>
      <c r="X116" s="13"/>
      <c r="Y116" s="13"/>
      <c r="AM116" s="12"/>
    </row>
    <row r="117" spans="1:39" s="11" customFormat="1" ht="89.25" x14ac:dyDescent="0.2">
      <c r="A117" s="1">
        <f t="shared" si="4"/>
        <v>110</v>
      </c>
      <c r="B117" s="17" t="s">
        <v>14</v>
      </c>
      <c r="C117" s="47" t="s">
        <v>363</v>
      </c>
      <c r="D117" s="113" t="s">
        <v>364</v>
      </c>
      <c r="E117" s="19" t="s">
        <v>359</v>
      </c>
      <c r="F117" s="19" t="s">
        <v>341</v>
      </c>
      <c r="G117" s="20">
        <v>75785</v>
      </c>
      <c r="H117" s="27">
        <v>52018</v>
      </c>
      <c r="I117" s="28">
        <v>14918</v>
      </c>
      <c r="J117" s="28">
        <v>14242</v>
      </c>
      <c r="K117" s="28">
        <v>13699</v>
      </c>
      <c r="L117" s="28">
        <v>13156</v>
      </c>
      <c r="M117" s="28">
        <v>1550</v>
      </c>
      <c r="N117" s="28">
        <v>0</v>
      </c>
      <c r="O117" s="29">
        <v>0</v>
      </c>
      <c r="P117" s="28">
        <v>0</v>
      </c>
      <c r="Q117" s="31">
        <f t="shared" si="5"/>
        <v>57565</v>
      </c>
      <c r="R117" s="13"/>
      <c r="S117" s="13"/>
      <c r="T117" s="13"/>
      <c r="U117" s="13"/>
      <c r="V117" s="13"/>
      <c r="W117" s="13"/>
      <c r="X117" s="13"/>
      <c r="Y117" s="13"/>
      <c r="AM117" s="12"/>
    </row>
    <row r="118" spans="1:39" s="11" customFormat="1" ht="63.75" x14ac:dyDescent="0.2">
      <c r="A118" s="1">
        <f t="shared" si="4"/>
        <v>111</v>
      </c>
      <c r="B118" s="17" t="s">
        <v>14</v>
      </c>
      <c r="C118" s="47" t="s">
        <v>500</v>
      </c>
      <c r="D118" s="113" t="s">
        <v>365</v>
      </c>
      <c r="E118" s="19" t="s">
        <v>366</v>
      </c>
      <c r="F118" s="19" t="s">
        <v>367</v>
      </c>
      <c r="G118" s="20">
        <v>1862367</v>
      </c>
      <c r="H118" s="20">
        <v>1765651</v>
      </c>
      <c r="I118" s="21">
        <v>175238</v>
      </c>
      <c r="J118" s="21">
        <v>170890</v>
      </c>
      <c r="K118" s="21">
        <v>166550</v>
      </c>
      <c r="L118" s="21">
        <v>162383</v>
      </c>
      <c r="M118" s="21">
        <v>157865</v>
      </c>
      <c r="N118" s="22">
        <v>153528</v>
      </c>
      <c r="O118" s="21">
        <v>149198</v>
      </c>
      <c r="P118" s="21">
        <v>1379967</v>
      </c>
      <c r="Q118" s="23">
        <f t="shared" si="5"/>
        <v>2515619</v>
      </c>
      <c r="R118" s="13"/>
      <c r="S118" s="13"/>
      <c r="T118" s="13"/>
      <c r="U118" s="13"/>
      <c r="V118" s="13"/>
      <c r="W118" s="13"/>
      <c r="X118" s="13"/>
      <c r="Y118" s="13"/>
      <c r="AM118" s="12"/>
    </row>
    <row r="119" spans="1:39" s="11" customFormat="1" ht="38.25" x14ac:dyDescent="0.2">
      <c r="A119" s="1">
        <f t="shared" si="4"/>
        <v>112</v>
      </c>
      <c r="B119" s="42" t="s">
        <v>14</v>
      </c>
      <c r="C119" s="48" t="s">
        <v>524</v>
      </c>
      <c r="D119" s="121" t="s">
        <v>368</v>
      </c>
      <c r="E119" s="26" t="s">
        <v>369</v>
      </c>
      <c r="F119" s="26" t="s">
        <v>199</v>
      </c>
      <c r="G119" s="27">
        <v>831711</v>
      </c>
      <c r="H119" s="27">
        <v>789059</v>
      </c>
      <c r="I119" s="28">
        <v>78399</v>
      </c>
      <c r="J119" s="28">
        <v>76446</v>
      </c>
      <c r="K119" s="28">
        <v>74496</v>
      </c>
      <c r="L119" s="28">
        <v>72626</v>
      </c>
      <c r="M119" s="28">
        <v>70595</v>
      </c>
      <c r="N119" s="28">
        <v>68646</v>
      </c>
      <c r="O119" s="29">
        <v>66701</v>
      </c>
      <c r="P119" s="28">
        <v>627177</v>
      </c>
      <c r="Q119" s="31">
        <f t="shared" si="5"/>
        <v>1135086</v>
      </c>
      <c r="R119" s="13"/>
      <c r="S119" s="13"/>
      <c r="T119" s="13"/>
      <c r="U119" s="13"/>
      <c r="V119" s="13"/>
      <c r="W119" s="13"/>
      <c r="X119" s="13"/>
      <c r="Y119" s="13"/>
      <c r="AM119" s="12"/>
    </row>
    <row r="120" spans="1:39" s="11" customFormat="1" ht="73.900000000000006" customHeight="1" x14ac:dyDescent="0.2">
      <c r="A120" s="1">
        <f t="shared" si="4"/>
        <v>113</v>
      </c>
      <c r="B120" s="17" t="s">
        <v>14</v>
      </c>
      <c r="C120" s="47" t="s">
        <v>525</v>
      </c>
      <c r="D120" s="113" t="s">
        <v>370</v>
      </c>
      <c r="E120" s="19" t="s">
        <v>371</v>
      </c>
      <c r="F120" s="19" t="s">
        <v>372</v>
      </c>
      <c r="G120" s="20">
        <v>817850</v>
      </c>
      <c r="H120" s="20">
        <v>689335</v>
      </c>
      <c r="I120" s="21">
        <v>114955</v>
      </c>
      <c r="J120" s="21">
        <v>111271</v>
      </c>
      <c r="K120" s="21">
        <v>107595</v>
      </c>
      <c r="L120" s="21">
        <v>103961</v>
      </c>
      <c r="M120" s="21">
        <v>100237</v>
      </c>
      <c r="N120" s="22">
        <v>96563</v>
      </c>
      <c r="O120" s="22">
        <v>92894</v>
      </c>
      <c r="P120" s="21">
        <v>90051</v>
      </c>
      <c r="Q120" s="23">
        <f t="shared" si="5"/>
        <v>817527</v>
      </c>
      <c r="R120" s="13"/>
      <c r="S120" s="13"/>
      <c r="T120" s="13"/>
      <c r="U120" s="13"/>
      <c r="V120" s="13"/>
      <c r="W120" s="13"/>
      <c r="X120" s="13"/>
      <c r="Y120" s="13"/>
      <c r="AM120" s="12"/>
    </row>
    <row r="121" spans="1:39" s="11" customFormat="1" ht="89.25" x14ac:dyDescent="0.2">
      <c r="A121" s="1">
        <f t="shared" si="4"/>
        <v>114</v>
      </c>
      <c r="B121" s="17" t="s">
        <v>14</v>
      </c>
      <c r="C121" s="47" t="s">
        <v>526</v>
      </c>
      <c r="D121" s="113" t="s">
        <v>373</v>
      </c>
      <c r="E121" s="19" t="s">
        <v>374</v>
      </c>
      <c r="F121" s="19" t="s">
        <v>375</v>
      </c>
      <c r="G121" s="20">
        <v>363474</v>
      </c>
      <c r="H121" s="20">
        <v>338406</v>
      </c>
      <c r="I121" s="21">
        <v>39949</v>
      </c>
      <c r="J121" s="21">
        <v>38831</v>
      </c>
      <c r="K121" s="21">
        <v>37715</v>
      </c>
      <c r="L121" s="21">
        <v>36630</v>
      </c>
      <c r="M121" s="22">
        <v>35483</v>
      </c>
      <c r="N121" s="22">
        <v>34368</v>
      </c>
      <c r="O121" s="30">
        <v>33255</v>
      </c>
      <c r="P121" s="21">
        <v>189063</v>
      </c>
      <c r="Q121" s="23">
        <f>SUM(I121:P121)</f>
        <v>445294</v>
      </c>
      <c r="R121" s="13"/>
      <c r="S121" s="13"/>
      <c r="T121" s="13"/>
      <c r="U121" s="13"/>
      <c r="V121" s="13"/>
      <c r="W121" s="13"/>
      <c r="X121" s="13"/>
      <c r="Y121" s="13"/>
      <c r="AM121" s="12"/>
    </row>
    <row r="122" spans="1:39" s="11" customFormat="1" ht="41.45" customHeight="1" x14ac:dyDescent="0.2">
      <c r="A122" s="1">
        <f t="shared" si="4"/>
        <v>115</v>
      </c>
      <c r="B122" s="17" t="s">
        <v>14</v>
      </c>
      <c r="C122" s="47" t="s">
        <v>527</v>
      </c>
      <c r="D122" s="113" t="s">
        <v>376</v>
      </c>
      <c r="E122" s="19" t="s">
        <v>374</v>
      </c>
      <c r="F122" s="19" t="s">
        <v>375</v>
      </c>
      <c r="G122" s="20">
        <v>424514</v>
      </c>
      <c r="H122" s="20">
        <v>395234</v>
      </c>
      <c r="I122" s="21">
        <v>46660</v>
      </c>
      <c r="J122" s="21">
        <v>45354</v>
      </c>
      <c r="K122" s="21">
        <v>44051</v>
      </c>
      <c r="L122" s="21">
        <v>42783</v>
      </c>
      <c r="M122" s="21">
        <v>41443</v>
      </c>
      <c r="N122" s="22">
        <v>40141</v>
      </c>
      <c r="O122" s="22">
        <v>38841</v>
      </c>
      <c r="P122" s="21">
        <v>220789</v>
      </c>
      <c r="Q122" s="23">
        <f t="shared" si="5"/>
        <v>520062</v>
      </c>
      <c r="R122" s="13"/>
      <c r="S122" s="13"/>
      <c r="T122" s="13"/>
      <c r="U122" s="13"/>
      <c r="V122" s="13"/>
      <c r="W122" s="13"/>
      <c r="X122" s="13"/>
      <c r="Y122" s="13"/>
      <c r="AM122" s="12"/>
    </row>
    <row r="123" spans="1:39" s="11" customFormat="1" ht="38.25" x14ac:dyDescent="0.2">
      <c r="A123" s="1">
        <f t="shared" si="4"/>
        <v>116</v>
      </c>
      <c r="B123" s="17" t="s">
        <v>14</v>
      </c>
      <c r="C123" s="47" t="s">
        <v>528</v>
      </c>
      <c r="D123" s="113" t="s">
        <v>377</v>
      </c>
      <c r="E123" s="50" t="s">
        <v>378</v>
      </c>
      <c r="F123" s="19" t="s">
        <v>37</v>
      </c>
      <c r="G123" s="20">
        <v>92004</v>
      </c>
      <c r="H123" s="20">
        <v>82564</v>
      </c>
      <c r="I123" s="21">
        <v>12862</v>
      </c>
      <c r="J123" s="21">
        <v>12463</v>
      </c>
      <c r="K123" s="21">
        <v>12065</v>
      </c>
      <c r="L123" s="21">
        <v>11672</v>
      </c>
      <c r="M123" s="22">
        <v>11267</v>
      </c>
      <c r="N123" s="30">
        <v>10869</v>
      </c>
      <c r="O123" s="22">
        <v>10472</v>
      </c>
      <c r="P123" s="21">
        <v>17338</v>
      </c>
      <c r="Q123" s="23">
        <f t="shared" si="5"/>
        <v>99008</v>
      </c>
      <c r="R123" s="13"/>
      <c r="S123" s="13"/>
      <c r="T123" s="13"/>
      <c r="U123" s="13"/>
      <c r="V123" s="13"/>
      <c r="W123" s="13"/>
      <c r="X123" s="13"/>
      <c r="Y123" s="13"/>
      <c r="AM123" s="12"/>
    </row>
    <row r="124" spans="1:39" s="11" customFormat="1" ht="51" x14ac:dyDescent="0.2">
      <c r="A124" s="1">
        <f t="shared" si="4"/>
        <v>117</v>
      </c>
      <c r="B124" s="17" t="s">
        <v>14</v>
      </c>
      <c r="C124" s="47" t="s">
        <v>529</v>
      </c>
      <c r="D124" s="113" t="s">
        <v>379</v>
      </c>
      <c r="E124" s="19" t="s">
        <v>380</v>
      </c>
      <c r="F124" s="19" t="s">
        <v>381</v>
      </c>
      <c r="G124" s="20">
        <v>239876</v>
      </c>
      <c r="H124" s="20">
        <v>239876</v>
      </c>
      <c r="I124" s="21">
        <v>27868</v>
      </c>
      <c r="J124" s="21">
        <v>27142</v>
      </c>
      <c r="K124" s="21">
        <v>26372</v>
      </c>
      <c r="L124" s="21">
        <v>25623</v>
      </c>
      <c r="M124" s="22">
        <v>24830</v>
      </c>
      <c r="N124" s="22">
        <v>24061</v>
      </c>
      <c r="O124" s="51">
        <v>23292</v>
      </c>
      <c r="P124" s="21">
        <v>137102</v>
      </c>
      <c r="Q124" s="23">
        <f t="shared" si="5"/>
        <v>316290</v>
      </c>
      <c r="R124" s="13"/>
      <c r="S124" s="13"/>
      <c r="T124" s="13"/>
      <c r="U124" s="13"/>
      <c r="V124" s="13"/>
      <c r="W124" s="13"/>
      <c r="X124" s="13"/>
      <c r="Y124" s="13"/>
      <c r="AM124" s="12"/>
    </row>
    <row r="125" spans="1:39" s="11" customFormat="1" ht="71.45" customHeight="1" x14ac:dyDescent="0.2">
      <c r="A125" s="1">
        <f t="shared" si="4"/>
        <v>118</v>
      </c>
      <c r="B125" s="17" t="s">
        <v>14</v>
      </c>
      <c r="C125" s="47" t="s">
        <v>530</v>
      </c>
      <c r="D125" s="113" t="s">
        <v>382</v>
      </c>
      <c r="E125" s="19" t="s">
        <v>380</v>
      </c>
      <c r="F125" s="19" t="s">
        <v>381</v>
      </c>
      <c r="G125" s="20">
        <v>470271</v>
      </c>
      <c r="H125" s="20">
        <v>470271</v>
      </c>
      <c r="I125" s="21">
        <v>54767</v>
      </c>
      <c r="J125" s="21">
        <v>53338</v>
      </c>
      <c r="K125" s="21">
        <v>51822</v>
      </c>
      <c r="L125" s="21">
        <v>50348</v>
      </c>
      <c r="M125" s="22">
        <v>48789</v>
      </c>
      <c r="N125" s="22">
        <v>47274</v>
      </c>
      <c r="O125" s="51">
        <v>45761</v>
      </c>
      <c r="P125" s="21">
        <v>267439</v>
      </c>
      <c r="Q125" s="23">
        <f t="shared" si="5"/>
        <v>619538</v>
      </c>
      <c r="R125" s="13"/>
      <c r="S125" s="13"/>
      <c r="T125" s="13"/>
      <c r="U125" s="13"/>
      <c r="V125" s="13"/>
      <c r="W125" s="13"/>
      <c r="X125" s="13"/>
      <c r="Y125" s="13"/>
      <c r="AM125" s="12"/>
    </row>
    <row r="126" spans="1:39" s="11" customFormat="1" ht="61.9" customHeight="1" x14ac:dyDescent="0.2">
      <c r="A126" s="1">
        <f t="shared" si="4"/>
        <v>119</v>
      </c>
      <c r="B126" s="17" t="s">
        <v>14</v>
      </c>
      <c r="C126" s="47" t="s">
        <v>531</v>
      </c>
      <c r="D126" s="113" t="s">
        <v>383</v>
      </c>
      <c r="E126" s="19" t="s">
        <v>380</v>
      </c>
      <c r="F126" s="19" t="s">
        <v>381</v>
      </c>
      <c r="G126" s="20">
        <v>382014</v>
      </c>
      <c r="H126" s="20">
        <v>356114</v>
      </c>
      <c r="I126" s="21">
        <v>41438</v>
      </c>
      <c r="J126" s="21">
        <v>40292</v>
      </c>
      <c r="K126" s="21">
        <v>39149</v>
      </c>
      <c r="L126" s="21">
        <v>38036</v>
      </c>
      <c r="M126" s="22">
        <v>36860</v>
      </c>
      <c r="N126" s="22">
        <v>35718</v>
      </c>
      <c r="O126" s="51">
        <v>34577</v>
      </c>
      <c r="P126" s="21">
        <v>203567</v>
      </c>
      <c r="Q126" s="23">
        <f t="shared" si="5"/>
        <v>469637</v>
      </c>
      <c r="R126" s="13"/>
      <c r="S126" s="13"/>
      <c r="T126" s="13"/>
      <c r="U126" s="13"/>
      <c r="V126" s="13"/>
      <c r="W126" s="13"/>
      <c r="X126" s="13"/>
      <c r="Y126" s="13"/>
      <c r="AM126" s="12"/>
    </row>
    <row r="127" spans="1:39" s="102" customFormat="1" ht="63.75" x14ac:dyDescent="0.2">
      <c r="A127" s="1">
        <f t="shared" si="4"/>
        <v>120</v>
      </c>
      <c r="B127" s="17" t="s">
        <v>14</v>
      </c>
      <c r="C127" s="122" t="s">
        <v>532</v>
      </c>
      <c r="D127" s="113" t="s">
        <v>384</v>
      </c>
      <c r="E127" s="19" t="s">
        <v>385</v>
      </c>
      <c r="F127" s="123" t="s">
        <v>386</v>
      </c>
      <c r="G127" s="52">
        <v>324703</v>
      </c>
      <c r="H127" s="52">
        <v>313787</v>
      </c>
      <c r="I127" s="51">
        <v>26522</v>
      </c>
      <c r="J127" s="51">
        <v>25974</v>
      </c>
      <c r="K127" s="51">
        <v>25428</v>
      </c>
      <c r="L127" s="51">
        <v>24919</v>
      </c>
      <c r="M127" s="51">
        <v>24335</v>
      </c>
      <c r="N127" s="51">
        <v>23789</v>
      </c>
      <c r="O127" s="51">
        <v>23244</v>
      </c>
      <c r="P127" s="51">
        <v>370630</v>
      </c>
      <c r="Q127" s="53">
        <f t="shared" si="5"/>
        <v>544841</v>
      </c>
      <c r="R127" s="106"/>
      <c r="S127" s="106"/>
      <c r="T127" s="106"/>
      <c r="U127" s="106"/>
      <c r="V127" s="106"/>
      <c r="W127" s="106"/>
      <c r="X127" s="106"/>
      <c r="Y127" s="106"/>
      <c r="AM127" s="124"/>
    </row>
    <row r="128" spans="1:39" s="11" customFormat="1" ht="25.5" x14ac:dyDescent="0.2">
      <c r="A128" s="1">
        <f t="shared" si="4"/>
        <v>121</v>
      </c>
      <c r="B128" s="24" t="s">
        <v>14</v>
      </c>
      <c r="C128" s="47" t="s">
        <v>387</v>
      </c>
      <c r="D128" s="113" t="s">
        <v>388</v>
      </c>
      <c r="E128" s="19" t="s">
        <v>385</v>
      </c>
      <c r="F128" s="19" t="s">
        <v>389</v>
      </c>
      <c r="G128" s="20">
        <v>94525</v>
      </c>
      <c r="H128" s="20">
        <v>80521</v>
      </c>
      <c r="I128" s="54">
        <v>17322</v>
      </c>
      <c r="J128" s="54">
        <v>16727</v>
      </c>
      <c r="K128" s="54">
        <v>16134</v>
      </c>
      <c r="L128" s="54">
        <v>15545</v>
      </c>
      <c r="M128" s="54">
        <v>14948</v>
      </c>
      <c r="N128" s="55">
        <v>10852</v>
      </c>
      <c r="O128" s="125">
        <v>0</v>
      </c>
      <c r="P128" s="54">
        <v>0</v>
      </c>
      <c r="Q128" s="53">
        <f t="shared" si="5"/>
        <v>91528</v>
      </c>
      <c r="R128" s="13"/>
      <c r="S128" s="13"/>
      <c r="T128" s="13"/>
      <c r="U128" s="13"/>
      <c r="V128" s="13"/>
      <c r="W128" s="13"/>
      <c r="X128" s="13"/>
      <c r="Y128" s="13"/>
      <c r="AM128" s="12"/>
    </row>
    <row r="129" spans="1:39" s="11" customFormat="1" ht="25.5" x14ac:dyDescent="0.2">
      <c r="A129" s="1">
        <f t="shared" si="4"/>
        <v>122</v>
      </c>
      <c r="B129" s="24" t="s">
        <v>14</v>
      </c>
      <c r="C129" s="56" t="s">
        <v>387</v>
      </c>
      <c r="D129" s="113" t="s">
        <v>390</v>
      </c>
      <c r="E129" s="19" t="s">
        <v>391</v>
      </c>
      <c r="F129" s="19" t="s">
        <v>110</v>
      </c>
      <c r="G129" s="51">
        <v>593505</v>
      </c>
      <c r="H129" s="20">
        <v>593505</v>
      </c>
      <c r="I129" s="20">
        <v>113410</v>
      </c>
      <c r="J129" s="20">
        <v>110096</v>
      </c>
      <c r="K129" s="57">
        <v>106580</v>
      </c>
      <c r="L129" s="54">
        <v>103091</v>
      </c>
      <c r="M129" s="54">
        <v>99544</v>
      </c>
      <c r="N129" s="54">
        <v>96030</v>
      </c>
      <c r="O129" s="54">
        <v>46790</v>
      </c>
      <c r="P129" s="54">
        <v>0</v>
      </c>
      <c r="Q129" s="53">
        <f t="shared" si="5"/>
        <v>675541</v>
      </c>
      <c r="R129" s="13"/>
      <c r="S129" s="13"/>
      <c r="T129" s="13"/>
      <c r="U129" s="13"/>
      <c r="V129" s="13"/>
      <c r="W129" s="13"/>
      <c r="X129" s="13"/>
      <c r="Y129" s="13"/>
      <c r="AM129" s="12"/>
    </row>
    <row r="130" spans="1:39" s="11" customFormat="1" ht="70.150000000000006" customHeight="1" x14ac:dyDescent="0.2">
      <c r="A130" s="1">
        <f t="shared" si="4"/>
        <v>123</v>
      </c>
      <c r="B130" s="24" t="s">
        <v>14</v>
      </c>
      <c r="C130" s="56" t="s">
        <v>533</v>
      </c>
      <c r="D130" s="113" t="s">
        <v>392</v>
      </c>
      <c r="E130" s="19" t="s">
        <v>391</v>
      </c>
      <c r="F130" s="19" t="s">
        <v>220</v>
      </c>
      <c r="G130" s="20">
        <v>734488</v>
      </c>
      <c r="H130" s="21">
        <v>734488</v>
      </c>
      <c r="I130" s="57">
        <v>61982</v>
      </c>
      <c r="J130" s="54">
        <v>66908</v>
      </c>
      <c r="K130" s="54">
        <v>65316</v>
      </c>
      <c r="L130" s="54">
        <v>63793</v>
      </c>
      <c r="M130" s="54">
        <v>62131</v>
      </c>
      <c r="N130" s="54">
        <v>60541</v>
      </c>
      <c r="O130" s="55">
        <v>58953</v>
      </c>
      <c r="P130" s="54">
        <v>596027</v>
      </c>
      <c r="Q130" s="53">
        <f t="shared" si="5"/>
        <v>1035651</v>
      </c>
      <c r="R130" s="13"/>
      <c r="S130" s="13"/>
      <c r="T130" s="13"/>
      <c r="U130" s="13"/>
      <c r="V130" s="13"/>
      <c r="W130" s="13"/>
      <c r="X130" s="13"/>
      <c r="Y130" s="13"/>
      <c r="AM130" s="12"/>
    </row>
    <row r="131" spans="1:39" s="11" customFormat="1" ht="38.25" x14ac:dyDescent="0.2">
      <c r="A131" s="1">
        <f t="shared" si="4"/>
        <v>124</v>
      </c>
      <c r="B131" s="17" t="s">
        <v>14</v>
      </c>
      <c r="C131" s="56" t="s">
        <v>534</v>
      </c>
      <c r="D131" s="113" t="s">
        <v>393</v>
      </c>
      <c r="E131" s="19" t="s">
        <v>391</v>
      </c>
      <c r="F131" s="19" t="s">
        <v>394</v>
      </c>
      <c r="G131" s="20">
        <v>1970727</v>
      </c>
      <c r="H131" s="20">
        <v>1970727</v>
      </c>
      <c r="I131" s="57">
        <v>136318</v>
      </c>
      <c r="J131" s="54">
        <v>143184</v>
      </c>
      <c r="K131" s="54">
        <v>140488</v>
      </c>
      <c r="L131" s="54">
        <v>137982</v>
      </c>
      <c r="M131" s="54">
        <v>135092</v>
      </c>
      <c r="N131" s="54">
        <v>132397</v>
      </c>
      <c r="O131" s="55">
        <v>129706</v>
      </c>
      <c r="P131" s="54">
        <v>2206544</v>
      </c>
      <c r="Q131" s="53">
        <f t="shared" si="5"/>
        <v>3161711</v>
      </c>
      <c r="R131" s="13"/>
      <c r="S131" s="13"/>
      <c r="T131" s="13"/>
      <c r="U131" s="13"/>
      <c r="V131" s="13"/>
      <c r="W131" s="13"/>
      <c r="X131" s="13"/>
      <c r="Y131" s="13"/>
      <c r="AM131" s="12"/>
    </row>
    <row r="132" spans="1:39" s="11" customFormat="1" ht="70.150000000000006" customHeight="1" x14ac:dyDescent="0.2">
      <c r="A132" s="1">
        <f t="shared" si="4"/>
        <v>125</v>
      </c>
      <c r="B132" s="17" t="s">
        <v>14</v>
      </c>
      <c r="C132" s="47" t="s">
        <v>395</v>
      </c>
      <c r="D132" s="113" t="s">
        <v>396</v>
      </c>
      <c r="E132" s="19" t="s">
        <v>397</v>
      </c>
      <c r="F132" s="19" t="s">
        <v>398</v>
      </c>
      <c r="G132" s="20">
        <v>1746531</v>
      </c>
      <c r="H132" s="21">
        <v>402459</v>
      </c>
      <c r="I132" s="57">
        <v>36649</v>
      </c>
      <c r="J132" s="54">
        <v>162348</v>
      </c>
      <c r="K132" s="54">
        <v>158582</v>
      </c>
      <c r="L132" s="54">
        <v>154816</v>
      </c>
      <c r="M132" s="54">
        <v>151050</v>
      </c>
      <c r="N132" s="54">
        <v>147284</v>
      </c>
      <c r="O132" s="55">
        <v>143518</v>
      </c>
      <c r="P132" s="54">
        <v>1499751</v>
      </c>
      <c r="Q132" s="53">
        <f t="shared" si="5"/>
        <v>2453998</v>
      </c>
      <c r="R132" s="13"/>
      <c r="S132" s="13"/>
      <c r="T132" s="13"/>
      <c r="U132" s="13"/>
      <c r="V132" s="13"/>
      <c r="W132" s="13"/>
      <c r="X132" s="13"/>
      <c r="Y132" s="13"/>
      <c r="AM132" s="12"/>
    </row>
    <row r="133" spans="1:39" s="11" customFormat="1" ht="52.9" customHeight="1" x14ac:dyDescent="0.2">
      <c r="A133" s="1">
        <f t="shared" si="4"/>
        <v>126</v>
      </c>
      <c r="B133" s="17" t="s">
        <v>14</v>
      </c>
      <c r="C133" s="47" t="s">
        <v>399</v>
      </c>
      <c r="D133" s="113" t="s">
        <v>400</v>
      </c>
      <c r="E133" s="19" t="s">
        <v>397</v>
      </c>
      <c r="F133" s="19" t="s">
        <v>401</v>
      </c>
      <c r="G133" s="20">
        <v>333685</v>
      </c>
      <c r="H133" s="21">
        <v>83421</v>
      </c>
      <c r="I133" s="54">
        <v>6836</v>
      </c>
      <c r="J133" s="54">
        <v>51555</v>
      </c>
      <c r="K133" s="54">
        <v>50042</v>
      </c>
      <c r="L133" s="54">
        <v>48528</v>
      </c>
      <c r="M133" s="54">
        <v>47014</v>
      </c>
      <c r="N133" s="55">
        <v>45500</v>
      </c>
      <c r="O133" s="30">
        <v>43986</v>
      </c>
      <c r="P133" s="54">
        <v>103353</v>
      </c>
      <c r="Q133" s="53">
        <f>SUM(I133:P133)</f>
        <v>396814</v>
      </c>
      <c r="R133" s="13"/>
      <c r="S133" s="13"/>
      <c r="T133" s="13"/>
      <c r="U133" s="13"/>
      <c r="V133" s="13"/>
      <c r="W133" s="13"/>
      <c r="X133" s="13"/>
      <c r="Y133" s="13"/>
      <c r="AM133" s="12"/>
    </row>
    <row r="134" spans="1:39" s="11" customFormat="1" ht="54.6" customHeight="1" x14ac:dyDescent="0.2">
      <c r="A134" s="1">
        <f t="shared" si="4"/>
        <v>127</v>
      </c>
      <c r="B134" s="17" t="s">
        <v>14</v>
      </c>
      <c r="C134" s="47" t="s">
        <v>402</v>
      </c>
      <c r="D134" s="113" t="s">
        <v>403</v>
      </c>
      <c r="E134" s="19" t="s">
        <v>397</v>
      </c>
      <c r="F134" s="19" t="s">
        <v>401</v>
      </c>
      <c r="G134" s="20">
        <v>296134</v>
      </c>
      <c r="H134" s="20">
        <v>296134</v>
      </c>
      <c r="I134" s="30">
        <v>42488</v>
      </c>
      <c r="J134" s="57">
        <v>41344</v>
      </c>
      <c r="K134" s="54">
        <v>40124</v>
      </c>
      <c r="L134" s="54">
        <v>38924</v>
      </c>
      <c r="M134" s="54">
        <v>37684</v>
      </c>
      <c r="N134" s="54">
        <v>36465</v>
      </c>
      <c r="O134" s="54">
        <v>35248</v>
      </c>
      <c r="P134" s="55">
        <v>82863</v>
      </c>
      <c r="Q134" s="53">
        <f>SUM(I134:P134)</f>
        <v>355140</v>
      </c>
      <c r="R134" s="13"/>
      <c r="S134" s="13"/>
      <c r="T134" s="13"/>
      <c r="U134" s="13"/>
      <c r="V134" s="13"/>
      <c r="W134" s="13"/>
      <c r="X134" s="13"/>
      <c r="Y134" s="13"/>
      <c r="AM134" s="12"/>
    </row>
    <row r="135" spans="1:39" s="11" customFormat="1" ht="68.45" customHeight="1" x14ac:dyDescent="0.2">
      <c r="A135" s="1">
        <f t="shared" si="4"/>
        <v>128</v>
      </c>
      <c r="B135" s="17" t="s">
        <v>14</v>
      </c>
      <c r="C135" s="47" t="s">
        <v>404</v>
      </c>
      <c r="D135" s="113" t="s">
        <v>405</v>
      </c>
      <c r="E135" s="19" t="s">
        <v>397</v>
      </c>
      <c r="F135" s="19" t="s">
        <v>401</v>
      </c>
      <c r="G135" s="20">
        <v>352316</v>
      </c>
      <c r="H135" s="20">
        <v>352316</v>
      </c>
      <c r="I135" s="57">
        <v>50420</v>
      </c>
      <c r="J135" s="54">
        <v>49190</v>
      </c>
      <c r="K135" s="54">
        <v>47739</v>
      </c>
      <c r="L135" s="54">
        <v>46310</v>
      </c>
      <c r="M135" s="54">
        <v>44835</v>
      </c>
      <c r="N135" s="54">
        <v>43385</v>
      </c>
      <c r="O135" s="55">
        <v>41937</v>
      </c>
      <c r="P135" s="54">
        <v>98566</v>
      </c>
      <c r="Q135" s="53">
        <f t="shared" si="5"/>
        <v>422382</v>
      </c>
      <c r="R135" s="13"/>
      <c r="S135" s="13"/>
      <c r="T135" s="13"/>
      <c r="U135" s="13"/>
      <c r="V135" s="13"/>
      <c r="W135" s="13"/>
      <c r="X135" s="13"/>
      <c r="Y135" s="13"/>
      <c r="AM135" s="12"/>
    </row>
    <row r="136" spans="1:39" s="11" customFormat="1" ht="70.900000000000006" customHeight="1" x14ac:dyDescent="0.2">
      <c r="A136" s="1">
        <f t="shared" si="4"/>
        <v>129</v>
      </c>
      <c r="B136" s="17" t="s">
        <v>14</v>
      </c>
      <c r="C136" s="47" t="s">
        <v>406</v>
      </c>
      <c r="D136" s="113" t="s">
        <v>407</v>
      </c>
      <c r="E136" s="19" t="s">
        <v>397</v>
      </c>
      <c r="F136" s="19" t="s">
        <v>401</v>
      </c>
      <c r="G136" s="20">
        <v>142482</v>
      </c>
      <c r="H136" s="21">
        <v>92920</v>
      </c>
      <c r="I136" s="54">
        <v>5016</v>
      </c>
      <c r="J136" s="54">
        <v>22016</v>
      </c>
      <c r="K136" s="54">
        <v>21369</v>
      </c>
      <c r="L136" s="54">
        <v>20723</v>
      </c>
      <c r="M136" s="54">
        <v>20076</v>
      </c>
      <c r="N136" s="55">
        <v>19430</v>
      </c>
      <c r="O136" s="51">
        <v>18784</v>
      </c>
      <c r="P136" s="54">
        <v>44119</v>
      </c>
      <c r="Q136" s="53">
        <f>SUM(I136:P136)</f>
        <v>171533</v>
      </c>
      <c r="R136" s="13"/>
      <c r="S136" s="13"/>
      <c r="T136" s="13"/>
      <c r="U136" s="13"/>
      <c r="V136" s="13"/>
      <c r="W136" s="13"/>
      <c r="X136" s="13"/>
      <c r="Y136" s="13"/>
      <c r="AM136" s="12"/>
    </row>
    <row r="137" spans="1:39" s="11" customFormat="1" ht="39" hidden="1" customHeight="1" x14ac:dyDescent="0.25">
      <c r="A137" s="1">
        <f t="shared" si="4"/>
        <v>130</v>
      </c>
      <c r="B137" s="17"/>
      <c r="C137" s="47"/>
      <c r="D137" s="113"/>
      <c r="E137" s="19"/>
      <c r="F137" s="19"/>
      <c r="G137" s="20"/>
      <c r="H137" s="20"/>
      <c r="I137" s="57"/>
      <c r="J137" s="54"/>
      <c r="K137" s="54"/>
      <c r="L137" s="54"/>
      <c r="M137" s="54"/>
      <c r="N137" s="54"/>
      <c r="O137" s="55"/>
      <c r="P137" s="54"/>
      <c r="Q137" s="53"/>
      <c r="R137" s="13"/>
      <c r="S137" s="13"/>
      <c r="T137" s="13"/>
      <c r="U137" s="13"/>
      <c r="V137" s="13"/>
      <c r="W137" s="13"/>
      <c r="X137" s="13"/>
      <c r="Y137" s="13"/>
      <c r="AM137" s="12"/>
    </row>
    <row r="138" spans="1:39" s="11" customFormat="1" ht="51" x14ac:dyDescent="0.2">
      <c r="A138" s="1">
        <f t="shared" ref="A138:A148" si="6">A137+1</f>
        <v>131</v>
      </c>
      <c r="B138" s="17" t="s">
        <v>14</v>
      </c>
      <c r="C138" s="47" t="s">
        <v>535</v>
      </c>
      <c r="D138" s="113" t="s">
        <v>408</v>
      </c>
      <c r="E138" s="19" t="s">
        <v>409</v>
      </c>
      <c r="F138" s="19" t="s">
        <v>410</v>
      </c>
      <c r="G138" s="20">
        <v>382699</v>
      </c>
      <c r="H138" s="21">
        <v>118632</v>
      </c>
      <c r="I138" s="54">
        <v>9996</v>
      </c>
      <c r="J138" s="54">
        <v>62364</v>
      </c>
      <c r="K138" s="54">
        <v>60622</v>
      </c>
      <c r="L138" s="54">
        <v>58881</v>
      </c>
      <c r="M138" s="54">
        <v>53457</v>
      </c>
      <c r="N138" s="55">
        <v>48199</v>
      </c>
      <c r="O138" s="30">
        <v>46690</v>
      </c>
      <c r="P138" s="54">
        <v>110110</v>
      </c>
      <c r="Q138" s="53">
        <f t="shared" ref="Q138:Q150" si="7">SUM(I138:P138)</f>
        <v>450319</v>
      </c>
      <c r="R138" s="13"/>
      <c r="S138" s="13"/>
      <c r="T138" s="13"/>
      <c r="U138" s="13"/>
      <c r="V138" s="13"/>
      <c r="W138" s="13"/>
      <c r="X138" s="13"/>
      <c r="Y138" s="13"/>
      <c r="AM138" s="12"/>
    </row>
    <row r="139" spans="1:39" s="11" customFormat="1" ht="70.900000000000006" customHeight="1" x14ac:dyDescent="0.2">
      <c r="A139" s="1">
        <f t="shared" si="6"/>
        <v>132</v>
      </c>
      <c r="B139" s="17" t="s">
        <v>14</v>
      </c>
      <c r="C139" s="47" t="s">
        <v>536</v>
      </c>
      <c r="D139" s="113" t="s">
        <v>411</v>
      </c>
      <c r="E139" s="50" t="s">
        <v>412</v>
      </c>
      <c r="F139" s="19" t="s">
        <v>267</v>
      </c>
      <c r="G139" s="20">
        <v>227047</v>
      </c>
      <c r="H139" s="21">
        <v>64460</v>
      </c>
      <c r="I139" s="57">
        <v>5703</v>
      </c>
      <c r="J139" s="54">
        <v>29593</v>
      </c>
      <c r="K139" s="54">
        <v>28763</v>
      </c>
      <c r="L139" s="54">
        <v>27890</v>
      </c>
      <c r="M139" s="54">
        <v>27004</v>
      </c>
      <c r="N139" s="54">
        <v>26126</v>
      </c>
      <c r="O139" s="55">
        <v>4628</v>
      </c>
      <c r="P139" s="54">
        <v>0</v>
      </c>
      <c r="Q139" s="53">
        <f t="shared" si="7"/>
        <v>149707</v>
      </c>
      <c r="R139" s="13"/>
      <c r="S139" s="13"/>
      <c r="T139" s="13"/>
      <c r="U139" s="13"/>
      <c r="V139" s="13"/>
      <c r="W139" s="13"/>
      <c r="X139" s="13"/>
      <c r="Y139" s="13"/>
      <c r="AM139" s="12"/>
    </row>
    <row r="140" spans="1:39" s="11" customFormat="1" ht="38.25" x14ac:dyDescent="0.2">
      <c r="A140" s="1">
        <f t="shared" si="6"/>
        <v>133</v>
      </c>
      <c r="B140" s="17" t="s">
        <v>14</v>
      </c>
      <c r="C140" s="47" t="s">
        <v>413</v>
      </c>
      <c r="D140" s="113" t="s">
        <v>414</v>
      </c>
      <c r="E140" s="50" t="s">
        <v>415</v>
      </c>
      <c r="F140" s="19" t="s">
        <v>416</v>
      </c>
      <c r="G140" s="20">
        <v>1500000</v>
      </c>
      <c r="H140" s="21">
        <v>0</v>
      </c>
      <c r="I140" s="57">
        <v>7062</v>
      </c>
      <c r="J140" s="54">
        <v>47444</v>
      </c>
      <c r="K140" s="54">
        <v>228268</v>
      </c>
      <c r="L140" s="54">
        <v>222370</v>
      </c>
      <c r="M140" s="54">
        <v>216472</v>
      </c>
      <c r="N140" s="54">
        <v>210573</v>
      </c>
      <c r="O140" s="55">
        <v>204675</v>
      </c>
      <c r="P140" s="54">
        <v>624445</v>
      </c>
      <c r="Q140" s="53">
        <f t="shared" si="7"/>
        <v>1761309</v>
      </c>
      <c r="R140" s="13"/>
      <c r="S140" s="13"/>
      <c r="T140" s="13"/>
      <c r="U140" s="13"/>
      <c r="V140" s="13"/>
      <c r="W140" s="13"/>
      <c r="X140" s="13"/>
      <c r="Y140" s="13"/>
      <c r="AM140" s="12"/>
    </row>
    <row r="141" spans="1:39" s="11" customFormat="1" ht="38.25" x14ac:dyDescent="0.2">
      <c r="A141" s="1">
        <f t="shared" si="6"/>
        <v>134</v>
      </c>
      <c r="B141" s="17" t="s">
        <v>14</v>
      </c>
      <c r="C141" s="47" t="s">
        <v>537</v>
      </c>
      <c r="D141" s="113" t="s">
        <v>417</v>
      </c>
      <c r="E141" s="50" t="s">
        <v>418</v>
      </c>
      <c r="F141" s="19" t="s">
        <v>419</v>
      </c>
      <c r="G141" s="20">
        <v>276658</v>
      </c>
      <c r="H141" s="21">
        <v>0</v>
      </c>
      <c r="I141" s="57">
        <v>2571</v>
      </c>
      <c r="J141" s="54">
        <v>24274</v>
      </c>
      <c r="K141" s="54">
        <v>23746</v>
      </c>
      <c r="L141" s="54">
        <v>23219</v>
      </c>
      <c r="M141" s="54">
        <v>22692</v>
      </c>
      <c r="N141" s="54">
        <v>22164</v>
      </c>
      <c r="O141" s="55">
        <v>21637</v>
      </c>
      <c r="P141" s="54">
        <v>240472</v>
      </c>
      <c r="Q141" s="53">
        <f t="shared" si="7"/>
        <v>380775</v>
      </c>
      <c r="R141" s="13"/>
      <c r="S141" s="13"/>
      <c r="T141" s="13"/>
      <c r="U141" s="13"/>
      <c r="V141" s="13"/>
      <c r="W141" s="13"/>
      <c r="X141" s="13"/>
      <c r="Y141" s="13"/>
      <c r="AM141" s="12"/>
    </row>
    <row r="142" spans="1:39" s="11" customFormat="1" ht="25.5" x14ac:dyDescent="0.2">
      <c r="A142" s="1">
        <f t="shared" si="6"/>
        <v>135</v>
      </c>
      <c r="B142" s="17" t="s">
        <v>14</v>
      </c>
      <c r="C142" s="47" t="s">
        <v>420</v>
      </c>
      <c r="D142" s="113" t="s">
        <v>421</v>
      </c>
      <c r="E142" s="50" t="s">
        <v>422</v>
      </c>
      <c r="F142" s="19" t="s">
        <v>423</v>
      </c>
      <c r="G142" s="20">
        <v>128900</v>
      </c>
      <c r="H142" s="21">
        <v>0</v>
      </c>
      <c r="I142" s="57">
        <v>828</v>
      </c>
      <c r="J142" s="54">
        <v>17315</v>
      </c>
      <c r="K142" s="54">
        <v>16905</v>
      </c>
      <c r="L142" s="54">
        <v>16494</v>
      </c>
      <c r="M142" s="54">
        <v>16084</v>
      </c>
      <c r="N142" s="54">
        <v>15674</v>
      </c>
      <c r="O142" s="55">
        <v>15263</v>
      </c>
      <c r="P142" s="54">
        <v>50157</v>
      </c>
      <c r="Q142" s="53">
        <f t="shared" si="7"/>
        <v>148720</v>
      </c>
      <c r="R142" s="13"/>
      <c r="S142" s="13"/>
      <c r="T142" s="13"/>
      <c r="U142" s="13"/>
      <c r="V142" s="13"/>
      <c r="W142" s="13"/>
      <c r="X142" s="13"/>
      <c r="Y142" s="13"/>
      <c r="AM142" s="12"/>
    </row>
    <row r="143" spans="1:39" s="11" customFormat="1" ht="51" x14ac:dyDescent="0.2">
      <c r="A143" s="1">
        <f t="shared" si="6"/>
        <v>136</v>
      </c>
      <c r="B143" s="17" t="s">
        <v>14</v>
      </c>
      <c r="C143" s="47" t="s">
        <v>538</v>
      </c>
      <c r="D143" s="113" t="s">
        <v>424</v>
      </c>
      <c r="E143" s="50" t="s">
        <v>422</v>
      </c>
      <c r="F143" s="19" t="s">
        <v>425</v>
      </c>
      <c r="G143" s="20">
        <v>1118037</v>
      </c>
      <c r="H143" s="21">
        <v>0</v>
      </c>
      <c r="I143" s="57">
        <v>548</v>
      </c>
      <c r="J143" s="54">
        <v>22392</v>
      </c>
      <c r="K143" s="54">
        <v>97931</v>
      </c>
      <c r="L143" s="54">
        <v>95862</v>
      </c>
      <c r="M143" s="54">
        <v>93793</v>
      </c>
      <c r="N143" s="54">
        <v>91724</v>
      </c>
      <c r="O143" s="55">
        <v>89656</v>
      </c>
      <c r="P143" s="54">
        <v>1007847</v>
      </c>
      <c r="Q143" s="53">
        <f t="shared" si="7"/>
        <v>1499753</v>
      </c>
      <c r="R143" s="13"/>
      <c r="S143" s="13"/>
      <c r="T143" s="13"/>
      <c r="U143" s="13"/>
      <c r="V143" s="13"/>
      <c r="W143" s="13"/>
      <c r="X143" s="13"/>
      <c r="Y143" s="13"/>
      <c r="AM143" s="12"/>
    </row>
    <row r="144" spans="1:39" s="11" customFormat="1" ht="38.25" x14ac:dyDescent="0.2">
      <c r="A144" s="1">
        <f t="shared" si="6"/>
        <v>137</v>
      </c>
      <c r="B144" s="17" t="s">
        <v>14</v>
      </c>
      <c r="C144" s="47" t="s">
        <v>539</v>
      </c>
      <c r="D144" s="113" t="s">
        <v>426</v>
      </c>
      <c r="E144" s="50" t="s">
        <v>422</v>
      </c>
      <c r="F144" s="19" t="s">
        <v>425</v>
      </c>
      <c r="G144" s="20">
        <v>1621162</v>
      </c>
      <c r="H144" s="21">
        <v>0</v>
      </c>
      <c r="I144" s="57">
        <v>1709</v>
      </c>
      <c r="J144" s="54">
        <v>29585</v>
      </c>
      <c r="K144" s="54">
        <v>141999</v>
      </c>
      <c r="L144" s="54">
        <v>138999</v>
      </c>
      <c r="M144" s="54">
        <v>136000</v>
      </c>
      <c r="N144" s="54">
        <v>133001</v>
      </c>
      <c r="O144" s="55">
        <v>130001</v>
      </c>
      <c r="P144" s="54">
        <v>1461393</v>
      </c>
      <c r="Q144" s="53">
        <f t="shared" si="7"/>
        <v>2172687</v>
      </c>
      <c r="R144" s="13"/>
      <c r="S144" s="13"/>
      <c r="T144" s="13"/>
      <c r="U144" s="13"/>
      <c r="V144" s="13"/>
      <c r="W144" s="13"/>
      <c r="X144" s="13"/>
      <c r="Y144" s="13"/>
      <c r="AM144" s="12"/>
    </row>
    <row r="145" spans="1:39" s="11" customFormat="1" ht="51" x14ac:dyDescent="0.2">
      <c r="A145" s="1">
        <f t="shared" si="6"/>
        <v>138</v>
      </c>
      <c r="B145" s="17" t="s">
        <v>14</v>
      </c>
      <c r="C145" s="47" t="s">
        <v>540</v>
      </c>
      <c r="D145" s="113" t="s">
        <v>427</v>
      </c>
      <c r="E145" s="50" t="s">
        <v>422</v>
      </c>
      <c r="F145" s="19" t="s">
        <v>428</v>
      </c>
      <c r="G145" s="20">
        <v>427898</v>
      </c>
      <c r="H145" s="21">
        <v>0</v>
      </c>
      <c r="I145" s="57">
        <v>345</v>
      </c>
      <c r="J145" s="54">
        <v>7585</v>
      </c>
      <c r="K145" s="54">
        <v>50044</v>
      </c>
      <c r="L145" s="54">
        <v>48861</v>
      </c>
      <c r="M145" s="54">
        <v>47678</v>
      </c>
      <c r="N145" s="54">
        <v>43137</v>
      </c>
      <c r="O145" s="55">
        <v>38759</v>
      </c>
      <c r="P145" s="54">
        <v>290417</v>
      </c>
      <c r="Q145" s="53">
        <f t="shared" si="7"/>
        <v>526826</v>
      </c>
      <c r="R145" s="13"/>
      <c r="S145" s="13"/>
      <c r="T145" s="13"/>
      <c r="U145" s="13"/>
      <c r="V145" s="13"/>
      <c r="W145" s="13"/>
      <c r="X145" s="13"/>
      <c r="Y145" s="13"/>
      <c r="AM145" s="12"/>
    </row>
    <row r="146" spans="1:39" s="11" customFormat="1" ht="25.5" x14ac:dyDescent="0.2">
      <c r="A146" s="1">
        <f t="shared" si="6"/>
        <v>139</v>
      </c>
      <c r="B146" s="17" t="s">
        <v>14</v>
      </c>
      <c r="C146" s="47" t="s">
        <v>387</v>
      </c>
      <c r="D146" s="113" t="s">
        <v>429</v>
      </c>
      <c r="E146" s="50" t="s">
        <v>422</v>
      </c>
      <c r="F146" s="19" t="s">
        <v>430</v>
      </c>
      <c r="G146" s="20">
        <v>93941</v>
      </c>
      <c r="H146" s="21">
        <v>0</v>
      </c>
      <c r="I146" s="57">
        <v>677</v>
      </c>
      <c r="J146" s="54">
        <v>17004</v>
      </c>
      <c r="K146" s="54">
        <v>16587</v>
      </c>
      <c r="L146" s="54">
        <v>16171</v>
      </c>
      <c r="M146" s="54">
        <v>15754</v>
      </c>
      <c r="N146" s="54">
        <v>15337</v>
      </c>
      <c r="O146" s="55">
        <v>14921</v>
      </c>
      <c r="P146" s="54">
        <v>7307</v>
      </c>
      <c r="Q146" s="53">
        <f t="shared" si="7"/>
        <v>103758</v>
      </c>
      <c r="R146" s="13"/>
      <c r="S146" s="13"/>
      <c r="T146" s="13"/>
      <c r="U146" s="13"/>
      <c r="V146" s="13"/>
      <c r="W146" s="13"/>
      <c r="X146" s="13"/>
      <c r="Y146" s="13"/>
      <c r="AM146" s="12"/>
    </row>
    <row r="147" spans="1:39" s="11" customFormat="1" ht="63.75" x14ac:dyDescent="0.2">
      <c r="A147" s="1">
        <f t="shared" si="6"/>
        <v>140</v>
      </c>
      <c r="B147" s="17" t="s">
        <v>14</v>
      </c>
      <c r="C147" s="47" t="s">
        <v>541</v>
      </c>
      <c r="D147" s="113" t="s">
        <v>431</v>
      </c>
      <c r="E147" s="50" t="s">
        <v>422</v>
      </c>
      <c r="F147" s="19" t="s">
        <v>428</v>
      </c>
      <c r="G147" s="20">
        <v>626364</v>
      </c>
      <c r="H147" s="21">
        <v>0</v>
      </c>
      <c r="I147" s="57">
        <v>2644</v>
      </c>
      <c r="J147" s="54">
        <v>20188</v>
      </c>
      <c r="K147" s="54">
        <v>66027</v>
      </c>
      <c r="L147" s="54">
        <v>64531</v>
      </c>
      <c r="M147" s="54">
        <v>63036</v>
      </c>
      <c r="N147" s="54">
        <v>61540</v>
      </c>
      <c r="O147" s="55">
        <v>60045</v>
      </c>
      <c r="P147" s="54">
        <v>449968</v>
      </c>
      <c r="Q147" s="53">
        <f t="shared" si="7"/>
        <v>787979</v>
      </c>
      <c r="R147" s="13"/>
      <c r="S147" s="13"/>
      <c r="T147" s="13"/>
      <c r="U147" s="13"/>
      <c r="V147" s="13"/>
      <c r="W147" s="13"/>
      <c r="X147" s="13"/>
      <c r="Y147" s="13"/>
      <c r="AM147" s="12"/>
    </row>
    <row r="148" spans="1:39" s="11" customFormat="1" ht="38.25" x14ac:dyDescent="0.2">
      <c r="A148" s="1">
        <f t="shared" si="6"/>
        <v>141</v>
      </c>
      <c r="B148" s="17" t="s">
        <v>14</v>
      </c>
      <c r="C148" s="47" t="s">
        <v>542</v>
      </c>
      <c r="D148" s="113" t="s">
        <v>432</v>
      </c>
      <c r="E148" s="50" t="s">
        <v>433</v>
      </c>
      <c r="F148" s="19" t="s">
        <v>434</v>
      </c>
      <c r="G148" s="20">
        <v>859343</v>
      </c>
      <c r="H148" s="21">
        <v>0</v>
      </c>
      <c r="I148" s="57">
        <v>2070</v>
      </c>
      <c r="J148" s="54">
        <v>27432</v>
      </c>
      <c r="K148" s="54">
        <v>74976</v>
      </c>
      <c r="L148" s="54">
        <v>73403</v>
      </c>
      <c r="M148" s="54">
        <v>71829</v>
      </c>
      <c r="N148" s="54">
        <v>70255</v>
      </c>
      <c r="O148" s="55">
        <v>68681</v>
      </c>
      <c r="P148" s="54">
        <v>773142</v>
      </c>
      <c r="Q148" s="53">
        <f t="shared" si="7"/>
        <v>1161788</v>
      </c>
      <c r="R148" s="13"/>
      <c r="S148" s="13"/>
      <c r="T148" s="13"/>
      <c r="U148" s="13"/>
      <c r="V148" s="13"/>
      <c r="W148" s="13"/>
      <c r="X148" s="13"/>
      <c r="Y148" s="13"/>
      <c r="AM148" s="12"/>
    </row>
    <row r="149" spans="1:39" s="11" customFormat="1" ht="38.25" x14ac:dyDescent="0.2">
      <c r="A149" s="150">
        <f>A148+1</f>
        <v>142</v>
      </c>
      <c r="B149" s="24" t="s">
        <v>14</v>
      </c>
      <c r="C149" s="48" t="s">
        <v>543</v>
      </c>
      <c r="D149" s="121" t="s">
        <v>435</v>
      </c>
      <c r="E149" s="151" t="s">
        <v>433</v>
      </c>
      <c r="F149" s="26" t="s">
        <v>289</v>
      </c>
      <c r="G149" s="27">
        <v>1745206</v>
      </c>
      <c r="H149" s="28">
        <v>0</v>
      </c>
      <c r="I149" s="152">
        <v>755</v>
      </c>
      <c r="J149" s="153">
        <v>24586</v>
      </c>
      <c r="K149" s="153">
        <v>56253</v>
      </c>
      <c r="L149" s="153">
        <v>136983</v>
      </c>
      <c r="M149" s="153">
        <v>134297</v>
      </c>
      <c r="N149" s="153">
        <v>131611</v>
      </c>
      <c r="O149" s="154">
        <v>128925</v>
      </c>
      <c r="P149" s="153">
        <v>1900328</v>
      </c>
      <c r="Q149" s="155">
        <f t="shared" si="7"/>
        <v>2513738</v>
      </c>
      <c r="R149" s="13"/>
      <c r="S149" s="13"/>
      <c r="T149" s="13"/>
      <c r="U149" s="13"/>
      <c r="V149" s="13"/>
      <c r="W149" s="13"/>
      <c r="X149" s="13"/>
      <c r="Y149" s="13"/>
      <c r="AM149" s="12"/>
    </row>
    <row r="150" spans="1:39" s="11" customFormat="1" ht="51" x14ac:dyDescent="0.2">
      <c r="A150" s="160">
        <f>A149+1</f>
        <v>143</v>
      </c>
      <c r="B150" s="17" t="s">
        <v>14</v>
      </c>
      <c r="C150" s="47" t="s">
        <v>544</v>
      </c>
      <c r="D150" s="113" t="s">
        <v>494</v>
      </c>
      <c r="E150" s="19" t="s">
        <v>495</v>
      </c>
      <c r="F150" s="19" t="s">
        <v>496</v>
      </c>
      <c r="G150" s="20">
        <v>271789</v>
      </c>
      <c r="H150" s="21">
        <v>0</v>
      </c>
      <c r="I150" s="57">
        <v>131</v>
      </c>
      <c r="J150" s="54">
        <v>7946</v>
      </c>
      <c r="K150" s="54">
        <v>38801</v>
      </c>
      <c r="L150" s="54">
        <v>37877</v>
      </c>
      <c r="M150" s="54">
        <v>36953</v>
      </c>
      <c r="N150" s="54">
        <v>36029</v>
      </c>
      <c r="O150" s="55">
        <v>35105</v>
      </c>
      <c r="P150" s="54">
        <v>123394</v>
      </c>
      <c r="Q150" s="53">
        <f t="shared" si="7"/>
        <v>316236</v>
      </c>
      <c r="R150" s="13"/>
      <c r="S150" s="13"/>
      <c r="T150" s="13"/>
      <c r="U150" s="13"/>
      <c r="V150" s="13"/>
      <c r="W150" s="13"/>
      <c r="X150" s="13"/>
      <c r="Y150" s="13"/>
      <c r="AM150" s="12"/>
    </row>
    <row r="151" spans="1:39" s="3" customFormat="1" ht="12.75" x14ac:dyDescent="0.2">
      <c r="A151" s="108"/>
      <c r="B151" s="58" t="s">
        <v>436</v>
      </c>
      <c r="C151" s="126"/>
      <c r="D151" s="127"/>
      <c r="E151" s="108" t="s">
        <v>437</v>
      </c>
      <c r="F151" s="108"/>
      <c r="G151" s="59">
        <f>SUM(G8:G150)</f>
        <v>97606362</v>
      </c>
      <c r="H151" s="59">
        <f t="shared" ref="H151:Q151" si="8">SUM(H8:H150)</f>
        <v>57050991</v>
      </c>
      <c r="I151" s="59">
        <f t="shared" si="8"/>
        <v>6498691</v>
      </c>
      <c r="J151" s="59">
        <f t="shared" si="8"/>
        <v>6355435</v>
      </c>
      <c r="K151" s="59">
        <f t="shared" si="8"/>
        <v>6600296</v>
      </c>
      <c r="L151" s="59">
        <f t="shared" si="8"/>
        <v>6282355</v>
      </c>
      <c r="M151" s="59">
        <f t="shared" si="8"/>
        <v>5775956</v>
      </c>
      <c r="N151" s="59">
        <f t="shared" si="8"/>
        <v>5550328</v>
      </c>
      <c r="O151" s="59">
        <f t="shared" si="8"/>
        <v>5237180</v>
      </c>
      <c r="P151" s="59">
        <f t="shared" si="8"/>
        <v>46588265</v>
      </c>
      <c r="Q151" s="59">
        <f t="shared" si="8"/>
        <v>88888506</v>
      </c>
      <c r="R151" s="59">
        <f t="shared" ref="R151:AL151" si="9">SUM(R8:R122)</f>
        <v>0</v>
      </c>
      <c r="S151" s="59">
        <f t="shared" si="9"/>
        <v>0</v>
      </c>
      <c r="T151" s="59">
        <f t="shared" si="9"/>
        <v>0</v>
      </c>
      <c r="U151" s="59">
        <f t="shared" si="9"/>
        <v>0</v>
      </c>
      <c r="V151" s="59">
        <f t="shared" si="9"/>
        <v>0</v>
      </c>
      <c r="W151" s="59">
        <f t="shared" si="9"/>
        <v>0</v>
      </c>
      <c r="X151" s="59">
        <f t="shared" si="9"/>
        <v>0</v>
      </c>
      <c r="Y151" s="59">
        <f t="shared" si="9"/>
        <v>0</v>
      </c>
      <c r="Z151" s="59">
        <f t="shared" si="9"/>
        <v>0</v>
      </c>
      <c r="AA151" s="59">
        <f t="shared" si="9"/>
        <v>0</v>
      </c>
      <c r="AB151" s="59">
        <f t="shared" si="9"/>
        <v>0</v>
      </c>
      <c r="AC151" s="59">
        <f t="shared" si="9"/>
        <v>0</v>
      </c>
      <c r="AD151" s="59">
        <f t="shared" si="9"/>
        <v>0</v>
      </c>
      <c r="AE151" s="59">
        <f t="shared" si="9"/>
        <v>0</v>
      </c>
      <c r="AF151" s="59">
        <f t="shared" si="9"/>
        <v>0</v>
      </c>
      <c r="AG151" s="59">
        <f t="shared" si="9"/>
        <v>0</v>
      </c>
      <c r="AH151" s="59">
        <f t="shared" si="9"/>
        <v>0</v>
      </c>
      <c r="AI151" s="59">
        <f t="shared" si="9"/>
        <v>0</v>
      </c>
      <c r="AJ151" s="59">
        <f t="shared" si="9"/>
        <v>0</v>
      </c>
      <c r="AK151" s="59">
        <f t="shared" si="9"/>
        <v>0</v>
      </c>
      <c r="AL151" s="59">
        <f t="shared" si="9"/>
        <v>0</v>
      </c>
      <c r="AM151" s="60"/>
    </row>
    <row r="152" spans="1:39" s="62" customFormat="1" ht="15.6" customHeight="1" x14ac:dyDescent="0.25">
      <c r="A152" s="100"/>
      <c r="B152" s="128"/>
      <c r="C152" s="128"/>
      <c r="D152" s="128"/>
      <c r="E152" s="100"/>
      <c r="F152" s="100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V152" s="12"/>
      <c r="Y152" s="12"/>
    </row>
    <row r="153" spans="1:39" s="62" customFormat="1" ht="15.6" customHeight="1" x14ac:dyDescent="0.25">
      <c r="A153" s="63"/>
      <c r="B153" s="169" t="s">
        <v>438</v>
      </c>
      <c r="C153" s="169"/>
      <c r="D153" s="129"/>
      <c r="E153" s="130"/>
      <c r="F153" s="130"/>
      <c r="G153" s="131"/>
      <c r="H153" s="131"/>
      <c r="I153" s="64"/>
      <c r="J153" s="64"/>
      <c r="K153" s="64"/>
      <c r="L153" s="64"/>
      <c r="M153" s="64"/>
      <c r="N153" s="64"/>
      <c r="O153" s="64"/>
      <c r="P153" s="64"/>
      <c r="Q153" s="64"/>
      <c r="R153" s="64">
        <f t="shared" ref="R153:AL153" si="10">R151-R152</f>
        <v>0</v>
      </c>
      <c r="S153" s="64">
        <f t="shared" si="10"/>
        <v>0</v>
      </c>
      <c r="T153" s="64">
        <f t="shared" si="10"/>
        <v>0</v>
      </c>
      <c r="U153" s="64">
        <f t="shared" si="10"/>
        <v>0</v>
      </c>
      <c r="V153" s="64">
        <f t="shared" si="10"/>
        <v>0</v>
      </c>
      <c r="W153" s="64">
        <f t="shared" si="10"/>
        <v>0</v>
      </c>
      <c r="X153" s="64">
        <f t="shared" si="10"/>
        <v>0</v>
      </c>
      <c r="Y153" s="64">
        <f t="shared" si="10"/>
        <v>0</v>
      </c>
      <c r="Z153" s="64">
        <f t="shared" si="10"/>
        <v>0</v>
      </c>
      <c r="AA153" s="64">
        <f t="shared" si="10"/>
        <v>0</v>
      </c>
      <c r="AB153" s="64">
        <f t="shared" si="10"/>
        <v>0</v>
      </c>
      <c r="AC153" s="64">
        <f t="shared" si="10"/>
        <v>0</v>
      </c>
      <c r="AD153" s="64">
        <f t="shared" si="10"/>
        <v>0</v>
      </c>
      <c r="AE153" s="64">
        <f t="shared" si="10"/>
        <v>0</v>
      </c>
      <c r="AF153" s="64">
        <f t="shared" si="10"/>
        <v>0</v>
      </c>
      <c r="AG153" s="64">
        <f t="shared" si="10"/>
        <v>0</v>
      </c>
      <c r="AH153" s="64">
        <f t="shared" si="10"/>
        <v>0</v>
      </c>
      <c r="AI153" s="64">
        <f t="shared" si="10"/>
        <v>0</v>
      </c>
      <c r="AJ153" s="64">
        <f t="shared" si="10"/>
        <v>0</v>
      </c>
      <c r="AK153" s="64">
        <f t="shared" si="10"/>
        <v>0</v>
      </c>
      <c r="AL153" s="64">
        <f t="shared" si="10"/>
        <v>0</v>
      </c>
    </row>
    <row r="154" spans="1:39" s="62" customFormat="1" ht="37.5" customHeight="1" x14ac:dyDescent="0.25">
      <c r="A154" s="107" t="s">
        <v>439</v>
      </c>
      <c r="B154" s="107" t="s">
        <v>14</v>
      </c>
      <c r="C154" s="2" t="s">
        <v>440</v>
      </c>
      <c r="D154" s="107" t="s">
        <v>441</v>
      </c>
      <c r="E154" s="107" t="s">
        <v>442</v>
      </c>
      <c r="F154" s="107" t="s">
        <v>410</v>
      </c>
      <c r="G154" s="14">
        <v>1665239.53</v>
      </c>
      <c r="H154" s="14">
        <v>832577</v>
      </c>
      <c r="I154" s="36">
        <v>111009</v>
      </c>
      <c r="J154" s="36">
        <v>107730</v>
      </c>
      <c r="K154" s="36">
        <v>104963</v>
      </c>
      <c r="L154" s="36">
        <v>102243</v>
      </c>
      <c r="M154" s="36">
        <v>99424</v>
      </c>
      <c r="N154" s="36">
        <v>96658</v>
      </c>
      <c r="O154" s="36">
        <v>93896</v>
      </c>
      <c r="P154" s="36">
        <v>265064</v>
      </c>
      <c r="Q154" s="16">
        <f t="shared" ref="Q154:Q166" si="11">SUM(I154:P154)</f>
        <v>980987</v>
      </c>
      <c r="V154" s="12"/>
      <c r="Y154" s="12"/>
    </row>
    <row r="155" spans="1:39" s="62" customFormat="1" ht="38.25" x14ac:dyDescent="0.25">
      <c r="A155" s="107" t="s">
        <v>443</v>
      </c>
      <c r="B155" s="107" t="s">
        <v>14</v>
      </c>
      <c r="C155" s="2" t="s">
        <v>444</v>
      </c>
      <c r="D155" s="107" t="s">
        <v>445</v>
      </c>
      <c r="E155" s="107" t="s">
        <v>442</v>
      </c>
      <c r="F155" s="107" t="s">
        <v>446</v>
      </c>
      <c r="G155" s="14">
        <v>135399.06</v>
      </c>
      <c r="H155" s="14">
        <v>54148</v>
      </c>
      <c r="I155" s="36">
        <v>9017</v>
      </c>
      <c r="J155" s="36">
        <v>8744</v>
      </c>
      <c r="K155" s="36">
        <v>8504</v>
      </c>
      <c r="L155" s="36">
        <v>8267</v>
      </c>
      <c r="M155" s="36">
        <v>8024</v>
      </c>
      <c r="N155" s="36">
        <v>7784</v>
      </c>
      <c r="O155" s="36">
        <v>7544</v>
      </c>
      <c r="P155" s="36">
        <v>5469</v>
      </c>
      <c r="Q155" s="16">
        <f t="shared" si="11"/>
        <v>63353</v>
      </c>
      <c r="V155" s="12"/>
      <c r="Y155" s="12"/>
    </row>
    <row r="156" spans="1:39" s="62" customFormat="1" ht="38.25" x14ac:dyDescent="0.25">
      <c r="A156" s="107" t="s">
        <v>447</v>
      </c>
      <c r="B156" s="107" t="s">
        <v>14</v>
      </c>
      <c r="C156" s="2" t="s">
        <v>448</v>
      </c>
      <c r="D156" s="107" t="s">
        <v>449</v>
      </c>
      <c r="E156" s="107" t="s">
        <v>442</v>
      </c>
      <c r="F156" s="107" t="s">
        <v>446</v>
      </c>
      <c r="G156" s="14">
        <v>197450</v>
      </c>
      <c r="H156" s="14">
        <v>78931</v>
      </c>
      <c r="I156" s="36">
        <v>13151</v>
      </c>
      <c r="J156" s="36">
        <v>12753</v>
      </c>
      <c r="K156" s="36">
        <v>12403</v>
      </c>
      <c r="L156" s="36">
        <v>12056</v>
      </c>
      <c r="M156" s="36">
        <v>11702</v>
      </c>
      <c r="N156" s="36">
        <v>11352</v>
      </c>
      <c r="O156" s="36">
        <v>11003</v>
      </c>
      <c r="P156" s="36">
        <v>5326</v>
      </c>
      <c r="Q156" s="16">
        <f t="shared" si="11"/>
        <v>89746</v>
      </c>
      <c r="V156" s="12"/>
      <c r="Y156" s="12"/>
    </row>
    <row r="157" spans="1:39" s="62" customFormat="1" ht="51" x14ac:dyDescent="0.25">
      <c r="A157" s="107" t="s">
        <v>450</v>
      </c>
      <c r="B157" s="107" t="s">
        <v>14</v>
      </c>
      <c r="C157" s="2" t="s">
        <v>451</v>
      </c>
      <c r="D157" s="107" t="s">
        <v>452</v>
      </c>
      <c r="E157" s="107" t="s">
        <v>453</v>
      </c>
      <c r="F157" s="107" t="s">
        <v>125</v>
      </c>
      <c r="G157" s="14">
        <v>383989</v>
      </c>
      <c r="H157" s="14">
        <v>168466</v>
      </c>
      <c r="I157" s="36">
        <v>27738</v>
      </c>
      <c r="J157" s="36">
        <v>26888</v>
      </c>
      <c r="K157" s="36">
        <v>26036</v>
      </c>
      <c r="L157" s="36">
        <v>25194</v>
      </c>
      <c r="M157" s="36">
        <v>24331</v>
      </c>
      <c r="N157" s="36">
        <v>23479</v>
      </c>
      <c r="O157" s="36">
        <v>22629</v>
      </c>
      <c r="P157" s="36">
        <v>21828</v>
      </c>
      <c r="Q157" s="16">
        <f t="shared" si="11"/>
        <v>198123</v>
      </c>
      <c r="V157" s="12"/>
      <c r="Y157" s="12"/>
    </row>
    <row r="158" spans="1:39" s="62" customFormat="1" ht="51" x14ac:dyDescent="0.2">
      <c r="A158" s="107" t="s">
        <v>454</v>
      </c>
      <c r="B158" s="113" t="s">
        <v>14</v>
      </c>
      <c r="C158" s="132" t="s">
        <v>455</v>
      </c>
      <c r="D158" s="133" t="s">
        <v>456</v>
      </c>
      <c r="E158" s="134" t="s">
        <v>457</v>
      </c>
      <c r="F158" s="135" t="s">
        <v>458</v>
      </c>
      <c r="G158" s="20">
        <v>381560</v>
      </c>
      <c r="H158" s="20">
        <v>98679</v>
      </c>
      <c r="I158" s="20">
        <v>11961</v>
      </c>
      <c r="J158" s="20">
        <v>12717</v>
      </c>
      <c r="K158" s="20">
        <v>12330</v>
      </c>
      <c r="L158" s="20">
        <v>13000</v>
      </c>
      <c r="M158" s="20">
        <v>11861</v>
      </c>
      <c r="N158" s="20">
        <v>11627</v>
      </c>
      <c r="O158" s="65">
        <v>11393</v>
      </c>
      <c r="P158" s="65">
        <v>24783</v>
      </c>
      <c r="Q158" s="41">
        <f t="shared" si="11"/>
        <v>109672</v>
      </c>
      <c r="V158" s="12"/>
      <c r="Y158" s="12"/>
    </row>
    <row r="159" spans="1:39" s="62" customFormat="1" ht="63.75" x14ac:dyDescent="0.2">
      <c r="A159" s="107" t="s">
        <v>459</v>
      </c>
      <c r="B159" s="113" t="s">
        <v>14</v>
      </c>
      <c r="C159" s="132" t="s">
        <v>460</v>
      </c>
      <c r="D159" s="133" t="s">
        <v>461</v>
      </c>
      <c r="E159" s="134" t="s">
        <v>457</v>
      </c>
      <c r="F159" s="135" t="s">
        <v>462</v>
      </c>
      <c r="G159" s="20">
        <v>29440</v>
      </c>
      <c r="H159" s="20">
        <v>13932</v>
      </c>
      <c r="I159" s="20">
        <v>2059</v>
      </c>
      <c r="J159" s="20">
        <v>2003</v>
      </c>
      <c r="K159" s="20">
        <v>1945</v>
      </c>
      <c r="L159" s="20">
        <v>1888</v>
      </c>
      <c r="M159" s="20">
        <v>1829</v>
      </c>
      <c r="N159" s="20">
        <v>1771</v>
      </c>
      <c r="O159" s="65">
        <v>1713</v>
      </c>
      <c r="P159" s="65">
        <v>3256</v>
      </c>
      <c r="Q159" s="23">
        <f t="shared" si="11"/>
        <v>16464</v>
      </c>
      <c r="V159" s="12"/>
      <c r="Y159" s="12"/>
    </row>
    <row r="160" spans="1:39" s="62" customFormat="1" ht="51" x14ac:dyDescent="0.25">
      <c r="A160" s="107" t="s">
        <v>463</v>
      </c>
      <c r="B160" s="107" t="s">
        <v>14</v>
      </c>
      <c r="C160" s="2" t="s">
        <v>464</v>
      </c>
      <c r="D160" s="133" t="s">
        <v>465</v>
      </c>
      <c r="E160" s="107" t="s">
        <v>466</v>
      </c>
      <c r="F160" s="107" t="s">
        <v>125</v>
      </c>
      <c r="G160" s="14">
        <v>2594247</v>
      </c>
      <c r="H160" s="14">
        <v>489696</v>
      </c>
      <c r="I160" s="36">
        <v>75155</v>
      </c>
      <c r="J160" s="36">
        <v>72720</v>
      </c>
      <c r="K160" s="36">
        <v>71070</v>
      </c>
      <c r="L160" s="36">
        <v>69402</v>
      </c>
      <c r="M160" s="36">
        <v>67692</v>
      </c>
      <c r="N160" s="36">
        <v>66006</v>
      </c>
      <c r="O160" s="36">
        <v>64322</v>
      </c>
      <c r="P160" s="36">
        <v>62736</v>
      </c>
      <c r="Q160" s="23">
        <f t="shared" si="11"/>
        <v>549103</v>
      </c>
      <c r="V160" s="12"/>
      <c r="Y160" s="12"/>
    </row>
    <row r="161" spans="1:39" s="62" customFormat="1" ht="51" x14ac:dyDescent="0.25">
      <c r="A161" s="107" t="s">
        <v>467</v>
      </c>
      <c r="B161" s="136" t="s">
        <v>14</v>
      </c>
      <c r="C161" s="137" t="s">
        <v>468</v>
      </c>
      <c r="D161" s="133" t="s">
        <v>469</v>
      </c>
      <c r="E161" s="136" t="s">
        <v>470</v>
      </c>
      <c r="F161" s="136" t="s">
        <v>471</v>
      </c>
      <c r="G161" s="66">
        <v>1468540</v>
      </c>
      <c r="H161" s="66">
        <v>1186903</v>
      </c>
      <c r="I161" s="67">
        <v>128513</v>
      </c>
      <c r="J161" s="67">
        <v>125228</v>
      </c>
      <c r="K161" s="67">
        <v>121933</v>
      </c>
      <c r="L161" s="67">
        <v>118738</v>
      </c>
      <c r="M161" s="67">
        <v>110979</v>
      </c>
      <c r="N161" s="67">
        <v>107971</v>
      </c>
      <c r="O161" s="67">
        <v>105108</v>
      </c>
      <c r="P161" s="67">
        <v>717631</v>
      </c>
      <c r="Q161" s="68">
        <f t="shared" si="11"/>
        <v>1536101</v>
      </c>
      <c r="V161" s="12"/>
      <c r="Y161" s="12"/>
    </row>
    <row r="162" spans="1:39" s="62" customFormat="1" ht="63.75" x14ac:dyDescent="0.25">
      <c r="A162" s="107" t="s">
        <v>472</v>
      </c>
      <c r="B162" s="107" t="s">
        <v>14</v>
      </c>
      <c r="C162" s="2" t="s">
        <v>473</v>
      </c>
      <c r="D162" s="133" t="s">
        <v>474</v>
      </c>
      <c r="E162" s="107" t="s">
        <v>475</v>
      </c>
      <c r="F162" s="107" t="s">
        <v>299</v>
      </c>
      <c r="G162" s="14">
        <v>1093100</v>
      </c>
      <c r="H162" s="14">
        <v>916561</v>
      </c>
      <c r="I162" s="138">
        <v>76342</v>
      </c>
      <c r="J162" s="138">
        <v>88447</v>
      </c>
      <c r="K162" s="138">
        <v>86315</v>
      </c>
      <c r="L162" s="138">
        <v>84279</v>
      </c>
      <c r="M162" s="138">
        <v>82094</v>
      </c>
      <c r="N162" s="138">
        <v>79987</v>
      </c>
      <c r="O162" s="138">
        <v>77875</v>
      </c>
      <c r="P162" s="138">
        <v>606242</v>
      </c>
      <c r="Q162" s="37">
        <f t="shared" si="11"/>
        <v>1181581</v>
      </c>
      <c r="V162" s="12"/>
      <c r="Y162" s="12"/>
    </row>
    <row r="163" spans="1:39" s="62" customFormat="1" ht="38.25" x14ac:dyDescent="0.25">
      <c r="A163" s="107" t="s">
        <v>476</v>
      </c>
      <c r="B163" s="107" t="s">
        <v>14</v>
      </c>
      <c r="C163" s="2" t="s">
        <v>554</v>
      </c>
      <c r="D163" s="133" t="s">
        <v>477</v>
      </c>
      <c r="E163" s="107" t="s">
        <v>475</v>
      </c>
      <c r="F163" s="107" t="s">
        <v>299</v>
      </c>
      <c r="G163" s="14">
        <v>340358</v>
      </c>
      <c r="H163" s="14">
        <v>285395</v>
      </c>
      <c r="I163" s="138">
        <v>23769</v>
      </c>
      <c r="J163" s="138">
        <v>27538</v>
      </c>
      <c r="K163" s="138">
        <v>26874</v>
      </c>
      <c r="L163" s="138">
        <v>26240</v>
      </c>
      <c r="M163" s="138">
        <v>25560</v>
      </c>
      <c r="N163" s="138">
        <v>24904</v>
      </c>
      <c r="O163" s="138">
        <v>24247</v>
      </c>
      <c r="P163" s="138">
        <v>188795</v>
      </c>
      <c r="Q163" s="37">
        <f t="shared" si="11"/>
        <v>367927</v>
      </c>
      <c r="V163" s="12"/>
      <c r="Y163" s="12"/>
    </row>
    <row r="164" spans="1:39" s="62" customFormat="1" ht="51" x14ac:dyDescent="0.25">
      <c r="A164" s="107" t="s">
        <v>478</v>
      </c>
      <c r="B164" s="136" t="s">
        <v>14</v>
      </c>
      <c r="C164" s="137" t="s">
        <v>553</v>
      </c>
      <c r="D164" s="139" t="s">
        <v>479</v>
      </c>
      <c r="E164" s="136" t="s">
        <v>480</v>
      </c>
      <c r="F164" s="136" t="s">
        <v>90</v>
      </c>
      <c r="G164" s="66">
        <v>158392</v>
      </c>
      <c r="H164" s="66">
        <v>133056</v>
      </c>
      <c r="I164" s="67">
        <v>13232</v>
      </c>
      <c r="J164" s="67">
        <v>12647</v>
      </c>
      <c r="K164" s="67">
        <v>12349</v>
      </c>
      <c r="L164" s="67">
        <v>12071</v>
      </c>
      <c r="M164" s="67">
        <v>11775</v>
      </c>
      <c r="N164" s="67">
        <v>11488</v>
      </c>
      <c r="O164" s="67">
        <v>11201</v>
      </c>
      <c r="P164" s="67">
        <v>85796</v>
      </c>
      <c r="Q164" s="68">
        <f t="shared" si="11"/>
        <v>170559</v>
      </c>
      <c r="V164" s="12"/>
      <c r="Y164" s="12"/>
    </row>
    <row r="165" spans="1:39" s="62" customFormat="1" ht="25.5" x14ac:dyDescent="0.25">
      <c r="A165" s="107" t="s">
        <v>481</v>
      </c>
      <c r="B165" s="136" t="s">
        <v>14</v>
      </c>
      <c r="C165" s="112" t="s">
        <v>482</v>
      </c>
      <c r="D165" s="140" t="s">
        <v>483</v>
      </c>
      <c r="E165" s="113" t="s">
        <v>484</v>
      </c>
      <c r="F165" s="113" t="s">
        <v>485</v>
      </c>
      <c r="G165" s="69">
        <v>214000</v>
      </c>
      <c r="H165" s="69">
        <v>0</v>
      </c>
      <c r="I165" s="65">
        <v>9</v>
      </c>
      <c r="J165" s="65">
        <v>0</v>
      </c>
      <c r="K165" s="65">
        <v>0</v>
      </c>
      <c r="L165" s="65">
        <v>0</v>
      </c>
      <c r="M165" s="65">
        <v>0</v>
      </c>
      <c r="N165" s="65">
        <v>0</v>
      </c>
      <c r="O165" s="65">
        <v>0</v>
      </c>
      <c r="P165" s="65">
        <v>0</v>
      </c>
      <c r="Q165" s="68">
        <f t="shared" si="11"/>
        <v>9</v>
      </c>
      <c r="V165" s="12"/>
      <c r="Y165" s="12"/>
    </row>
    <row r="166" spans="1:39" s="62" customFormat="1" ht="57" customHeight="1" x14ac:dyDescent="0.25">
      <c r="A166" s="107" t="s">
        <v>486</v>
      </c>
      <c r="B166" s="136" t="s">
        <v>14</v>
      </c>
      <c r="C166" s="112" t="s">
        <v>545</v>
      </c>
      <c r="D166" s="140" t="s">
        <v>487</v>
      </c>
      <c r="E166" s="113" t="s">
        <v>488</v>
      </c>
      <c r="F166" s="113" t="s">
        <v>489</v>
      </c>
      <c r="G166" s="69">
        <v>1000000</v>
      </c>
      <c r="H166" s="69">
        <v>0</v>
      </c>
      <c r="I166" s="65">
        <v>16562</v>
      </c>
      <c r="J166" s="65">
        <v>809265</v>
      </c>
      <c r="K166" s="65">
        <v>216004</v>
      </c>
      <c r="L166" s="65">
        <v>0</v>
      </c>
      <c r="M166" s="65">
        <v>0</v>
      </c>
      <c r="N166" s="65">
        <v>0</v>
      </c>
      <c r="O166" s="65">
        <v>0</v>
      </c>
      <c r="P166" s="65">
        <v>0</v>
      </c>
      <c r="Q166" s="68">
        <f t="shared" si="11"/>
        <v>1041831</v>
      </c>
      <c r="V166" s="12"/>
      <c r="Y166" s="12"/>
      <c r="AM166" s="141"/>
    </row>
    <row r="167" spans="1:39" s="3" customFormat="1" ht="12.75" x14ac:dyDescent="0.2">
      <c r="A167" s="113"/>
      <c r="B167" s="70" t="s">
        <v>436</v>
      </c>
      <c r="C167" s="113" t="s">
        <v>437</v>
      </c>
      <c r="D167" s="113"/>
      <c r="E167" s="113" t="s">
        <v>437</v>
      </c>
      <c r="F167" s="113"/>
      <c r="G167" s="71">
        <f>SUM(G154:G166)</f>
        <v>9661714.5899999999</v>
      </c>
      <c r="H167" s="71">
        <f t="shared" ref="H167:Q167" si="12">SUM(H154:H166)</f>
        <v>4258344</v>
      </c>
      <c r="I167" s="71">
        <f>SUM(I154:I166)</f>
        <v>508517</v>
      </c>
      <c r="J167" s="71">
        <f t="shared" si="12"/>
        <v>1306680</v>
      </c>
      <c r="K167" s="71">
        <f t="shared" si="12"/>
        <v>700726</v>
      </c>
      <c r="L167" s="71">
        <f t="shared" si="12"/>
        <v>473378</v>
      </c>
      <c r="M167" s="71">
        <f t="shared" si="12"/>
        <v>455271</v>
      </c>
      <c r="N167" s="71">
        <f t="shared" si="12"/>
        <v>443027</v>
      </c>
      <c r="O167" s="71">
        <f t="shared" si="12"/>
        <v>430931</v>
      </c>
      <c r="P167" s="71">
        <f t="shared" si="12"/>
        <v>1986926</v>
      </c>
      <c r="Q167" s="71">
        <f t="shared" si="12"/>
        <v>6305456</v>
      </c>
      <c r="V167" s="4"/>
      <c r="Y167" s="4"/>
      <c r="AM167" s="6"/>
    </row>
    <row r="168" spans="1:39" s="3" customFormat="1" ht="13.15" x14ac:dyDescent="0.25">
      <c r="A168" s="100"/>
      <c r="B168" s="128"/>
      <c r="C168" s="128"/>
      <c r="D168" s="128"/>
      <c r="E168" s="100"/>
      <c r="F168" s="100"/>
      <c r="G168" s="61"/>
      <c r="H168" s="61"/>
      <c r="I168" s="72"/>
      <c r="J168" s="72"/>
      <c r="K168" s="72"/>
      <c r="L168" s="72"/>
      <c r="M168" s="72"/>
      <c r="N168" s="72"/>
      <c r="O168" s="72"/>
      <c r="P168" s="72"/>
      <c r="Q168" s="73"/>
      <c r="V168" s="4"/>
      <c r="Y168" s="4"/>
      <c r="AM168" s="6"/>
    </row>
    <row r="169" spans="1:39" s="3" customFormat="1" ht="38.25" x14ac:dyDescent="0.2">
      <c r="A169" s="100"/>
      <c r="B169" s="74" t="s">
        <v>490</v>
      </c>
      <c r="C169" s="107" t="s">
        <v>437</v>
      </c>
      <c r="D169" s="107"/>
      <c r="E169" s="107" t="s">
        <v>437</v>
      </c>
      <c r="F169" s="107"/>
      <c r="G169" s="14"/>
      <c r="H169" s="14"/>
      <c r="I169" s="75">
        <v>0</v>
      </c>
      <c r="J169" s="75">
        <v>0</v>
      </c>
      <c r="K169" s="75">
        <v>0</v>
      </c>
      <c r="L169" s="75">
        <v>0</v>
      </c>
      <c r="M169" s="75">
        <v>0</v>
      </c>
      <c r="N169" s="75">
        <v>0</v>
      </c>
      <c r="O169" s="75">
        <v>0</v>
      </c>
      <c r="P169" s="75">
        <v>0</v>
      </c>
      <c r="Q169" s="76">
        <v>0</v>
      </c>
      <c r="V169" s="4"/>
      <c r="Y169" s="4"/>
      <c r="AM169" s="6"/>
    </row>
    <row r="170" spans="1:39" s="3" customFormat="1" ht="13.15" x14ac:dyDescent="0.2">
      <c r="A170" s="100"/>
      <c r="B170" s="77"/>
      <c r="C170" s="77"/>
      <c r="D170" s="77"/>
      <c r="E170" s="78"/>
      <c r="F170" s="78"/>
      <c r="G170" s="79"/>
      <c r="H170" s="79"/>
      <c r="I170" s="72"/>
      <c r="J170" s="72"/>
      <c r="K170" s="72"/>
      <c r="L170" s="72"/>
      <c r="M170" s="72"/>
      <c r="N170" s="72"/>
      <c r="O170" s="72"/>
      <c r="P170" s="72"/>
      <c r="Q170" s="80"/>
      <c r="V170" s="4"/>
      <c r="Y170" s="4"/>
      <c r="AM170" s="6"/>
    </row>
    <row r="171" spans="1:39" s="3" customFormat="1" ht="25.5" x14ac:dyDescent="0.2">
      <c r="A171" s="100"/>
      <c r="B171" s="74" t="s">
        <v>491</v>
      </c>
      <c r="C171" s="142"/>
      <c r="D171" s="142"/>
      <c r="E171" s="143"/>
      <c r="F171" s="143"/>
      <c r="G171" s="81">
        <f>G151+G167</f>
        <v>107268076.59</v>
      </c>
      <c r="H171" s="81">
        <f t="shared" ref="H171:Q171" si="13">H151+H167</f>
        <v>61309335</v>
      </c>
      <c r="I171" s="82">
        <f t="shared" si="13"/>
        <v>7007208</v>
      </c>
      <c r="J171" s="82">
        <f t="shared" si="13"/>
        <v>7662115</v>
      </c>
      <c r="K171" s="82">
        <f t="shared" si="13"/>
        <v>7301022</v>
      </c>
      <c r="L171" s="82">
        <f t="shared" si="13"/>
        <v>6755733</v>
      </c>
      <c r="M171" s="82">
        <f t="shared" si="13"/>
        <v>6231227</v>
      </c>
      <c r="N171" s="82">
        <f t="shared" si="13"/>
        <v>5993355</v>
      </c>
      <c r="O171" s="82">
        <f t="shared" si="13"/>
        <v>5668111</v>
      </c>
      <c r="P171" s="82">
        <f t="shared" si="13"/>
        <v>48575191</v>
      </c>
      <c r="Q171" s="82">
        <f t="shared" si="13"/>
        <v>95193962</v>
      </c>
      <c r="V171" s="4"/>
      <c r="Y171" s="4"/>
      <c r="AM171" s="6"/>
    </row>
    <row r="172" spans="1:39" s="3" customFormat="1" ht="13.15" x14ac:dyDescent="0.2">
      <c r="A172" s="100"/>
      <c r="B172" s="77"/>
      <c r="C172" s="77"/>
      <c r="D172" s="77"/>
      <c r="E172" s="77"/>
      <c r="F172" s="77"/>
      <c r="G172" s="79"/>
      <c r="H172" s="79"/>
      <c r="I172" s="72"/>
      <c r="J172" s="72"/>
      <c r="K172" s="72"/>
      <c r="L172" s="72"/>
      <c r="M172" s="72"/>
      <c r="N172" s="72"/>
      <c r="O172" s="72"/>
      <c r="P172" s="72"/>
      <c r="Q172" s="83"/>
      <c r="V172" s="4"/>
      <c r="Y172" s="4"/>
      <c r="AM172" s="6"/>
    </row>
    <row r="173" spans="1:39" s="3" customFormat="1" ht="18.75" customHeight="1" x14ac:dyDescent="0.2">
      <c r="A173" s="100"/>
      <c r="B173" s="170" t="s">
        <v>492</v>
      </c>
      <c r="C173" s="170"/>
      <c r="D173" s="170"/>
      <c r="E173" s="170"/>
      <c r="F173" s="2"/>
      <c r="G173" s="14" t="s">
        <v>437</v>
      </c>
      <c r="H173" s="14" t="s">
        <v>437</v>
      </c>
      <c r="I173" s="84">
        <f t="shared" ref="I173:O173" si="14">ROUND(I171/$Q$175*100,2)</f>
        <v>13.01</v>
      </c>
      <c r="J173" s="84">
        <f t="shared" si="14"/>
        <v>14.22</v>
      </c>
      <c r="K173" s="84">
        <f t="shared" si="14"/>
        <v>13.55</v>
      </c>
      <c r="L173" s="84">
        <f t="shared" si="14"/>
        <v>12.54</v>
      </c>
      <c r="M173" s="84">
        <f t="shared" si="14"/>
        <v>11.57</v>
      </c>
      <c r="N173" s="84">
        <f t="shared" si="14"/>
        <v>11.12</v>
      </c>
      <c r="O173" s="84">
        <f t="shared" si="14"/>
        <v>10.52</v>
      </c>
      <c r="P173" s="85" t="s">
        <v>437</v>
      </c>
      <c r="Q173" s="85" t="s">
        <v>437</v>
      </c>
      <c r="V173" s="4"/>
      <c r="Y173" s="4"/>
      <c r="AM173" s="6"/>
    </row>
    <row r="174" spans="1:39" s="3" customFormat="1" ht="12.75" x14ac:dyDescent="0.2">
      <c r="A174" s="128"/>
      <c r="B174" s="144"/>
      <c r="C174" s="86"/>
      <c r="D174" s="86"/>
      <c r="E174" s="86"/>
      <c r="F174" s="86"/>
      <c r="G174" s="87"/>
      <c r="H174" s="87"/>
      <c r="I174" s="88"/>
      <c r="J174" s="88"/>
      <c r="K174" s="88"/>
      <c r="L174" s="88"/>
      <c r="M174" s="88"/>
      <c r="N174" s="88"/>
      <c r="O174" s="88"/>
      <c r="P174" s="88"/>
      <c r="Q174" s="145"/>
      <c r="V174" s="4"/>
      <c r="Y174" s="4"/>
      <c r="AM174" s="6"/>
    </row>
    <row r="175" spans="1:39" s="3" customFormat="1" ht="51.6" customHeight="1" x14ac:dyDescent="0.2">
      <c r="A175" s="128"/>
      <c r="B175" s="162" t="s">
        <v>493</v>
      </c>
      <c r="C175" s="163"/>
      <c r="D175" s="163"/>
      <c r="E175" s="164"/>
      <c r="F175" s="146"/>
      <c r="G175" s="147"/>
      <c r="H175" s="96"/>
      <c r="I175" s="97"/>
      <c r="J175" s="97"/>
      <c r="K175" s="97"/>
      <c r="L175" s="97"/>
      <c r="M175" s="97"/>
      <c r="N175" s="97"/>
      <c r="O175" s="97"/>
      <c r="P175" s="148"/>
      <c r="Q175" s="149">
        <v>53875867</v>
      </c>
      <c r="V175" s="4"/>
      <c r="Y175" s="4"/>
      <c r="AM175" s="6"/>
    </row>
    <row r="176" spans="1:39" s="3" customFormat="1" x14ac:dyDescent="0.2">
      <c r="A176" s="89"/>
      <c r="B176" s="89"/>
      <c r="C176" s="161"/>
      <c r="D176" s="161"/>
      <c r="E176" s="161"/>
      <c r="F176" s="161"/>
      <c r="G176" s="161"/>
      <c r="H176" s="98"/>
      <c r="I176" s="99"/>
      <c r="J176" s="99"/>
      <c r="K176" s="99"/>
      <c r="L176" s="99"/>
      <c r="M176" s="99"/>
      <c r="N176" s="99"/>
      <c r="O176" s="99"/>
      <c r="P176" s="90"/>
      <c r="AM176" s="6"/>
    </row>
    <row r="177" spans="2:39" s="3" customFormat="1" x14ac:dyDescent="0.2">
      <c r="B177" s="4"/>
      <c r="C177" s="161"/>
      <c r="D177" s="161"/>
      <c r="E177" s="161"/>
      <c r="F177" s="161"/>
      <c r="G177" s="161"/>
      <c r="H177" s="5"/>
      <c r="V177" s="4"/>
      <c r="Y177" s="4"/>
      <c r="AM177" s="6"/>
    </row>
    <row r="178" spans="2:39" s="3" customFormat="1" x14ac:dyDescent="0.2">
      <c r="B178" s="4"/>
      <c r="C178" s="161"/>
      <c r="D178" s="161"/>
      <c r="E178" s="161"/>
      <c r="F178" s="161"/>
      <c r="G178" s="161"/>
      <c r="H178" s="5"/>
      <c r="L178" s="91"/>
      <c r="N178" s="92"/>
      <c r="V178" s="4"/>
      <c r="Y178" s="4"/>
      <c r="AM178" s="6"/>
    </row>
    <row r="179" spans="2:39" s="3" customFormat="1" ht="14.45" customHeight="1" x14ac:dyDescent="0.2">
      <c r="B179" s="157"/>
      <c r="C179" s="157"/>
      <c r="D179" s="157"/>
      <c r="E179" s="157"/>
      <c r="F179" s="156"/>
      <c r="G179" s="157"/>
      <c r="H179" s="157"/>
      <c r="I179" s="157"/>
      <c r="J179" s="157"/>
      <c r="K179" s="156"/>
      <c r="N179" s="93"/>
      <c r="O179" s="93"/>
      <c r="P179" s="93"/>
      <c r="Q179" s="94"/>
      <c r="V179" s="4"/>
      <c r="Y179" s="4"/>
      <c r="AM179" s="6"/>
    </row>
    <row r="180" spans="2:39" ht="14.25" x14ac:dyDescent="0.2">
      <c r="B180" s="157"/>
      <c r="C180" s="157"/>
      <c r="D180" s="157"/>
      <c r="E180" s="157"/>
      <c r="F180" s="157"/>
      <c r="G180" s="158"/>
      <c r="H180" s="158"/>
      <c r="I180" s="159"/>
      <c r="J180" s="159"/>
      <c r="K180" s="159"/>
      <c r="L180" s="159"/>
      <c r="M180" s="159"/>
    </row>
  </sheetData>
  <sheetProtection selectLockedCells="1" selectUnlockedCells="1"/>
  <mergeCells count="17"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C176:G178"/>
    <mergeCell ref="B175:E175"/>
    <mergeCell ref="H5:H6"/>
    <mergeCell ref="I5:Q5"/>
    <mergeCell ref="B7:C7"/>
    <mergeCell ref="B153:C153"/>
    <mergeCell ref="B173:E173"/>
  </mergeCells>
  <conditionalFormatting sqref="E150">
    <cfRule type="containsText" dxfId="6" priority="1" operator="containsText" text=".07.">
      <formula>NOT(ISERROR(SEARCH(".07.",E150)))</formula>
    </cfRule>
    <cfRule type="containsText" dxfId="5" priority="2" operator="containsText" text=".06.">
      <formula>NOT(ISERROR(SEARCH(".06.",E150)))</formula>
    </cfRule>
    <cfRule type="containsText" dxfId="4" priority="3" operator="containsText" text=".05.">
      <formula>NOT(ISERROR(SEARCH(".05.",E150)))</formula>
    </cfRule>
    <cfRule type="containsText" dxfId="3" priority="4" operator="containsText" text=".04.">
      <formula>NOT(ISERROR(SEARCH(".04.",E150)))</formula>
    </cfRule>
    <cfRule type="containsText" dxfId="2" priority="5" operator="containsText" text=".03.">
      <formula>NOT(ISERROR(SEARCH(".03.",E150)))</formula>
    </cfRule>
    <cfRule type="containsText" dxfId="1" priority="6" operator="containsText" text=".02.">
      <formula>NOT(ISERROR(SEARCH(".02.",E150)))</formula>
    </cfRule>
  </conditionalFormatting>
  <conditionalFormatting sqref="Q8:Q150">
    <cfRule type="duplicateValues" dxfId="0" priority="14"/>
  </conditionalFormatting>
  <pageMargins left="0" right="0" top="0" bottom="0" header="0" footer="0"/>
  <pageSetup paperSize="8" scale="89" fitToHeight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6_pielikums</vt:lpstr>
      <vt:lpstr>'6_pielikums'!Excel_BuiltIn_Print_Titles_1</vt:lpstr>
      <vt:lpstr>'6_pielikums'!Print_Area</vt:lpstr>
      <vt:lpstr>'6_pielikums'!Print_Titles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Ilona Spurķe</dc:creator>
  <cp:keywords/>
  <dc:description/>
  <cp:lastModifiedBy>Uldis Ervalds</cp:lastModifiedBy>
  <cp:lastPrinted>2025-09-01T06:25:14Z</cp:lastPrinted>
  <dcterms:created xsi:type="dcterms:W3CDTF">2025-08-11T14:01:27Z</dcterms:created>
  <dcterms:modified xsi:type="dcterms:W3CDTF">2025-09-03T06:02:05Z</dcterms:modified>
  <cp:category/>
</cp:coreProperties>
</file>