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52D5D7E8-5AEB-41F8-8013-15AB614AD78C}" xr6:coauthVersionLast="47" xr6:coauthVersionMax="47" xr10:uidLastSave="{00000000-0000-0000-0000-000000000000}"/>
  <bookViews>
    <workbookView xWindow="-108" yWindow="-108" windowWidth="23256" windowHeight="12456" xr2:uid="{A1F6BEDB-BB6F-4515-BBDD-5FC1CFC918A0}"/>
  </bookViews>
  <sheets>
    <sheet name="2025" sheetId="1" r:id="rId1"/>
  </sheets>
  <definedNames>
    <definedName name="_xlnm._FilterDatabase" localSheetId="0" hidden="1">'2025'!$A$6:$N$10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46" i="1" l="1"/>
  <c r="K246" i="1"/>
  <c r="J246" i="1"/>
  <c r="I246" i="1"/>
  <c r="H246" i="1"/>
  <c r="G246" i="1"/>
  <c r="F246" i="1"/>
  <c r="N243" i="1" l="1"/>
  <c r="N241" i="1"/>
  <c r="M242" i="1"/>
  <c r="G242" i="1"/>
  <c r="F242" i="1"/>
  <c r="H242" i="1"/>
  <c r="I242" i="1"/>
  <c r="J242" i="1"/>
  <c r="K242" i="1"/>
  <c r="L242" i="1"/>
  <c r="L244" i="1" s="1"/>
  <c r="G241" i="1"/>
  <c r="H241" i="1"/>
  <c r="I241" i="1"/>
  <c r="J241" i="1"/>
  <c r="K241" i="1"/>
  <c r="L241" i="1"/>
  <c r="M241" i="1"/>
  <c r="G243" i="1"/>
  <c r="H243" i="1"/>
  <c r="I243" i="1"/>
  <c r="J243" i="1"/>
  <c r="K243" i="1"/>
  <c r="L243" i="1"/>
  <c r="M243" i="1"/>
  <c r="F243" i="1"/>
  <c r="F241" i="1"/>
  <c r="L238" i="1"/>
  <c r="L228" i="1"/>
  <c r="L223" i="1"/>
  <c r="L218" i="1"/>
  <c r="M238" i="1"/>
  <c r="K238" i="1"/>
  <c r="J238" i="1"/>
  <c r="I238" i="1"/>
  <c r="H238" i="1"/>
  <c r="G238" i="1"/>
  <c r="F238" i="1"/>
  <c r="M233" i="1"/>
  <c r="K233" i="1"/>
  <c r="J233" i="1"/>
  <c r="I233" i="1"/>
  <c r="H233" i="1"/>
  <c r="G233" i="1"/>
  <c r="F233" i="1"/>
  <c r="M228" i="1"/>
  <c r="K228" i="1"/>
  <c r="J228" i="1"/>
  <c r="I228" i="1"/>
  <c r="H228" i="1"/>
  <c r="G228" i="1"/>
  <c r="F228" i="1"/>
  <c r="M223" i="1"/>
  <c r="K223" i="1"/>
  <c r="J223" i="1"/>
  <c r="I223" i="1"/>
  <c r="H223" i="1"/>
  <c r="G223" i="1"/>
  <c r="F223" i="1"/>
  <c r="L213" i="1"/>
  <c r="L208" i="1"/>
  <c r="L203" i="1"/>
  <c r="L198" i="1"/>
  <c r="L193" i="1"/>
  <c r="L188" i="1"/>
  <c r="L183" i="1"/>
  <c r="L178" i="1"/>
  <c r="L172" i="1"/>
  <c r="L167" i="1"/>
  <c r="L162" i="1"/>
  <c r="L157" i="1"/>
  <c r="L152" i="1"/>
  <c r="L147" i="1"/>
  <c r="L141" i="1"/>
  <c r="L136" i="1"/>
  <c r="L130" i="1"/>
  <c r="L125" i="1"/>
  <c r="L119" i="1"/>
  <c r="L113" i="1"/>
  <c r="L107" i="1"/>
  <c r="L101" i="1"/>
  <c r="L95" i="1"/>
  <c r="L89" i="1"/>
  <c r="L83" i="1"/>
  <c r="L77" i="1"/>
  <c r="L71" i="1"/>
  <c r="L65" i="1"/>
  <c r="L59" i="1"/>
  <c r="L53" i="1"/>
  <c r="L47" i="1"/>
  <c r="L41" i="1"/>
  <c r="L35" i="1"/>
  <c r="L23" i="1"/>
  <c r="L17" i="1"/>
  <c r="L11" i="1"/>
  <c r="L29" i="1"/>
  <c r="N242" i="1" l="1"/>
  <c r="N238" i="1"/>
  <c r="N233" i="1"/>
  <c r="N228" i="1"/>
  <c r="N223" i="1"/>
  <c r="F172" i="1"/>
  <c r="G172" i="1"/>
  <c r="H172" i="1"/>
  <c r="I172" i="1"/>
  <c r="J172" i="1"/>
  <c r="K172" i="1"/>
  <c r="M172" i="1"/>
  <c r="F244" i="1" l="1"/>
  <c r="G244" i="1" l="1"/>
  <c r="H244" i="1"/>
  <c r="I244" i="1"/>
  <c r="J244" i="1"/>
  <c r="K244" i="1"/>
  <c r="M244" i="1"/>
  <c r="F157" i="1"/>
  <c r="G157" i="1"/>
  <c r="H157" i="1"/>
  <c r="I157" i="1"/>
  <c r="J157" i="1"/>
  <c r="K157" i="1"/>
  <c r="M157" i="1"/>
  <c r="F162" i="1"/>
  <c r="G162" i="1"/>
  <c r="H162" i="1"/>
  <c r="I162" i="1"/>
  <c r="J162" i="1"/>
  <c r="K162" i="1"/>
  <c r="M162" i="1"/>
  <c r="F167" i="1"/>
  <c r="G167" i="1"/>
  <c r="H167" i="1"/>
  <c r="I167" i="1"/>
  <c r="J167" i="1"/>
  <c r="K167" i="1"/>
  <c r="M167" i="1"/>
  <c r="F178" i="1"/>
  <c r="G178" i="1"/>
  <c r="H178" i="1"/>
  <c r="I178" i="1"/>
  <c r="J178" i="1"/>
  <c r="K178" i="1"/>
  <c r="M178" i="1"/>
  <c r="F183" i="1"/>
  <c r="G183" i="1"/>
  <c r="H183" i="1"/>
  <c r="I183" i="1"/>
  <c r="J183" i="1"/>
  <c r="K183" i="1"/>
  <c r="M183" i="1"/>
  <c r="F188" i="1"/>
  <c r="G188" i="1"/>
  <c r="H188" i="1"/>
  <c r="I188" i="1"/>
  <c r="J188" i="1"/>
  <c r="K188" i="1"/>
  <c r="M188" i="1"/>
  <c r="F193" i="1"/>
  <c r="G193" i="1"/>
  <c r="H193" i="1"/>
  <c r="I193" i="1"/>
  <c r="J193" i="1"/>
  <c r="K193" i="1"/>
  <c r="M193" i="1"/>
  <c r="F198" i="1"/>
  <c r="G198" i="1"/>
  <c r="H198" i="1"/>
  <c r="I198" i="1"/>
  <c r="J198" i="1"/>
  <c r="K198" i="1"/>
  <c r="M198" i="1"/>
  <c r="F203" i="1"/>
  <c r="G203" i="1"/>
  <c r="H203" i="1"/>
  <c r="I203" i="1"/>
  <c r="J203" i="1"/>
  <c r="K203" i="1"/>
  <c r="M203" i="1"/>
  <c r="F208" i="1"/>
  <c r="G208" i="1"/>
  <c r="H208" i="1"/>
  <c r="I208" i="1"/>
  <c r="J208" i="1"/>
  <c r="K208" i="1"/>
  <c r="M208" i="1"/>
  <c r="F213" i="1"/>
  <c r="G213" i="1"/>
  <c r="H213" i="1"/>
  <c r="I213" i="1"/>
  <c r="J213" i="1"/>
  <c r="K213" i="1"/>
  <c r="M213" i="1"/>
  <c r="F218" i="1"/>
  <c r="G218" i="1"/>
  <c r="H218" i="1"/>
  <c r="I218" i="1"/>
  <c r="J218" i="1"/>
  <c r="K218" i="1"/>
  <c r="M218" i="1"/>
  <c r="F125" i="1"/>
  <c r="K152" i="1"/>
  <c r="K147" i="1"/>
  <c r="K141" i="1"/>
  <c r="K136" i="1"/>
  <c r="K130" i="1"/>
  <c r="K125" i="1"/>
  <c r="K119" i="1"/>
  <c r="K113" i="1"/>
  <c r="K107" i="1"/>
  <c r="K101" i="1"/>
  <c r="K95" i="1"/>
  <c r="K89" i="1"/>
  <c r="K83" i="1"/>
  <c r="K77" i="1"/>
  <c r="K71" i="1"/>
  <c r="K65" i="1"/>
  <c r="K59" i="1"/>
  <c r="K53" i="1"/>
  <c r="K47" i="1"/>
  <c r="K41" i="1"/>
  <c r="K35" i="1"/>
  <c r="K29" i="1"/>
  <c r="K23" i="1"/>
  <c r="K17" i="1"/>
  <c r="K11" i="1"/>
  <c r="J152" i="1"/>
  <c r="J147" i="1"/>
  <c r="J141" i="1"/>
  <c r="J136" i="1"/>
  <c r="J130" i="1"/>
  <c r="J125" i="1"/>
  <c r="J119" i="1"/>
  <c r="J113" i="1"/>
  <c r="J107" i="1"/>
  <c r="J101" i="1"/>
  <c r="J95" i="1"/>
  <c r="J89" i="1"/>
  <c r="J83" i="1"/>
  <c r="J77" i="1"/>
  <c r="J71" i="1"/>
  <c r="J65" i="1"/>
  <c r="J59" i="1"/>
  <c r="J53" i="1"/>
  <c r="J47" i="1"/>
  <c r="J41" i="1"/>
  <c r="J35" i="1"/>
  <c r="J29" i="1"/>
  <c r="J23" i="1"/>
  <c r="J17" i="1"/>
  <c r="J11" i="1"/>
  <c r="M152" i="1"/>
  <c r="I152" i="1"/>
  <c r="H152" i="1"/>
  <c r="G152" i="1"/>
  <c r="F152" i="1"/>
  <c r="M147" i="1"/>
  <c r="I147" i="1"/>
  <c r="H147" i="1"/>
  <c r="G147" i="1"/>
  <c r="F147" i="1"/>
  <c r="M141" i="1"/>
  <c r="I141" i="1"/>
  <c r="H141" i="1"/>
  <c r="G141" i="1"/>
  <c r="F141" i="1"/>
  <c r="M136" i="1"/>
  <c r="I136" i="1"/>
  <c r="H136" i="1"/>
  <c r="G136" i="1"/>
  <c r="F136" i="1"/>
  <c r="M130" i="1"/>
  <c r="I130" i="1"/>
  <c r="H130" i="1"/>
  <c r="G130" i="1"/>
  <c r="F130" i="1"/>
  <c r="M125" i="1"/>
  <c r="I125" i="1"/>
  <c r="H125" i="1"/>
  <c r="G125" i="1"/>
  <c r="M119" i="1"/>
  <c r="I119" i="1"/>
  <c r="H119" i="1"/>
  <c r="G119" i="1"/>
  <c r="F119" i="1"/>
  <c r="M113" i="1"/>
  <c r="I113" i="1"/>
  <c r="H113" i="1"/>
  <c r="G113" i="1"/>
  <c r="F113" i="1"/>
  <c r="M107" i="1"/>
  <c r="I107" i="1"/>
  <c r="H107" i="1"/>
  <c r="G107" i="1"/>
  <c r="F107" i="1"/>
  <c r="M101" i="1"/>
  <c r="I101" i="1"/>
  <c r="H101" i="1"/>
  <c r="G101" i="1"/>
  <c r="F101" i="1"/>
  <c r="M95" i="1"/>
  <c r="I95" i="1"/>
  <c r="H95" i="1"/>
  <c r="G95" i="1"/>
  <c r="F95" i="1"/>
  <c r="M89" i="1"/>
  <c r="I89" i="1"/>
  <c r="H89" i="1"/>
  <c r="G89" i="1"/>
  <c r="F89" i="1"/>
  <c r="M83" i="1"/>
  <c r="I83" i="1"/>
  <c r="H83" i="1"/>
  <c r="G83" i="1"/>
  <c r="F83" i="1"/>
  <c r="M77" i="1"/>
  <c r="I77" i="1"/>
  <c r="H77" i="1"/>
  <c r="G77" i="1"/>
  <c r="F77" i="1"/>
  <c r="M71" i="1"/>
  <c r="I71" i="1"/>
  <c r="H71" i="1"/>
  <c r="G71" i="1"/>
  <c r="F71" i="1"/>
  <c r="M65" i="1"/>
  <c r="I65" i="1"/>
  <c r="H65" i="1"/>
  <c r="G65" i="1"/>
  <c r="F65" i="1"/>
  <c r="M59" i="1"/>
  <c r="I59" i="1"/>
  <c r="H59" i="1"/>
  <c r="G59" i="1"/>
  <c r="F59" i="1"/>
  <c r="M53" i="1"/>
  <c r="I53" i="1"/>
  <c r="H53" i="1"/>
  <c r="G53" i="1"/>
  <c r="F53" i="1"/>
  <c r="M47" i="1"/>
  <c r="I47" i="1"/>
  <c r="H47" i="1"/>
  <c r="G47" i="1"/>
  <c r="F47" i="1"/>
  <c r="M41" i="1"/>
  <c r="I41" i="1"/>
  <c r="H41" i="1"/>
  <c r="G41" i="1"/>
  <c r="F41" i="1"/>
  <c r="M35" i="1"/>
  <c r="I35" i="1"/>
  <c r="H35" i="1"/>
  <c r="G35" i="1"/>
  <c r="F35" i="1"/>
  <c r="M29" i="1"/>
  <c r="I29" i="1"/>
  <c r="H29" i="1"/>
  <c r="G29" i="1"/>
  <c r="F29" i="1"/>
  <c r="M23" i="1"/>
  <c r="I23" i="1"/>
  <c r="H23" i="1"/>
  <c r="G23" i="1"/>
  <c r="F23" i="1"/>
  <c r="M17" i="1"/>
  <c r="I17" i="1"/>
  <c r="H17" i="1"/>
  <c r="G17" i="1"/>
  <c r="F17" i="1"/>
  <c r="F11" i="1"/>
  <c r="G11" i="1"/>
  <c r="H11" i="1"/>
  <c r="I11" i="1"/>
  <c r="M11" i="1"/>
  <c r="N244" i="1" l="1"/>
  <c r="N11" i="1"/>
  <c r="N29" i="1"/>
  <c r="N193" i="1"/>
  <c r="N47" i="1"/>
  <c r="N162" i="1"/>
  <c r="N203" i="1"/>
  <c r="N89" i="1"/>
  <c r="N167" i="1"/>
  <c r="N172" i="1"/>
  <c r="N35" i="1"/>
  <c r="N141" i="1"/>
  <c r="N59" i="1"/>
  <c r="N152" i="1"/>
  <c r="N41" i="1"/>
  <c r="N101" i="1"/>
  <c r="N107" i="1"/>
  <c r="N113" i="1"/>
  <c r="N119" i="1"/>
  <c r="N125" i="1"/>
  <c r="N136" i="1"/>
  <c r="N71" i="1"/>
  <c r="N183" i="1"/>
  <c r="N65" i="1"/>
  <c r="N188" i="1"/>
  <c r="N157" i="1"/>
  <c r="N83" i="1"/>
  <c r="N23" i="1"/>
  <c r="N17" i="1"/>
  <c r="N53" i="1"/>
  <c r="N77" i="1"/>
  <c r="N95" i="1"/>
  <c r="N130" i="1"/>
  <c r="N147" i="1"/>
  <c r="N178" i="1"/>
  <c r="N198" i="1"/>
  <c r="N208" i="1" l="1"/>
  <c r="N213" i="1" l="1"/>
  <c r="N218" i="1"/>
</calcChain>
</file>

<file path=xl/sharedStrings.xml><?xml version="1.0" encoding="utf-8"?>
<sst xmlns="http://schemas.openxmlformats.org/spreadsheetml/2006/main" count="606" uniqueCount="155">
  <si>
    <t>Trančes numurs</t>
  </si>
  <si>
    <t>Maksātāja KK</t>
  </si>
  <si>
    <t>Valūta</t>
  </si>
  <si>
    <t>2025</t>
  </si>
  <si>
    <t>2026</t>
  </si>
  <si>
    <t>2027</t>
  </si>
  <si>
    <t>2028</t>
  </si>
  <si>
    <t>P-62/2006</t>
  </si>
  <si>
    <t>F40322220</t>
  </si>
  <si>
    <t>EUR</t>
  </si>
  <si>
    <t>4311</t>
  </si>
  <si>
    <t>2280</t>
  </si>
  <si>
    <t>P-116/2007</t>
  </si>
  <si>
    <t>P-361/2007</t>
  </si>
  <si>
    <t>P-270/2013</t>
  </si>
  <si>
    <t>P-55/2014</t>
  </si>
  <si>
    <t>P-336/2014</t>
  </si>
  <si>
    <t>P-549/2014</t>
  </si>
  <si>
    <t>P-582/2014</t>
  </si>
  <si>
    <t>P-275/2015</t>
  </si>
  <si>
    <t>P-274/2015</t>
  </si>
  <si>
    <t>P-177/2016</t>
  </si>
  <si>
    <t>P-353/2016</t>
  </si>
  <si>
    <t>P-623/2017</t>
  </si>
  <si>
    <t>P-288/2018</t>
  </si>
  <si>
    <t>P-287/2018</t>
  </si>
  <si>
    <t>P-291/2018</t>
  </si>
  <si>
    <t>P-292/2018</t>
  </si>
  <si>
    <t>P-377/2018</t>
  </si>
  <si>
    <t>F40222220</t>
  </si>
  <si>
    <t>P-394/2018</t>
  </si>
  <si>
    <t>P-677/2018</t>
  </si>
  <si>
    <t>P-680/2018</t>
  </si>
  <si>
    <t>P-85/2019</t>
  </si>
  <si>
    <t>P-86/2019</t>
  </si>
  <si>
    <t>P-87/2019</t>
  </si>
  <si>
    <t>P-97/2020</t>
  </si>
  <si>
    <t>P-437/2020</t>
  </si>
  <si>
    <t>F40221220</t>
  </si>
  <si>
    <t>P-456/2020</t>
  </si>
  <si>
    <t>F40321220</t>
  </si>
  <si>
    <t>P-117/2021</t>
  </si>
  <si>
    <t>P-115/2021</t>
  </si>
  <si>
    <t>P-198/2021</t>
  </si>
  <si>
    <t>P-223/2021</t>
  </si>
  <si>
    <t>P-393/2021</t>
  </si>
  <si>
    <t>P-1/2022</t>
  </si>
  <si>
    <t>P-149/2022</t>
  </si>
  <si>
    <t>Aizņēmuma līgums</t>
  </si>
  <si>
    <t>A2/1/06/119</t>
  </si>
  <si>
    <t>A2/1/07/210</t>
  </si>
  <si>
    <t>A2/1/07/551</t>
  </si>
  <si>
    <t>A2/1/13/378</t>
  </si>
  <si>
    <t>A2/1/14/115</t>
  </si>
  <si>
    <t>A2/1/14/507</t>
  </si>
  <si>
    <t>A2/1/14/843</t>
  </si>
  <si>
    <t>A2/1/14/893</t>
  </si>
  <si>
    <t>A2/1/15/409</t>
  </si>
  <si>
    <t>A2/1/15/408</t>
  </si>
  <si>
    <t>A2/1/16/268</t>
  </si>
  <si>
    <t>A2/1/16/484</t>
  </si>
  <si>
    <t>A2/1/17/808</t>
  </si>
  <si>
    <t>A2/1/18/335</t>
  </si>
  <si>
    <t>A2/1/18/336</t>
  </si>
  <si>
    <t>A2/1/18/352</t>
  </si>
  <si>
    <t>A2/1/18/351</t>
  </si>
  <si>
    <t>A2/1/18/457</t>
  </si>
  <si>
    <t>A2/1/18/480</t>
  </si>
  <si>
    <t>A2/1/18/827</t>
  </si>
  <si>
    <t>A2/1/18/853</t>
  </si>
  <si>
    <t>A2/1/19/178</t>
  </si>
  <si>
    <t>A2/1/19/176</t>
  </si>
  <si>
    <t>A2/1/19/177</t>
  </si>
  <si>
    <t>A2/1/20/128</t>
  </si>
  <si>
    <t>A2/1/20/806</t>
  </si>
  <si>
    <t>A2/1/20/834</t>
  </si>
  <si>
    <t>A2/1/21/184</t>
  </si>
  <si>
    <t>A2/1/21/186</t>
  </si>
  <si>
    <t>A2/1/21/294</t>
  </si>
  <si>
    <t>A2/1/21/319</t>
  </si>
  <si>
    <t>A2/1/21/538</t>
  </si>
  <si>
    <t>A2/1/22/10</t>
  </si>
  <si>
    <t>A2/1/22/225</t>
  </si>
  <si>
    <t>A2/1/22/397</t>
  </si>
  <si>
    <t>Maksājuma veids</t>
  </si>
  <si>
    <t>Pamatsumma</t>
  </si>
  <si>
    <t>Procentu maksa</t>
  </si>
  <si>
    <t>Apkalpošanas maksa</t>
  </si>
  <si>
    <t>PAMATSUMMAS</t>
  </si>
  <si>
    <t>procenti</t>
  </si>
  <si>
    <t>apkalpošana</t>
  </si>
  <si>
    <t>2029</t>
  </si>
  <si>
    <t>2030</t>
  </si>
  <si>
    <t>P-295/2022</t>
  </si>
  <si>
    <t>P-58/2023</t>
  </si>
  <si>
    <t>P-87/2023</t>
  </si>
  <si>
    <t>ELFLA projekta "Publiskās infrastruktūras nodrošināšana uzņēmējdarbības atbalstam pie Baltās kāpas teritorijas" īstenošanai</t>
  </si>
  <si>
    <t>SIA "Saulkrastu komunālserviss" pamatkapitāla palielināšanai KF projekta  "Ūdenssaimniecības pakalpojumu attīstība Saulkrastos, II kārta" īstenošanai</t>
  </si>
  <si>
    <t>Projekta "Moduļa tipa piebūves uzstādīšana PII "Rūķītis"  īstenošanai</t>
  </si>
  <si>
    <t>Projekta "Moduļa tipa ēdamzāles izbūve Saulkrastu vidusskolai"  īstenošanai</t>
  </si>
  <si>
    <t>EJZF projekta "Labierīcību infrastruktūras izveide Baltās kāpas teritorijā"  īstenošanai</t>
  </si>
  <si>
    <t>Projekta "PII "Rūķitis" telpu (sporta grupiņas) remontdarbi"  īstenošanai</t>
  </si>
  <si>
    <t>Siltumavota efektivitātes paaugstināšana Zvejniekciemā, pamatkapitāla palielināšanai</t>
  </si>
  <si>
    <t>Siltumtrases izbūve no Smilšu ielas 3 uz Smilšu ielu 7, Saulkrastos</t>
  </si>
  <si>
    <t>Saulkrastu domes ēkas remonts, Zvejniekciema vidusskolas renovācija, saulkrastu vidusskolas halles būvniecība, ielu apgaismojuma tīklu renovācija</t>
  </si>
  <si>
    <t>Saulkrastu sporta halles būvniecība</t>
  </si>
  <si>
    <t xml:space="preserve">Saulkrastu vidusskolas sporta halles būvniecība </t>
  </si>
  <si>
    <t xml:space="preserve">Ēkas Smilšu ielā 7, Saulkrastos iegāde Vidzemes jūrmals Mūzikas un mākslas skolas vajadzībām </t>
  </si>
  <si>
    <t>Gājēju ietves izbūve Vidrižu ielā</t>
  </si>
  <si>
    <t xml:space="preserve">Latvijas un Šveices sadarbības programmas projekta (Nr.4-7/14/) "Multifunkcionāla jauniešu iniciatīvas centra izveide Saulkrastos" īstenošanai </t>
  </si>
  <si>
    <t>PII Rūķītis telpu remontdarbi</t>
  </si>
  <si>
    <t xml:space="preserve">Ielu apgaismojuma rekonstrukcija Celtnieku, Draudzības, Lapu, Ganību, Enkuru, Akmeņu un Zaļajā ielā Zzvejniekciemā, Saulkrastu novads" </t>
  </si>
  <si>
    <t>Sējas novada pašvaldības autoceļa 80-92-C12 (Murjāņi-Beltes) pārbūve</t>
  </si>
  <si>
    <t xml:space="preserve">Projekta ''Gājēju un veloceliņš Loja Murjāņi'' īstenošanai </t>
  </si>
  <si>
    <t>Prioritārā investīciju projekta "Ēkas Smilšu ielā 7, Saulkrastos, Saulkrastu novadā, vienkāršotā atjaunošana, īstenošanai</t>
  </si>
  <si>
    <t>ERAF projekta  "Ēkas Raiņa ielā 7, Saulkrastos energoefektivitātes uzlabošana" īstenošanai</t>
  </si>
  <si>
    <t>ERAF projekta "Ēkas Raiņa ielā 7, Saulkrastos energoefektivitātes uzlabošana" īstenošanai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</si>
  <si>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</si>
  <si>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</si>
  <si>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Saistību apmērs</t>
  </si>
  <si>
    <t>Kopsumma EUR</t>
  </si>
  <si>
    <t>2031</t>
  </si>
  <si>
    <t>2032-2050</t>
  </si>
  <si>
    <t>A2/1/24/31</t>
  </si>
  <si>
    <t>P-31/2024</t>
  </si>
  <si>
    <t>P-63/2024</t>
  </si>
  <si>
    <t>A2/1/24/99</t>
  </si>
  <si>
    <t>P-109/2024</t>
  </si>
  <si>
    <t>A2/1/24/114</t>
  </si>
  <si>
    <t>P-127/2024</t>
  </si>
  <si>
    <t>A2/1/24/145</t>
  </si>
  <si>
    <t>P-204/2024</t>
  </si>
  <si>
    <t>A2/1/24/214</t>
  </si>
  <si>
    <t>Prioritārais investīciju projekts "Nekustamo īpašumu Ainažu iela 42C un Ainažu ielā 42A Saulkrasti, Saulkrastu nov., iegāde kultūras infrastruktūras pilnveidošanai"</t>
  </si>
  <si>
    <t>2024.gada prioritārā investīciju projekta "Raiņa un Ainažu ielas krustojuma pārbūve un teritorijas labiekārtošana Saulkrastos" investīciju īstenošanai.</t>
  </si>
  <si>
    <t>Mikroautobusa iegāde skolēnu pārvadāšanai</t>
  </si>
  <si>
    <t>Kopsumma</t>
  </si>
  <si>
    <t>4. pielikums</t>
  </si>
  <si>
    <t>Saulkrastu vidusskolas Smilšu ielā 3, Saulkrastos "Fasādes remonts" īstenošanai</t>
  </si>
  <si>
    <t>PSIA Saulkrastu slimnīca pamatkapitāla palielināšana KPFI projekta "Saulkrastu slimnīcas ēkas energoefektivitātes paaugstināsana" īstenošanai</t>
  </si>
  <si>
    <t>EJZF projekta "Infrastruktūras izveide Jūras parkā, Saulkrastos" īstenošanai</t>
  </si>
  <si>
    <t>SIA Saulkrastu komunālserviss"pamatkapitāla palielināšanai Kohēzijas fonda projekta "Ūdensaimniecības attīstība Austrumlatvijas upju baseinu pašvaldībā II kārta" īstenošanai</t>
  </si>
  <si>
    <t>EZF projekta "Zvejniekciema stadiona rekonstrukcija"</t>
  </si>
  <si>
    <t>SIA SAulkrastu komunālserviss pamatkapitāla palielināšana KF projekta "Siltumtrašu rekonstrukcija Zvejniekciemā"</t>
  </si>
  <si>
    <t xml:space="preserve">Projekts "Saulkrastu novada kultūras nama "Zvejniekciems" renovācija" īstenošana </t>
  </si>
  <si>
    <t>ERAF projekta  "Uzņēmējdarbības izaugsmei nepieciešamās infrastruktūras attīstība Saulkrastu novadā"</t>
  </si>
  <si>
    <t>Projekta "Jūras prospekta pārbūve no Upes ielas virzienā uz Aģes upi Zvejniekciemā" īstenošanai</t>
  </si>
  <si>
    <t xml:space="preserve">projekta "Jūras prospekta seguma maiņa no Jūras prospekta 26" īstenošanai  </t>
  </si>
  <si>
    <t xml:space="preserve">EJZF projekta  "Tūrisma attīstībai nepieciešamās infrastruktūras izveide Ainažu ielā" īstenošanai </t>
  </si>
  <si>
    <t xml:space="preserve">Projekta "Atbalsta pasākumi iedzīvotāju nekustamā īpašuma pievienošanai centralizētajiem kanalizācijas tīkliem Saulkrastu novadā" īstenošanai </t>
  </si>
  <si>
    <t>Prioritārais investīciju projekts "Savstarpēji saistītu īpašumu iegādei Ainažu ielā 12, Saulkrasti, Vidzemes jūrmalas Mūzikas un mākslas skolas mācību procesa nodrošināšanai"</t>
  </si>
  <si>
    <t>Projekts "Gājēju ietves izbūve gar autoceļu P6, posmā no Viadukta līdz Rožu bulvārim"</t>
  </si>
  <si>
    <t>SIA "Saulkrastu komunālserviss" pamatkapitāla palielināšanai KF projekta "Ūdenssaimniecības pakalpojumu attīstība Saulkrastos, II kārta" īstenošanai</t>
  </si>
  <si>
    <t>Prioritārā investīciju projekta "Lojas ciema labiekārtošana" īstenošanai</t>
  </si>
  <si>
    <t>Melnsila ielas seguma atjaunošana un gājēju ietves izbūve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</si>
</sst>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0"/>
      <color indexed="8"/>
      <name val="Tahoma"/>
      <family val="2"/>
      <charset val="186"/>
    </font>
    <font>
      <sz val="10"/>
      <color indexed="8"/>
      <name val="Tahoma"/>
      <family val="2"/>
      <charset val="186"/>
    </font>
    <font>
      <sz val="10"/>
      <name val="Tahoma"/>
      <family val="2"/>
      <charset val="186"/>
    </font>
    <font>
      <b/>
      <sz val="10"/>
      <name val="Tahoma"/>
      <family val="2"/>
      <charset val="186"/>
    </font>
    <font>
      <b/>
      <sz val="11"/>
      <color theme="1"/>
      <name val="Tahoma"/>
      <family val="2"/>
      <charset val="186"/>
    </font>
    <font>
      <b/>
      <sz val="10"/>
      <color theme="1"/>
      <name val="Tahoma"/>
      <family val="2"/>
      <charset val="186"/>
    </font>
    <font>
      <sz val="8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0"/>
      <name val="Arial"/>
      <family val="2"/>
      <charset val="186"/>
    </font>
    <font>
      <sz val="14"/>
      <name val="Times New Roman"/>
      <family val="1"/>
      <charset val="186"/>
    </font>
    <font>
      <sz val="12"/>
      <color theme="1"/>
      <name val="Tahoma"/>
      <family val="2"/>
      <charset val="186"/>
    </font>
    <font>
      <sz val="12"/>
      <name val="Tahoma"/>
      <family val="2"/>
      <charset val="186"/>
    </font>
    <font>
      <b/>
      <sz val="16"/>
      <name val="Tahoma"/>
      <family val="2"/>
      <charset val="186"/>
    </font>
    <font>
      <b/>
      <sz val="10"/>
      <color rgb="FF161616"/>
      <name val="Tahoma"/>
      <family val="2"/>
      <charset val="186"/>
    </font>
    <font>
      <sz val="11"/>
      <name val="Calibri"/>
      <family val="2"/>
      <charset val="186"/>
      <scheme val="minor"/>
    </font>
    <font>
      <b/>
      <sz val="11"/>
      <name val="Tahoma"/>
      <family val="2"/>
      <charset val="186"/>
    </font>
    <font>
      <b/>
      <sz val="12"/>
      <name val="Calibri"/>
      <family val="2"/>
      <charset val="186"/>
      <scheme val="minor"/>
    </font>
    <font>
      <sz val="11"/>
      <color theme="1"/>
      <name val="Tahoma"/>
      <family val="2"/>
      <charset val="186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8"/>
      </right>
      <top/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85">
    <xf numFmtId="0" fontId="0" fillId="0" borderId="0" xfId="0"/>
    <xf numFmtId="49" fontId="2" fillId="0" borderId="2" xfId="0" applyNumberFormat="1" applyFont="1" applyBorder="1" applyAlignment="1">
      <alignment horizontal="center" vertical="center" wrapText="1"/>
    </xf>
    <xf numFmtId="0" fontId="0" fillId="0" borderId="2" xfId="0" applyBorder="1"/>
    <xf numFmtId="49" fontId="3" fillId="0" borderId="2" xfId="0" applyNumberFormat="1" applyFont="1" applyBorder="1" applyAlignment="1">
      <alignment horizontal="left" vertical="top" wrapText="1"/>
    </xf>
    <xf numFmtId="4" fontId="3" fillId="0" borderId="2" xfId="0" applyNumberFormat="1" applyFont="1" applyBorder="1" applyAlignment="1">
      <alignment horizontal="right" vertical="top" wrapText="1"/>
    </xf>
    <xf numFmtId="4" fontId="2" fillId="0" borderId="2" xfId="0" applyNumberFormat="1" applyFont="1" applyBorder="1" applyAlignment="1">
      <alignment horizontal="right" vertical="top" wrapText="1"/>
    </xf>
    <xf numFmtId="49" fontId="2" fillId="0" borderId="2" xfId="0" applyNumberFormat="1" applyFont="1" applyBorder="1" applyAlignment="1">
      <alignment horizontal="left" vertical="top" wrapText="1"/>
    </xf>
    <xf numFmtId="4" fontId="4" fillId="0" borderId="2" xfId="0" applyNumberFormat="1" applyFont="1" applyBorder="1" applyAlignment="1">
      <alignment horizontal="right" vertical="top" wrapText="1"/>
    </xf>
    <xf numFmtId="49" fontId="2" fillId="0" borderId="3" xfId="0" applyNumberFormat="1" applyFont="1" applyBorder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0" borderId="4" xfId="0" applyFont="1" applyBorder="1"/>
    <xf numFmtId="0" fontId="1" fillId="0" borderId="0" xfId="0" applyFont="1"/>
    <xf numFmtId="2" fontId="3" fillId="0" borderId="2" xfId="0" applyNumberFormat="1" applyFont="1" applyBorder="1" applyAlignment="1">
      <alignment horizontal="right" vertical="top" wrapText="1"/>
    </xf>
    <xf numFmtId="49" fontId="2" fillId="0" borderId="4" xfId="0" applyNumberFormat="1" applyFont="1" applyBorder="1" applyAlignment="1">
      <alignment vertical="top" wrapText="1"/>
    </xf>
    <xf numFmtId="49" fontId="2" fillId="0" borderId="5" xfId="0" applyNumberFormat="1" applyFont="1" applyBorder="1" applyAlignment="1">
      <alignment vertical="top" wrapText="1"/>
    </xf>
    <xf numFmtId="0" fontId="1" fillId="0" borderId="0" xfId="0" applyFont="1" applyAlignment="1">
      <alignment wrapText="1"/>
    </xf>
    <xf numFmtId="0" fontId="1" fillId="0" borderId="3" xfId="0" applyFont="1" applyBorder="1" applyAlignment="1">
      <alignment wrapText="1"/>
    </xf>
    <xf numFmtId="0" fontId="7" fillId="0" borderId="3" xfId="0" applyFont="1" applyBorder="1"/>
    <xf numFmtId="0" fontId="0" fillId="0" borderId="3" xfId="0" applyBorder="1"/>
    <xf numFmtId="4" fontId="2" fillId="0" borderId="3" xfId="0" applyNumberFormat="1" applyFont="1" applyBorder="1" applyAlignment="1">
      <alignment horizontal="right" vertical="top" wrapText="1"/>
    </xf>
    <xf numFmtId="2" fontId="0" fillId="0" borderId="3" xfId="0" applyNumberFormat="1" applyBorder="1"/>
    <xf numFmtId="0" fontId="9" fillId="0" borderId="8" xfId="0" applyFont="1" applyBorder="1" applyAlignment="1">
      <alignment wrapText="1"/>
    </xf>
    <xf numFmtId="0" fontId="9" fillId="0" borderId="8" xfId="0" applyFont="1" applyBorder="1"/>
    <xf numFmtId="10" fontId="0" fillId="0" borderId="0" xfId="0" applyNumberFormat="1"/>
    <xf numFmtId="0" fontId="12" fillId="0" borderId="3" xfId="0" applyFont="1" applyBorder="1"/>
    <xf numFmtId="0" fontId="12" fillId="0" borderId="1" xfId="0" applyFont="1" applyBorder="1"/>
    <xf numFmtId="0" fontId="0" fillId="0" borderId="1" xfId="0" applyBorder="1"/>
    <xf numFmtId="0" fontId="9" fillId="0" borderId="7" xfId="0" applyFont="1" applyBorder="1"/>
    <xf numFmtId="4" fontId="9" fillId="0" borderId="8" xfId="0" applyNumberFormat="1" applyFont="1" applyBorder="1"/>
    <xf numFmtId="0" fontId="11" fillId="0" borderId="0" xfId="1" applyFont="1" applyAlignment="1" applyProtection="1">
      <alignment horizontal="center" wrapText="1"/>
      <protection locked="0"/>
    </xf>
    <xf numFmtId="49" fontId="2" fillId="0" borderId="3" xfId="0" applyNumberFormat="1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right" vertical="top" wrapText="1"/>
    </xf>
    <xf numFmtId="2" fontId="3" fillId="0" borderId="3" xfId="0" applyNumberFormat="1" applyFont="1" applyBorder="1" applyAlignment="1">
      <alignment horizontal="right" vertical="top" wrapText="1"/>
    </xf>
    <xf numFmtId="4" fontId="2" fillId="0" borderId="0" xfId="0" applyNumberFormat="1" applyFont="1" applyAlignment="1">
      <alignment horizontal="right" vertical="top" wrapText="1"/>
    </xf>
    <xf numFmtId="4" fontId="2" fillId="0" borderId="1" xfId="0" applyNumberFormat="1" applyFont="1" applyBorder="1" applyAlignment="1">
      <alignment horizontal="right" vertical="top" wrapText="1"/>
    </xf>
    <xf numFmtId="49" fontId="3" fillId="0" borderId="3" xfId="0" applyNumberFormat="1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left" vertical="top" wrapText="1"/>
    </xf>
    <xf numFmtId="0" fontId="0" fillId="0" borderId="13" xfId="0" applyBorder="1"/>
    <xf numFmtId="0" fontId="15" fillId="0" borderId="0" xfId="0" applyFont="1"/>
    <xf numFmtId="0" fontId="6" fillId="0" borderId="1" xfId="0" applyFont="1" applyBorder="1"/>
    <xf numFmtId="0" fontId="16" fillId="0" borderId="0" xfId="0" applyFont="1"/>
    <xf numFmtId="49" fontId="5" fillId="0" borderId="2" xfId="0" applyNumberFormat="1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 wrapText="1"/>
    </xf>
    <xf numFmtId="2" fontId="4" fillId="0" borderId="3" xfId="0" applyNumberFormat="1" applyFont="1" applyBorder="1" applyAlignment="1">
      <alignment horizontal="right" vertical="top" wrapText="1"/>
    </xf>
    <xf numFmtId="2" fontId="4" fillId="0" borderId="2" xfId="0" applyNumberFormat="1" applyFont="1" applyBorder="1" applyAlignment="1">
      <alignment horizontal="right" vertical="top" wrapText="1"/>
    </xf>
    <xf numFmtId="0" fontId="16" fillId="0" borderId="1" xfId="0" applyFont="1" applyBorder="1"/>
    <xf numFmtId="4" fontId="5" fillId="0" borderId="0" xfId="0" applyNumberFormat="1" applyFont="1" applyAlignment="1">
      <alignment horizontal="right" vertical="top" wrapText="1"/>
    </xf>
    <xf numFmtId="10" fontId="9" fillId="0" borderId="1" xfId="0" applyNumberFormat="1" applyFont="1" applyBorder="1"/>
    <xf numFmtId="4" fontId="9" fillId="0" borderId="0" xfId="0" applyNumberFormat="1" applyFont="1"/>
    <xf numFmtId="0" fontId="1" fillId="2" borderId="2" xfId="0" applyFont="1" applyFill="1" applyBorder="1"/>
    <xf numFmtId="4" fontId="9" fillId="2" borderId="2" xfId="0" applyNumberFormat="1" applyFont="1" applyFill="1" applyBorder="1"/>
    <xf numFmtId="4" fontId="1" fillId="2" borderId="2" xfId="0" applyNumberFormat="1" applyFont="1" applyFill="1" applyBorder="1"/>
    <xf numFmtId="0" fontId="0" fillId="3" borderId="2" xfId="0" applyFill="1" applyBorder="1"/>
    <xf numFmtId="4" fontId="9" fillId="3" borderId="2" xfId="0" applyNumberFormat="1" applyFont="1" applyFill="1" applyBorder="1"/>
    <xf numFmtId="4" fontId="1" fillId="3" borderId="2" xfId="0" applyNumberFormat="1" applyFont="1" applyFill="1" applyBorder="1"/>
    <xf numFmtId="49" fontId="3" fillId="5" borderId="2" xfId="0" applyNumberFormat="1" applyFont="1" applyFill="1" applyBorder="1" applyAlignment="1">
      <alignment horizontal="left" vertical="top" wrapText="1"/>
    </xf>
    <xf numFmtId="4" fontId="9" fillId="5" borderId="2" xfId="0" applyNumberFormat="1" applyFont="1" applyFill="1" applyBorder="1"/>
    <xf numFmtId="4" fontId="1" fillId="5" borderId="2" xfId="0" applyNumberFormat="1" applyFont="1" applyFill="1" applyBorder="1"/>
    <xf numFmtId="49" fontId="3" fillId="2" borderId="2" xfId="0" applyNumberFormat="1" applyFont="1" applyFill="1" applyBorder="1" applyAlignment="1">
      <alignment horizontal="left" vertical="top" wrapText="1"/>
    </xf>
    <xf numFmtId="49" fontId="3" fillId="4" borderId="2" xfId="0" applyNumberFormat="1" applyFont="1" applyFill="1" applyBorder="1" applyAlignment="1">
      <alignment horizontal="left" vertical="top" wrapText="1"/>
    </xf>
    <xf numFmtId="0" fontId="0" fillId="5" borderId="2" xfId="0" applyFill="1" applyBorder="1"/>
    <xf numFmtId="0" fontId="6" fillId="0" borderId="2" xfId="0" applyFont="1" applyBorder="1" applyAlignment="1">
      <alignment horizontal="center" wrapText="1"/>
    </xf>
    <xf numFmtId="49" fontId="17" fillId="0" borderId="8" xfId="0" applyNumberFormat="1" applyFont="1" applyBorder="1" applyAlignment="1">
      <alignment vertical="top" wrapText="1"/>
    </xf>
    <xf numFmtId="4" fontId="1" fillId="4" borderId="2" xfId="0" applyNumberFormat="1" applyFont="1" applyFill="1" applyBorder="1"/>
    <xf numFmtId="0" fontId="18" fillId="0" borderId="2" xfId="0" applyFont="1" applyBorder="1"/>
    <xf numFmtId="0" fontId="1" fillId="0" borderId="2" xfId="0" applyFont="1" applyBorder="1"/>
    <xf numFmtId="49" fontId="2" fillId="0" borderId="3" xfId="0" applyNumberFormat="1" applyFont="1" applyBorder="1" applyAlignment="1">
      <alignment horizontal="left" vertical="top" wrapText="1"/>
    </xf>
    <xf numFmtId="49" fontId="2" fillId="0" borderId="1" xfId="0" applyNumberFormat="1" applyFont="1" applyBorder="1" applyAlignment="1">
      <alignment horizontal="left" vertical="top" wrapText="1"/>
    </xf>
    <xf numFmtId="49" fontId="2" fillId="0" borderId="5" xfId="0" applyNumberFormat="1" applyFont="1" applyBorder="1" applyAlignment="1">
      <alignment horizontal="left" vertical="top" wrapText="1"/>
    </xf>
    <xf numFmtId="49" fontId="2" fillId="0" borderId="6" xfId="0" applyNumberFormat="1" applyFont="1" applyBorder="1" applyAlignment="1">
      <alignment horizontal="left" vertical="top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13" fillId="0" borderId="10" xfId="1" applyNumberFormat="1" applyFont="1" applyBorder="1" applyAlignment="1">
      <alignment horizontal="left" vertical="center" wrapText="1"/>
    </xf>
    <xf numFmtId="49" fontId="13" fillId="0" borderId="11" xfId="1" applyNumberFormat="1" applyFont="1" applyBorder="1" applyAlignment="1">
      <alignment horizontal="left" vertical="center" wrapText="1"/>
    </xf>
    <xf numFmtId="49" fontId="13" fillId="0" borderId="12" xfId="1" applyNumberFormat="1" applyFont="1" applyBorder="1" applyAlignment="1">
      <alignment horizontal="left" vertical="center" wrapText="1"/>
    </xf>
    <xf numFmtId="0" fontId="7" fillId="0" borderId="3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14" fillId="0" borderId="0" xfId="1" applyFont="1" applyAlignment="1" applyProtection="1">
      <alignment horizontal="center" wrapText="1"/>
      <protection locked="0"/>
    </xf>
    <xf numFmtId="0" fontId="11" fillId="0" borderId="0" xfId="1" applyFont="1" applyAlignment="1" applyProtection="1">
      <alignment horizontal="center" wrapText="1"/>
      <protection locked="0"/>
    </xf>
    <xf numFmtId="0" fontId="11" fillId="0" borderId="9" xfId="1" applyFont="1" applyBorder="1" applyAlignment="1" applyProtection="1">
      <alignment horizontal="center" wrapText="1"/>
      <protection locked="0"/>
    </xf>
    <xf numFmtId="0" fontId="7" fillId="0" borderId="3" xfId="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19" fillId="0" borderId="0" xfId="0" applyFont="1"/>
  </cellXfs>
  <cellStyles count="2">
    <cellStyle name="Normal" xfId="0" builtinId="0"/>
    <cellStyle name="Normal_Pamatformas" xfId="1" xr:uid="{C3A87948-EF26-44EE-B145-C3EFE41350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6D064-EFA5-49C9-8DCF-927FC8B52C38}">
  <sheetPr>
    <pageSetUpPr fitToPage="1"/>
  </sheetPr>
  <dimension ref="A1:CY248"/>
  <sheetViews>
    <sheetView tabSelected="1" zoomScale="85" zoomScaleNormal="85" workbookViewId="0">
      <pane xSplit="2" ySplit="7" topLeftCell="C263" activePane="bottomRight" state="frozen"/>
      <selection pane="topRight" activeCell="C1" sqref="C1"/>
      <selection pane="bottomLeft" activeCell="A4" sqref="A4"/>
      <selection pane="bottomRight" activeCell="A220" sqref="A220:M220"/>
    </sheetView>
  </sheetViews>
  <sheetFormatPr defaultColWidth="9.109375" defaultRowHeight="14.4" x14ac:dyDescent="0.3"/>
  <cols>
    <col min="1" max="1" width="18.88671875" bestFit="1" customWidth="1"/>
    <col min="2" max="2" width="35.33203125" customWidth="1"/>
    <col min="3" max="3" width="17.33203125" bestFit="1" customWidth="1"/>
    <col min="4" max="4" width="15.5546875" customWidth="1"/>
    <col min="5" max="5" width="7.6640625" customWidth="1"/>
    <col min="6" max="6" width="17.5546875" style="40" customWidth="1"/>
    <col min="7" max="7" width="18.6640625" customWidth="1"/>
    <col min="8" max="8" width="15.44140625" style="40" customWidth="1"/>
    <col min="9" max="9" width="14" customWidth="1"/>
    <col min="10" max="10" width="15" customWidth="1"/>
    <col min="11" max="11" width="14.88671875" customWidth="1"/>
    <col min="12" max="12" width="13.88671875" customWidth="1"/>
    <col min="13" max="13" width="14.5546875" customWidth="1"/>
    <col min="14" max="14" width="15.6640625" style="11" customWidth="1"/>
    <col min="15" max="15" width="9.109375" customWidth="1"/>
  </cols>
  <sheetData>
    <row r="1" spans="1:16" x14ac:dyDescent="0.3">
      <c r="M1" s="84" t="s">
        <v>137</v>
      </c>
    </row>
    <row r="3" spans="1:16" ht="18" customHeight="1" x14ac:dyDescent="0.35">
      <c r="C3" s="79" t="s">
        <v>119</v>
      </c>
      <c r="D3" s="80"/>
      <c r="E3" s="80"/>
      <c r="F3" s="80"/>
      <c r="G3" s="80"/>
      <c r="H3" s="80"/>
      <c r="I3" s="80"/>
      <c r="J3" s="80"/>
      <c r="K3" s="81"/>
      <c r="L3" s="29"/>
    </row>
    <row r="5" spans="1:16" ht="28.2" x14ac:dyDescent="0.3">
      <c r="A5" s="71" t="s">
        <v>48</v>
      </c>
      <c r="B5" s="71" t="s">
        <v>0</v>
      </c>
      <c r="C5" s="71" t="s">
        <v>84</v>
      </c>
      <c r="D5" s="71" t="s">
        <v>1</v>
      </c>
      <c r="E5" s="71" t="s">
        <v>2</v>
      </c>
      <c r="F5" s="41" t="s">
        <v>3</v>
      </c>
      <c r="G5" s="1" t="s">
        <v>4</v>
      </c>
      <c r="H5" s="41" t="s">
        <v>5</v>
      </c>
      <c r="I5" s="1" t="s">
        <v>6</v>
      </c>
      <c r="J5" s="1" t="s">
        <v>91</v>
      </c>
      <c r="K5" s="1" t="s">
        <v>92</v>
      </c>
      <c r="L5" s="30" t="s">
        <v>121</v>
      </c>
      <c r="M5" s="17" t="s">
        <v>122</v>
      </c>
      <c r="N5" s="62" t="s">
        <v>120</v>
      </c>
    </row>
    <row r="6" spans="1:16" x14ac:dyDescent="0.3">
      <c r="A6" s="71"/>
      <c r="B6" s="71"/>
      <c r="C6" s="71"/>
      <c r="D6" s="71"/>
      <c r="E6" s="71"/>
      <c r="F6" s="41"/>
      <c r="G6" s="1"/>
      <c r="H6" s="41"/>
      <c r="I6" s="1"/>
      <c r="J6" s="1"/>
      <c r="K6" s="1"/>
      <c r="L6" s="30"/>
      <c r="M6" s="18">
        <v>0</v>
      </c>
      <c r="N6" s="27"/>
    </row>
    <row r="7" spans="1:16" x14ac:dyDescent="0.3">
      <c r="A7" s="72" t="s">
        <v>105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22"/>
    </row>
    <row r="8" spans="1:16" x14ac:dyDescent="0.3">
      <c r="A8" s="3" t="s">
        <v>49</v>
      </c>
      <c r="B8" s="6" t="s">
        <v>7</v>
      </c>
      <c r="C8" s="3" t="s">
        <v>85</v>
      </c>
      <c r="D8" s="3" t="s">
        <v>8</v>
      </c>
      <c r="E8" s="3" t="s">
        <v>9</v>
      </c>
      <c r="F8" s="7">
        <v>53955.28</v>
      </c>
      <c r="G8" s="4">
        <v>13545.97</v>
      </c>
      <c r="H8" s="7"/>
      <c r="I8" s="4"/>
      <c r="J8" s="4"/>
      <c r="K8" s="4"/>
      <c r="L8" s="31"/>
      <c r="M8" s="18">
        <v>0</v>
      </c>
      <c r="N8" s="22"/>
    </row>
    <row r="9" spans="1:16" x14ac:dyDescent="0.3">
      <c r="A9" s="3" t="s">
        <v>49</v>
      </c>
      <c r="B9" s="6" t="s">
        <v>7</v>
      </c>
      <c r="C9" s="3" t="s">
        <v>86</v>
      </c>
      <c r="D9" s="3" t="s">
        <v>10</v>
      </c>
      <c r="E9" s="3" t="s">
        <v>9</v>
      </c>
      <c r="F9" s="7">
        <v>432.11</v>
      </c>
      <c r="G9" s="4">
        <v>60.67</v>
      </c>
      <c r="H9" s="7"/>
      <c r="I9" s="4"/>
      <c r="J9" s="4"/>
      <c r="K9" s="4"/>
      <c r="L9" s="31"/>
      <c r="M9" s="18">
        <v>0</v>
      </c>
      <c r="N9" s="22"/>
    </row>
    <row r="10" spans="1:16" ht="26.4" x14ac:dyDescent="0.3">
      <c r="A10" s="3" t="s">
        <v>49</v>
      </c>
      <c r="B10" s="6" t="s">
        <v>7</v>
      </c>
      <c r="C10" s="3" t="s">
        <v>87</v>
      </c>
      <c r="D10" s="3" t="s">
        <v>11</v>
      </c>
      <c r="E10" s="3" t="s">
        <v>9</v>
      </c>
      <c r="F10" s="7">
        <v>149.84</v>
      </c>
      <c r="G10" s="4">
        <v>21.03</v>
      </c>
      <c r="H10" s="7"/>
      <c r="I10" s="4"/>
      <c r="J10" s="4"/>
      <c r="K10" s="4"/>
      <c r="L10" s="31"/>
      <c r="M10" s="18">
        <v>0</v>
      </c>
      <c r="N10" s="22"/>
    </row>
    <row r="11" spans="1:16" x14ac:dyDescent="0.3">
      <c r="A11" s="3"/>
      <c r="B11" s="3"/>
      <c r="C11" s="3"/>
      <c r="D11" s="3"/>
      <c r="E11" s="3"/>
      <c r="F11" s="42">
        <f t="shared" ref="F11:M11" si="0">SUM(F8:F10)</f>
        <v>54537.229999999996</v>
      </c>
      <c r="G11" s="5">
        <f t="shared" si="0"/>
        <v>13627.67</v>
      </c>
      <c r="H11" s="42">
        <f t="shared" si="0"/>
        <v>0</v>
      </c>
      <c r="I11" s="5">
        <f t="shared" si="0"/>
        <v>0</v>
      </c>
      <c r="J11" s="5">
        <f t="shared" si="0"/>
        <v>0</v>
      </c>
      <c r="K11" s="5">
        <f t="shared" ref="K11:L11" si="1">SUM(K8:K10)</f>
        <v>0</v>
      </c>
      <c r="L11" s="5">
        <f t="shared" si="1"/>
        <v>0</v>
      </c>
      <c r="M11" s="19">
        <f t="shared" si="0"/>
        <v>0</v>
      </c>
      <c r="N11" s="57">
        <f>SUM(F11:M11)</f>
        <v>68164.899999999994</v>
      </c>
    </row>
    <row r="12" spans="1:16" x14ac:dyDescent="0.3">
      <c r="A12" s="3"/>
      <c r="B12" s="3"/>
      <c r="C12" s="3"/>
      <c r="D12" s="3"/>
      <c r="E12" s="3"/>
      <c r="F12" s="42"/>
      <c r="G12" s="5"/>
      <c r="H12" s="42"/>
      <c r="I12" s="5"/>
      <c r="J12" s="5"/>
      <c r="K12" s="5"/>
      <c r="L12" s="19"/>
      <c r="M12" s="19"/>
      <c r="N12" s="28"/>
    </row>
    <row r="13" spans="1:16" x14ac:dyDescent="0.3">
      <c r="A13" s="67" t="s">
        <v>104</v>
      </c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22"/>
    </row>
    <row r="14" spans="1:16" x14ac:dyDescent="0.3">
      <c r="A14" s="3" t="s">
        <v>50</v>
      </c>
      <c r="B14" s="6" t="s">
        <v>12</v>
      </c>
      <c r="C14" s="3" t="s">
        <v>85</v>
      </c>
      <c r="D14" s="3" t="s">
        <v>8</v>
      </c>
      <c r="E14" s="3" t="s">
        <v>9</v>
      </c>
      <c r="F14" s="7">
        <v>39037.919999999998</v>
      </c>
      <c r="G14" s="4">
        <v>39037.919999999998</v>
      </c>
      <c r="H14" s="7">
        <v>19515.990000000002</v>
      </c>
      <c r="I14" s="4"/>
      <c r="J14" s="4"/>
      <c r="K14" s="4"/>
      <c r="L14" s="31"/>
      <c r="M14" s="18">
        <v>0</v>
      </c>
      <c r="N14" s="22"/>
      <c r="P14" s="11"/>
    </row>
    <row r="15" spans="1:16" x14ac:dyDescent="0.3">
      <c r="A15" s="3" t="s">
        <v>50</v>
      </c>
      <c r="B15" s="6" t="s">
        <v>12</v>
      </c>
      <c r="C15" s="3" t="s">
        <v>86</v>
      </c>
      <c r="D15" s="3" t="s">
        <v>10</v>
      </c>
      <c r="E15" s="3" t="s">
        <v>9</v>
      </c>
      <c r="F15" s="7">
        <v>669.03</v>
      </c>
      <c r="G15" s="4">
        <v>971.97</v>
      </c>
      <c r="H15" s="7">
        <v>420.61</v>
      </c>
      <c r="I15" s="4"/>
      <c r="J15" s="4"/>
      <c r="K15" s="4"/>
      <c r="L15" s="31"/>
      <c r="M15" s="18">
        <v>0</v>
      </c>
      <c r="N15" s="22"/>
    </row>
    <row r="16" spans="1:16" ht="26.4" x14ac:dyDescent="0.3">
      <c r="A16" s="3" t="s">
        <v>50</v>
      </c>
      <c r="B16" s="6" t="s">
        <v>12</v>
      </c>
      <c r="C16" s="3" t="s">
        <v>87</v>
      </c>
      <c r="D16" s="3" t="s">
        <v>11</v>
      </c>
      <c r="E16" s="3" t="s">
        <v>9</v>
      </c>
      <c r="F16" s="7">
        <v>231.98</v>
      </c>
      <c r="G16" s="4">
        <v>133.25</v>
      </c>
      <c r="H16" s="7">
        <v>30.77</v>
      </c>
      <c r="I16" s="4"/>
      <c r="J16" s="4"/>
      <c r="K16" s="4"/>
      <c r="L16" s="31"/>
      <c r="M16" s="18">
        <v>0</v>
      </c>
      <c r="N16" s="22"/>
    </row>
    <row r="17" spans="1:103" x14ac:dyDescent="0.3">
      <c r="A17" s="3"/>
      <c r="B17" s="3"/>
      <c r="C17" s="3"/>
      <c r="D17" s="3"/>
      <c r="E17" s="3"/>
      <c r="F17" s="42">
        <f t="shared" ref="F17" si="2">SUM(F14:F16)</f>
        <v>39938.93</v>
      </c>
      <c r="G17" s="5">
        <f t="shared" ref="G17" si="3">SUM(G14:G16)</f>
        <v>40143.14</v>
      </c>
      <c r="H17" s="42">
        <f t="shared" ref="H17" si="4">SUM(H14:H16)</f>
        <v>19967.370000000003</v>
      </c>
      <c r="I17" s="5">
        <f t="shared" ref="I17:J17" si="5">SUM(I14:I16)</f>
        <v>0</v>
      </c>
      <c r="J17" s="5">
        <f t="shared" si="5"/>
        <v>0</v>
      </c>
      <c r="K17" s="5">
        <f t="shared" ref="K17:L17" si="6">SUM(K14:K16)</f>
        <v>0</v>
      </c>
      <c r="L17" s="5">
        <f t="shared" si="6"/>
        <v>0</v>
      </c>
      <c r="M17" s="19">
        <f t="shared" ref="M17" si="7">SUM(M14:M16)</f>
        <v>0</v>
      </c>
      <c r="N17" s="57">
        <f>SUM(F17:M17)</f>
        <v>100049.44</v>
      </c>
    </row>
    <row r="18" spans="1:103" x14ac:dyDescent="0.3">
      <c r="A18" s="3"/>
      <c r="B18" s="3"/>
      <c r="C18" s="3"/>
      <c r="D18" s="3"/>
      <c r="E18" s="3"/>
      <c r="F18" s="42"/>
      <c r="G18" s="5"/>
      <c r="H18" s="42"/>
      <c r="I18" s="5"/>
      <c r="J18" s="5"/>
      <c r="K18" s="5"/>
      <c r="L18" s="19"/>
      <c r="M18" s="19"/>
      <c r="N18" s="28"/>
    </row>
    <row r="19" spans="1:103" s="8" customFormat="1" ht="13.8" x14ac:dyDescent="0.3">
      <c r="A19" s="67" t="s">
        <v>106</v>
      </c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3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</row>
    <row r="20" spans="1:103" x14ac:dyDescent="0.3">
      <c r="A20" s="3" t="s">
        <v>51</v>
      </c>
      <c r="B20" s="6" t="s">
        <v>13</v>
      </c>
      <c r="C20" s="3" t="s">
        <v>85</v>
      </c>
      <c r="D20" s="3" t="s">
        <v>8</v>
      </c>
      <c r="E20" s="3" t="s">
        <v>9</v>
      </c>
      <c r="F20" s="7">
        <v>58815.839999999997</v>
      </c>
      <c r="G20" s="4">
        <v>58815.839999999997</v>
      </c>
      <c r="H20" s="7">
        <v>58814.27</v>
      </c>
      <c r="I20" s="4"/>
      <c r="J20" s="4"/>
      <c r="K20" s="4"/>
      <c r="L20" s="31"/>
      <c r="M20" s="18">
        <v>0</v>
      </c>
      <c r="N20" s="22"/>
    </row>
    <row r="21" spans="1:103" x14ac:dyDescent="0.3">
      <c r="A21" s="3" t="s">
        <v>51</v>
      </c>
      <c r="B21" s="6" t="s">
        <v>13</v>
      </c>
      <c r="C21" s="3" t="s">
        <v>86</v>
      </c>
      <c r="D21" s="3" t="s">
        <v>10</v>
      </c>
      <c r="E21" s="3" t="s">
        <v>9</v>
      </c>
      <c r="F21" s="7">
        <v>1222.99</v>
      </c>
      <c r="G21" s="7">
        <v>2333.91</v>
      </c>
      <c r="H21" s="7">
        <v>1724.08</v>
      </c>
      <c r="I21" s="4">
        <v>26.52</v>
      </c>
      <c r="J21" s="4"/>
      <c r="K21" s="4"/>
      <c r="L21" s="31"/>
      <c r="M21" s="18">
        <v>0</v>
      </c>
      <c r="N21" s="22"/>
    </row>
    <row r="22" spans="1:103" ht="26.4" x14ac:dyDescent="0.3">
      <c r="A22" s="3" t="s">
        <v>51</v>
      </c>
      <c r="B22" s="6" t="s">
        <v>13</v>
      </c>
      <c r="C22" s="3" t="s">
        <v>87</v>
      </c>
      <c r="D22" s="3" t="s">
        <v>11</v>
      </c>
      <c r="E22" s="3" t="s">
        <v>9</v>
      </c>
      <c r="F22" s="7">
        <v>424.05</v>
      </c>
      <c r="G22" s="4">
        <v>275.3</v>
      </c>
      <c r="H22" s="7">
        <v>126.08</v>
      </c>
      <c r="I22" s="4">
        <v>1.94</v>
      </c>
      <c r="J22" s="4"/>
      <c r="K22" s="4"/>
      <c r="L22" s="31"/>
      <c r="M22" s="18">
        <v>0</v>
      </c>
      <c r="N22" s="22"/>
    </row>
    <row r="23" spans="1:103" x14ac:dyDescent="0.3">
      <c r="A23" s="3"/>
      <c r="B23" s="3"/>
      <c r="C23" s="3"/>
      <c r="D23" s="3"/>
      <c r="E23" s="3"/>
      <c r="F23" s="42">
        <f t="shared" ref="F23" si="8">SUM(F20:F22)</f>
        <v>60462.879999999997</v>
      </c>
      <c r="G23" s="5">
        <f t="shared" ref="G23" si="9">SUM(G20:G22)</f>
        <v>61425.05</v>
      </c>
      <c r="H23" s="42">
        <f t="shared" ref="H23" si="10">SUM(H20:H22)</f>
        <v>60664.43</v>
      </c>
      <c r="I23" s="5">
        <f t="shared" ref="I23:J23" si="11">SUM(I20:I22)</f>
        <v>28.46</v>
      </c>
      <c r="J23" s="5">
        <f t="shared" si="11"/>
        <v>0</v>
      </c>
      <c r="K23" s="5">
        <f t="shared" ref="K23:L23" si="12">SUM(K20:K22)</f>
        <v>0</v>
      </c>
      <c r="L23" s="5">
        <f t="shared" si="12"/>
        <v>0</v>
      </c>
      <c r="M23" s="19">
        <f t="shared" ref="M23" si="13">SUM(M20:M22)</f>
        <v>0</v>
      </c>
      <c r="N23" s="57">
        <f>SUM(F23:M23)</f>
        <v>182580.81999999998</v>
      </c>
    </row>
    <row r="24" spans="1:103" x14ac:dyDescent="0.3">
      <c r="A24" s="3"/>
      <c r="B24" s="3"/>
      <c r="C24" s="3"/>
      <c r="D24" s="3"/>
      <c r="E24" s="3"/>
      <c r="F24" s="42"/>
      <c r="G24" s="5"/>
      <c r="H24" s="42"/>
      <c r="I24" s="5"/>
      <c r="J24" s="5"/>
      <c r="K24" s="5"/>
      <c r="L24" s="19"/>
      <c r="M24" s="19"/>
      <c r="N24" s="28"/>
    </row>
    <row r="25" spans="1:103" s="8" customFormat="1" ht="13.8" x14ac:dyDescent="0.3">
      <c r="A25" s="67" t="s">
        <v>141</v>
      </c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3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</row>
    <row r="26" spans="1:103" x14ac:dyDescent="0.3">
      <c r="A26" s="3" t="s">
        <v>52</v>
      </c>
      <c r="B26" s="6" t="s">
        <v>14</v>
      </c>
      <c r="C26" s="3" t="s">
        <v>85</v>
      </c>
      <c r="D26" s="3" t="s">
        <v>8</v>
      </c>
      <c r="E26" s="3" t="s">
        <v>9</v>
      </c>
      <c r="F26" s="7">
        <v>53120</v>
      </c>
      <c r="G26" s="4">
        <v>53120</v>
      </c>
      <c r="H26" s="7">
        <v>53120</v>
      </c>
      <c r="I26" s="4">
        <v>53120</v>
      </c>
      <c r="J26" s="4">
        <v>53120</v>
      </c>
      <c r="K26" s="4">
        <v>53120</v>
      </c>
      <c r="L26" s="31">
        <v>53120</v>
      </c>
      <c r="M26" s="20">
        <v>92960</v>
      </c>
      <c r="N26" s="22"/>
    </row>
    <row r="27" spans="1:103" x14ac:dyDescent="0.3">
      <c r="A27" s="3" t="s">
        <v>52</v>
      </c>
      <c r="B27" s="6" t="s">
        <v>14</v>
      </c>
      <c r="C27" s="3" t="s">
        <v>86</v>
      </c>
      <c r="D27" s="3" t="s">
        <v>10</v>
      </c>
      <c r="E27" s="3" t="s">
        <v>9</v>
      </c>
      <c r="F27" s="7">
        <v>15689.58</v>
      </c>
      <c r="G27" s="4">
        <v>10915.71</v>
      </c>
      <c r="H27" s="7">
        <v>9477.82</v>
      </c>
      <c r="I27" s="4">
        <v>8059.58</v>
      </c>
      <c r="J27" s="4">
        <v>6600.02</v>
      </c>
      <c r="K27" s="4">
        <v>5163.09</v>
      </c>
      <c r="L27" s="31">
        <v>3728.13</v>
      </c>
      <c r="M27" s="18">
        <v>3093.31</v>
      </c>
      <c r="N27" s="22"/>
    </row>
    <row r="28" spans="1:103" ht="26.4" x14ac:dyDescent="0.3">
      <c r="A28" s="3" t="s">
        <v>52</v>
      </c>
      <c r="B28" s="6" t="s">
        <v>14</v>
      </c>
      <c r="C28" s="3" t="s">
        <v>87</v>
      </c>
      <c r="D28" s="3" t="s">
        <v>11</v>
      </c>
      <c r="E28" s="3" t="s">
        <v>9</v>
      </c>
      <c r="F28" s="7">
        <v>1157.21</v>
      </c>
      <c r="G28" s="4">
        <v>1022.83</v>
      </c>
      <c r="H28" s="7">
        <v>888.11</v>
      </c>
      <c r="I28" s="4">
        <v>755.21</v>
      </c>
      <c r="J28" s="4">
        <v>618.45000000000005</v>
      </c>
      <c r="K28" s="4">
        <v>483.79</v>
      </c>
      <c r="L28" s="31">
        <v>349.34</v>
      </c>
      <c r="M28" s="18">
        <v>289.86</v>
      </c>
      <c r="N28" s="22"/>
    </row>
    <row r="29" spans="1:103" x14ac:dyDescent="0.3">
      <c r="A29" s="3"/>
      <c r="B29" s="3"/>
      <c r="C29" s="3"/>
      <c r="D29" s="3"/>
      <c r="E29" s="3"/>
      <c r="F29" s="42">
        <f t="shared" ref="F29" si="14">SUM(F26:F28)</f>
        <v>69966.790000000008</v>
      </c>
      <c r="G29" s="5">
        <f t="shared" ref="G29" si="15">SUM(G26:G28)</f>
        <v>65058.54</v>
      </c>
      <c r="H29" s="42">
        <f t="shared" ref="H29" si="16">SUM(H26:H28)</f>
        <v>63485.93</v>
      </c>
      <c r="I29" s="5">
        <f t="shared" ref="I29:J29" si="17">SUM(I26:I28)</f>
        <v>61934.79</v>
      </c>
      <c r="J29" s="5">
        <f t="shared" si="17"/>
        <v>60338.47</v>
      </c>
      <c r="K29" s="5">
        <f t="shared" ref="K29:L29" si="18">SUM(K26:K28)</f>
        <v>58766.879999999997</v>
      </c>
      <c r="L29" s="5">
        <f t="shared" si="18"/>
        <v>57197.469999999994</v>
      </c>
      <c r="M29" s="19">
        <f t="shared" ref="M29" si="19">SUM(M26:M28)</f>
        <v>96343.17</v>
      </c>
      <c r="N29" s="57">
        <f>SUM(F29:M29)</f>
        <v>533092.04</v>
      </c>
    </row>
    <row r="30" spans="1:103" x14ac:dyDescent="0.3">
      <c r="A30" s="3"/>
      <c r="B30" s="3"/>
      <c r="C30" s="3"/>
      <c r="D30" s="3"/>
      <c r="E30" s="3"/>
      <c r="F30" s="42"/>
      <c r="G30" s="5"/>
      <c r="H30" s="42"/>
      <c r="I30" s="5"/>
      <c r="J30" s="5"/>
      <c r="K30" s="5"/>
      <c r="L30" s="19"/>
      <c r="M30" s="19"/>
      <c r="N30" s="28"/>
    </row>
    <row r="31" spans="1:103" s="8" customFormat="1" ht="13.8" x14ac:dyDescent="0.3">
      <c r="A31" s="67" t="s">
        <v>107</v>
      </c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3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</row>
    <row r="32" spans="1:103" x14ac:dyDescent="0.3">
      <c r="A32" s="3" t="s">
        <v>53</v>
      </c>
      <c r="B32" s="6" t="s">
        <v>15</v>
      </c>
      <c r="C32" s="3" t="s">
        <v>85</v>
      </c>
      <c r="D32" s="3" t="s">
        <v>8</v>
      </c>
      <c r="E32" s="3" t="s">
        <v>9</v>
      </c>
      <c r="F32" s="7">
        <v>15356</v>
      </c>
      <c r="G32" s="4">
        <v>15356</v>
      </c>
      <c r="H32" s="7">
        <v>15356</v>
      </c>
      <c r="I32" s="4">
        <v>15356</v>
      </c>
      <c r="J32" s="4">
        <v>3839</v>
      </c>
      <c r="K32" s="4"/>
      <c r="L32" s="31"/>
      <c r="M32" s="18"/>
      <c r="N32" s="22"/>
    </row>
    <row r="33" spans="1:103" x14ac:dyDescent="0.3">
      <c r="A33" s="3" t="s">
        <v>53</v>
      </c>
      <c r="B33" s="6" t="s">
        <v>15</v>
      </c>
      <c r="C33" s="3" t="s">
        <v>86</v>
      </c>
      <c r="D33" s="3" t="s">
        <v>10</v>
      </c>
      <c r="E33" s="3" t="s">
        <v>9</v>
      </c>
      <c r="F33" s="7">
        <v>2016.07</v>
      </c>
      <c r="G33" s="4">
        <v>1377.89</v>
      </c>
      <c r="H33" s="7">
        <v>932.61</v>
      </c>
      <c r="I33" s="4">
        <v>487.96</v>
      </c>
      <c r="J33" s="4">
        <v>67.66</v>
      </c>
      <c r="K33" s="4"/>
      <c r="L33" s="31"/>
      <c r="M33" s="18"/>
      <c r="N33" s="22"/>
    </row>
    <row r="34" spans="1:103" ht="26.4" x14ac:dyDescent="0.3">
      <c r="A34" s="3" t="s">
        <v>53</v>
      </c>
      <c r="B34" s="6" t="s">
        <v>15</v>
      </c>
      <c r="C34" s="3" t="s">
        <v>87</v>
      </c>
      <c r="D34" s="3" t="s">
        <v>11</v>
      </c>
      <c r="E34" s="3" t="s">
        <v>9</v>
      </c>
      <c r="F34" s="7">
        <v>159.37</v>
      </c>
      <c r="G34" s="4">
        <v>120.54</v>
      </c>
      <c r="H34" s="7">
        <v>81.59</v>
      </c>
      <c r="I34" s="4">
        <v>42.69</v>
      </c>
      <c r="J34" s="4">
        <v>5.92</v>
      </c>
      <c r="K34" s="4"/>
      <c r="L34" s="31"/>
      <c r="M34" s="18"/>
      <c r="N34" s="22"/>
    </row>
    <row r="35" spans="1:103" x14ac:dyDescent="0.3">
      <c r="A35" s="3"/>
      <c r="B35" s="3"/>
      <c r="C35" s="3"/>
      <c r="D35" s="3"/>
      <c r="E35" s="3"/>
      <c r="F35" s="42">
        <f t="shared" ref="F35" si="20">SUM(F32:F34)</f>
        <v>17531.439999999999</v>
      </c>
      <c r="G35" s="5">
        <f t="shared" ref="G35" si="21">SUM(G32:G34)</f>
        <v>16854.43</v>
      </c>
      <c r="H35" s="42">
        <f t="shared" ref="H35" si="22">SUM(H32:H34)</f>
        <v>16370.2</v>
      </c>
      <c r="I35" s="5">
        <f t="shared" ref="I35:J35" si="23">SUM(I32:I34)</f>
        <v>15886.65</v>
      </c>
      <c r="J35" s="5">
        <f t="shared" si="23"/>
        <v>3912.58</v>
      </c>
      <c r="K35" s="5">
        <f t="shared" ref="K35:L35" si="24">SUM(K32:K34)</f>
        <v>0</v>
      </c>
      <c r="L35" s="5">
        <f t="shared" si="24"/>
        <v>0</v>
      </c>
      <c r="M35" s="19">
        <f t="shared" ref="M35" si="25">SUM(M32:M34)</f>
        <v>0</v>
      </c>
      <c r="N35" s="57">
        <f>SUM(F35:M35)</f>
        <v>70555.299999999988</v>
      </c>
    </row>
    <row r="36" spans="1:103" x14ac:dyDescent="0.3">
      <c r="A36" s="3"/>
      <c r="B36" s="3"/>
      <c r="C36" s="3"/>
      <c r="D36" s="3"/>
      <c r="E36" s="3"/>
      <c r="F36" s="42"/>
      <c r="G36" s="5"/>
      <c r="H36" s="42"/>
      <c r="I36" s="5"/>
      <c r="J36" s="5"/>
      <c r="K36" s="5"/>
      <c r="L36" s="19"/>
      <c r="M36" s="19"/>
      <c r="N36" s="28"/>
    </row>
    <row r="37" spans="1:103" s="8" customFormat="1" ht="13.8" x14ac:dyDescent="0.3">
      <c r="A37" s="67" t="s">
        <v>142</v>
      </c>
      <c r="B37" s="68"/>
      <c r="C37" s="68"/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3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</row>
    <row r="38" spans="1:103" x14ac:dyDescent="0.3">
      <c r="A38" s="3" t="s">
        <v>54</v>
      </c>
      <c r="B38" s="6" t="s">
        <v>16</v>
      </c>
      <c r="C38" s="3" t="s">
        <v>85</v>
      </c>
      <c r="D38" s="3" t="s">
        <v>8</v>
      </c>
      <c r="E38" s="3" t="s">
        <v>9</v>
      </c>
      <c r="F38" s="7">
        <v>20636</v>
      </c>
      <c r="G38" s="4">
        <v>20636</v>
      </c>
      <c r="H38" s="7">
        <v>20636</v>
      </c>
      <c r="I38" s="4">
        <v>20636</v>
      </c>
      <c r="J38" s="4">
        <v>20636</v>
      </c>
      <c r="K38" s="4">
        <v>20636</v>
      </c>
      <c r="L38" s="31">
        <v>20636</v>
      </c>
      <c r="M38" s="20">
        <v>56749</v>
      </c>
      <c r="N38" s="22"/>
    </row>
    <row r="39" spans="1:103" x14ac:dyDescent="0.3">
      <c r="A39" s="3" t="s">
        <v>54</v>
      </c>
      <c r="B39" s="6" t="s">
        <v>16</v>
      </c>
      <c r="C39" s="3" t="s">
        <v>86</v>
      </c>
      <c r="D39" s="3" t="s">
        <v>10</v>
      </c>
      <c r="E39" s="3" t="s">
        <v>9</v>
      </c>
      <c r="F39" s="7">
        <v>6909.98</v>
      </c>
      <c r="G39" s="4">
        <v>4798.74</v>
      </c>
      <c r="H39" s="7">
        <v>4240.13</v>
      </c>
      <c r="I39" s="4">
        <v>3690.73</v>
      </c>
      <c r="J39" s="4">
        <v>3122.19</v>
      </c>
      <c r="K39" s="4">
        <v>2563.9699999999998</v>
      </c>
      <c r="L39" s="31">
        <v>2006.5</v>
      </c>
      <c r="M39" s="20">
        <v>2650.75</v>
      </c>
      <c r="N39" s="22"/>
    </row>
    <row r="40" spans="1:103" ht="26.4" x14ac:dyDescent="0.3">
      <c r="A40" s="3" t="s">
        <v>54</v>
      </c>
      <c r="B40" s="6" t="s">
        <v>16</v>
      </c>
      <c r="C40" s="3" t="s">
        <v>87</v>
      </c>
      <c r="D40" s="3" t="s">
        <v>11</v>
      </c>
      <c r="E40" s="3" t="s">
        <v>9</v>
      </c>
      <c r="F40" s="7">
        <v>501.85</v>
      </c>
      <c r="G40" s="4">
        <v>449.66</v>
      </c>
      <c r="H40" s="7">
        <v>397.32</v>
      </c>
      <c r="I40" s="4">
        <v>345.84</v>
      </c>
      <c r="J40" s="4">
        <v>292.56</v>
      </c>
      <c r="K40" s="4">
        <v>240.25</v>
      </c>
      <c r="L40" s="31">
        <v>188.03</v>
      </c>
      <c r="M40" s="18">
        <v>248.36</v>
      </c>
      <c r="N40" s="22"/>
    </row>
    <row r="41" spans="1:103" x14ac:dyDescent="0.3">
      <c r="A41" s="3"/>
      <c r="B41" s="3"/>
      <c r="C41" s="3"/>
      <c r="D41" s="3"/>
      <c r="E41" s="3"/>
      <c r="F41" s="42">
        <f t="shared" ref="F41" si="26">SUM(F38:F40)</f>
        <v>28047.829999999998</v>
      </c>
      <c r="G41" s="5">
        <f t="shared" ref="G41" si="27">SUM(G38:G40)</f>
        <v>25884.399999999998</v>
      </c>
      <c r="H41" s="42">
        <f t="shared" ref="H41" si="28">SUM(H38:H40)</f>
        <v>25273.45</v>
      </c>
      <c r="I41" s="5">
        <f t="shared" ref="I41:J41" si="29">SUM(I38:I40)</f>
        <v>24672.57</v>
      </c>
      <c r="J41" s="5">
        <f t="shared" si="29"/>
        <v>24050.75</v>
      </c>
      <c r="K41" s="5">
        <f t="shared" ref="K41:L41" si="30">SUM(K38:K40)</f>
        <v>23440.22</v>
      </c>
      <c r="L41" s="5">
        <f t="shared" si="30"/>
        <v>22830.53</v>
      </c>
      <c r="M41" s="19">
        <f t="shared" ref="M41" si="31">SUM(M38:M40)</f>
        <v>59648.11</v>
      </c>
      <c r="N41" s="57">
        <f>SUM(F41:M41)</f>
        <v>233847.86</v>
      </c>
    </row>
    <row r="42" spans="1:103" x14ac:dyDescent="0.3">
      <c r="A42" s="3"/>
      <c r="B42" s="3"/>
      <c r="C42" s="3"/>
      <c r="D42" s="3"/>
      <c r="E42" s="3"/>
      <c r="F42" s="42"/>
      <c r="G42" s="5"/>
      <c r="H42" s="42"/>
      <c r="I42" s="5"/>
      <c r="J42" s="5"/>
      <c r="K42" s="5"/>
      <c r="L42" s="19"/>
      <c r="M42" s="19"/>
      <c r="N42" s="28"/>
    </row>
    <row r="43" spans="1:103" s="8" customFormat="1" ht="13.8" x14ac:dyDescent="0.3">
      <c r="A43" s="67" t="s">
        <v>138</v>
      </c>
      <c r="B43" s="68"/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3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</row>
    <row r="44" spans="1:103" x14ac:dyDescent="0.3">
      <c r="A44" s="3" t="s">
        <v>55</v>
      </c>
      <c r="B44" s="6" t="s">
        <v>17</v>
      </c>
      <c r="C44" s="3" t="s">
        <v>85</v>
      </c>
      <c r="D44" s="3" t="s">
        <v>8</v>
      </c>
      <c r="E44" s="3" t="s">
        <v>9</v>
      </c>
      <c r="F44" s="7"/>
      <c r="G44" s="4"/>
      <c r="H44" s="7"/>
      <c r="I44" s="4"/>
      <c r="J44" s="4"/>
      <c r="K44" s="4"/>
      <c r="L44" s="31"/>
      <c r="M44" s="18"/>
      <c r="N44" s="22"/>
    </row>
    <row r="45" spans="1:103" x14ac:dyDescent="0.3">
      <c r="A45" s="3" t="s">
        <v>55</v>
      </c>
      <c r="B45" s="6" t="s">
        <v>17</v>
      </c>
      <c r="C45" s="3" t="s">
        <v>86</v>
      </c>
      <c r="D45" s="3" t="s">
        <v>10</v>
      </c>
      <c r="E45" s="3" t="s">
        <v>9</v>
      </c>
      <c r="F45" s="7">
        <v>5.16</v>
      </c>
      <c r="G45" s="4"/>
      <c r="H45" s="7"/>
      <c r="I45" s="4"/>
      <c r="J45" s="4"/>
      <c r="K45" s="4"/>
      <c r="L45" s="31"/>
      <c r="M45" s="18"/>
      <c r="N45" s="22"/>
    </row>
    <row r="46" spans="1:103" ht="26.4" x14ac:dyDescent="0.3">
      <c r="A46" s="3" t="s">
        <v>55</v>
      </c>
      <c r="B46" s="6" t="s">
        <v>17</v>
      </c>
      <c r="C46" s="3" t="s">
        <v>87</v>
      </c>
      <c r="D46" s="3" t="s">
        <v>11</v>
      </c>
      <c r="E46" s="3" t="s">
        <v>9</v>
      </c>
      <c r="F46" s="7">
        <v>0.31</v>
      </c>
      <c r="G46" s="4"/>
      <c r="H46" s="7"/>
      <c r="I46" s="4"/>
      <c r="J46" s="4"/>
      <c r="K46" s="4"/>
      <c r="L46" s="31"/>
      <c r="M46" s="18"/>
      <c r="N46" s="22"/>
    </row>
    <row r="47" spans="1:103" x14ac:dyDescent="0.3">
      <c r="A47" s="3"/>
      <c r="B47" s="3"/>
      <c r="C47" s="3"/>
      <c r="D47" s="3"/>
      <c r="E47" s="3"/>
      <c r="F47" s="42">
        <f t="shared" ref="F47" si="32">SUM(F44:F46)</f>
        <v>5.47</v>
      </c>
      <c r="G47" s="5">
        <f t="shared" ref="G47" si="33">SUM(G44:G46)</f>
        <v>0</v>
      </c>
      <c r="H47" s="42">
        <f t="shared" ref="H47" si="34">SUM(H44:H46)</f>
        <v>0</v>
      </c>
      <c r="I47" s="5">
        <f t="shared" ref="I47:J47" si="35">SUM(I44:I46)</f>
        <v>0</v>
      </c>
      <c r="J47" s="5">
        <f t="shared" si="35"/>
        <v>0</v>
      </c>
      <c r="K47" s="5">
        <f t="shared" ref="K47:L47" si="36">SUM(K44:K46)</f>
        <v>0</v>
      </c>
      <c r="L47" s="5">
        <f t="shared" si="36"/>
        <v>0</v>
      </c>
      <c r="M47" s="19">
        <f t="shared" ref="M47" si="37">SUM(M44:M46)</f>
        <v>0</v>
      </c>
      <c r="N47" s="57">
        <f>SUM(F47:M47)</f>
        <v>5.47</v>
      </c>
    </row>
    <row r="48" spans="1:103" x14ac:dyDescent="0.3">
      <c r="A48" s="3"/>
      <c r="B48" s="3"/>
      <c r="C48" s="3"/>
      <c r="D48" s="3"/>
      <c r="E48" s="3"/>
      <c r="F48" s="42"/>
      <c r="G48" s="5"/>
      <c r="H48" s="42"/>
      <c r="I48" s="5"/>
      <c r="J48" s="5"/>
      <c r="K48" s="5"/>
      <c r="L48" s="19"/>
      <c r="M48" s="19"/>
      <c r="N48" s="28"/>
    </row>
    <row r="49" spans="1:103" s="8" customFormat="1" ht="13.8" x14ac:dyDescent="0.3">
      <c r="A49" s="67" t="s">
        <v>139</v>
      </c>
      <c r="B49" s="68"/>
      <c r="C49" s="68"/>
      <c r="D49" s="68"/>
      <c r="E49" s="68"/>
      <c r="F49" s="68"/>
      <c r="G49" s="68"/>
      <c r="H49" s="68"/>
      <c r="I49" s="68"/>
      <c r="J49" s="68"/>
      <c r="K49" s="68"/>
      <c r="L49" s="68"/>
      <c r="M49" s="68"/>
      <c r="N49" s="63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</row>
    <row r="50" spans="1:103" x14ac:dyDescent="0.3">
      <c r="A50" s="3" t="s">
        <v>56</v>
      </c>
      <c r="B50" s="6" t="s">
        <v>18</v>
      </c>
      <c r="C50" s="3" t="s">
        <v>85</v>
      </c>
      <c r="D50" s="3" t="s">
        <v>8</v>
      </c>
      <c r="E50" s="3" t="s">
        <v>9</v>
      </c>
      <c r="F50" s="7"/>
      <c r="G50" s="4"/>
      <c r="H50" s="7"/>
      <c r="I50" s="4"/>
      <c r="J50" s="4"/>
      <c r="K50" s="4"/>
      <c r="L50" s="31"/>
      <c r="M50" s="18"/>
      <c r="N50" s="22"/>
    </row>
    <row r="51" spans="1:103" x14ac:dyDescent="0.3">
      <c r="A51" s="3" t="s">
        <v>56</v>
      </c>
      <c r="B51" s="6" t="s">
        <v>18</v>
      </c>
      <c r="C51" s="3" t="s">
        <v>86</v>
      </c>
      <c r="D51" s="3" t="s">
        <v>10</v>
      </c>
      <c r="E51" s="3" t="s">
        <v>9</v>
      </c>
      <c r="F51" s="7">
        <v>16.79</v>
      </c>
      <c r="G51" s="4"/>
      <c r="H51" s="7"/>
      <c r="I51" s="4"/>
      <c r="J51" s="4"/>
      <c r="K51" s="4"/>
      <c r="L51" s="31"/>
      <c r="M51" s="18"/>
      <c r="N51" s="22"/>
    </row>
    <row r="52" spans="1:103" ht="26.4" x14ac:dyDescent="0.3">
      <c r="A52" s="3" t="s">
        <v>56</v>
      </c>
      <c r="B52" s="6" t="s">
        <v>18</v>
      </c>
      <c r="C52" s="3" t="s">
        <v>87</v>
      </c>
      <c r="D52" s="3" t="s">
        <v>11</v>
      </c>
      <c r="E52" s="3" t="s">
        <v>9</v>
      </c>
      <c r="F52" s="7">
        <v>1.01</v>
      </c>
      <c r="G52" s="4"/>
      <c r="H52" s="7"/>
      <c r="I52" s="4"/>
      <c r="J52" s="4"/>
      <c r="K52" s="4"/>
      <c r="L52" s="31"/>
      <c r="M52" s="18"/>
      <c r="N52" s="22"/>
    </row>
    <row r="53" spans="1:103" x14ac:dyDescent="0.3">
      <c r="A53" s="3"/>
      <c r="B53" s="3"/>
      <c r="C53" s="3"/>
      <c r="D53" s="3"/>
      <c r="E53" s="3"/>
      <c r="F53" s="42">
        <f t="shared" ref="F53" si="38">SUM(F50:F52)</f>
        <v>17.8</v>
      </c>
      <c r="G53" s="5">
        <f t="shared" ref="G53" si="39">SUM(G50:G52)</f>
        <v>0</v>
      </c>
      <c r="H53" s="42">
        <f t="shared" ref="H53" si="40">SUM(H50:H52)</f>
        <v>0</v>
      </c>
      <c r="I53" s="5">
        <f t="shared" ref="I53:J53" si="41">SUM(I50:I52)</f>
        <v>0</v>
      </c>
      <c r="J53" s="5">
        <f t="shared" si="41"/>
        <v>0</v>
      </c>
      <c r="K53" s="5">
        <f t="shared" ref="K53:L53" si="42">SUM(K50:K52)</f>
        <v>0</v>
      </c>
      <c r="L53" s="5">
        <f t="shared" si="42"/>
        <v>0</v>
      </c>
      <c r="M53" s="19">
        <f t="shared" ref="M53" si="43">SUM(M50:M52)</f>
        <v>0</v>
      </c>
      <c r="N53" s="57">
        <f>SUM(F53:M53)</f>
        <v>17.8</v>
      </c>
    </row>
    <row r="54" spans="1:103" x14ac:dyDescent="0.3">
      <c r="A54" s="3"/>
      <c r="B54" s="3"/>
      <c r="C54" s="3"/>
      <c r="D54" s="3"/>
      <c r="E54" s="3"/>
      <c r="F54" s="42"/>
      <c r="G54" s="5"/>
      <c r="H54" s="42"/>
      <c r="I54" s="5"/>
      <c r="J54" s="5"/>
      <c r="K54" s="5"/>
      <c r="L54" s="19"/>
      <c r="M54" s="19"/>
      <c r="N54" s="28"/>
    </row>
    <row r="55" spans="1:103" s="8" customFormat="1" ht="13.8" x14ac:dyDescent="0.3">
      <c r="A55" s="67" t="s">
        <v>143</v>
      </c>
      <c r="B55" s="68"/>
      <c r="C55" s="68"/>
      <c r="D55" s="68"/>
      <c r="E55" s="68"/>
      <c r="F55" s="68"/>
      <c r="G55" s="68"/>
      <c r="H55" s="68"/>
      <c r="I55" s="68"/>
      <c r="J55" s="68"/>
      <c r="K55" s="68"/>
      <c r="L55" s="68"/>
      <c r="M55" s="68"/>
      <c r="N55" s="63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</row>
    <row r="56" spans="1:103" x14ac:dyDescent="0.3">
      <c r="A56" s="3" t="s">
        <v>57</v>
      </c>
      <c r="B56" s="6" t="s">
        <v>19</v>
      </c>
      <c r="C56" s="3" t="s">
        <v>85</v>
      </c>
      <c r="D56" s="3" t="s">
        <v>8</v>
      </c>
      <c r="E56" s="3" t="s">
        <v>9</v>
      </c>
      <c r="F56" s="7">
        <v>10152</v>
      </c>
      <c r="G56" s="4"/>
      <c r="H56" s="7"/>
      <c r="I56" s="4"/>
      <c r="J56" s="4"/>
      <c r="K56" s="4"/>
      <c r="L56" s="31"/>
      <c r="M56" s="18"/>
      <c r="N56" s="22"/>
    </row>
    <row r="57" spans="1:103" x14ac:dyDescent="0.3">
      <c r="A57" s="3" t="s">
        <v>57</v>
      </c>
      <c r="B57" s="6" t="s">
        <v>19</v>
      </c>
      <c r="C57" s="3" t="s">
        <v>86</v>
      </c>
      <c r="D57" s="3" t="s">
        <v>10</v>
      </c>
      <c r="E57" s="3" t="s">
        <v>9</v>
      </c>
      <c r="F57" s="7">
        <v>274</v>
      </c>
      <c r="G57" s="4"/>
      <c r="H57" s="7"/>
      <c r="I57" s="4"/>
      <c r="J57" s="4"/>
      <c r="K57" s="4"/>
      <c r="L57" s="31"/>
      <c r="M57" s="18"/>
      <c r="N57" s="22"/>
    </row>
    <row r="58" spans="1:103" ht="26.4" x14ac:dyDescent="0.3">
      <c r="A58" s="3" t="s">
        <v>57</v>
      </c>
      <c r="B58" s="6" t="s">
        <v>19</v>
      </c>
      <c r="C58" s="3" t="s">
        <v>87</v>
      </c>
      <c r="D58" s="3" t="s">
        <v>11</v>
      </c>
      <c r="E58" s="3" t="s">
        <v>9</v>
      </c>
      <c r="F58" s="7">
        <v>18.920000000000002</v>
      </c>
      <c r="G58" s="4"/>
      <c r="H58" s="7"/>
      <c r="I58" s="4"/>
      <c r="J58" s="4"/>
      <c r="K58" s="4"/>
      <c r="L58" s="31"/>
      <c r="M58" s="18"/>
      <c r="N58" s="22"/>
    </row>
    <row r="59" spans="1:103" x14ac:dyDescent="0.3">
      <c r="A59" s="3"/>
      <c r="B59" s="3"/>
      <c r="C59" s="3"/>
      <c r="D59" s="3"/>
      <c r="E59" s="3"/>
      <c r="F59" s="42">
        <f t="shared" ref="F59" si="44">SUM(F56:F58)</f>
        <v>10444.92</v>
      </c>
      <c r="G59" s="5">
        <f t="shared" ref="G59" si="45">SUM(G56:G58)</f>
        <v>0</v>
      </c>
      <c r="H59" s="42">
        <f t="shared" ref="H59" si="46">SUM(H56:H58)</f>
        <v>0</v>
      </c>
      <c r="I59" s="5">
        <f t="shared" ref="I59:J59" si="47">SUM(I56:I58)</f>
        <v>0</v>
      </c>
      <c r="J59" s="5">
        <f t="shared" si="47"/>
        <v>0</v>
      </c>
      <c r="K59" s="5">
        <f t="shared" ref="K59:L59" si="48">SUM(K56:K58)</f>
        <v>0</v>
      </c>
      <c r="L59" s="5">
        <f t="shared" si="48"/>
        <v>0</v>
      </c>
      <c r="M59" s="19">
        <f t="shared" ref="M59" si="49">SUM(M56:M58)</f>
        <v>0</v>
      </c>
      <c r="N59" s="57">
        <f>SUM(F59:M59)</f>
        <v>10444.92</v>
      </c>
    </row>
    <row r="60" spans="1:103" x14ac:dyDescent="0.3">
      <c r="A60" s="3"/>
      <c r="B60" s="3"/>
      <c r="C60" s="3"/>
      <c r="D60" s="3"/>
      <c r="E60" s="3"/>
      <c r="F60" s="42"/>
      <c r="G60" s="5"/>
      <c r="H60" s="42"/>
      <c r="I60" s="5"/>
      <c r="J60" s="5"/>
      <c r="K60" s="5"/>
      <c r="L60" s="19"/>
      <c r="M60" s="19"/>
      <c r="N60" s="28"/>
    </row>
    <row r="61" spans="1:103" s="13" customFormat="1" ht="13.8" x14ac:dyDescent="0.3">
      <c r="A61" s="67" t="s">
        <v>110</v>
      </c>
      <c r="B61" s="68"/>
      <c r="C61" s="68"/>
      <c r="D61" s="68"/>
      <c r="E61" s="68"/>
      <c r="F61" s="68"/>
      <c r="G61" s="68"/>
      <c r="H61" s="68"/>
      <c r="I61" s="68"/>
      <c r="J61" s="68"/>
      <c r="K61" s="68"/>
      <c r="L61" s="68"/>
      <c r="M61" s="68"/>
      <c r="N61" s="63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</row>
    <row r="62" spans="1:103" x14ac:dyDescent="0.3">
      <c r="A62" s="3" t="s">
        <v>58</v>
      </c>
      <c r="B62" s="6" t="s">
        <v>20</v>
      </c>
      <c r="C62" s="3" t="s">
        <v>85</v>
      </c>
      <c r="D62" s="3" t="s">
        <v>8</v>
      </c>
      <c r="E62" s="3" t="s">
        <v>9</v>
      </c>
      <c r="F62" s="7">
        <v>7176</v>
      </c>
      <c r="G62" s="4"/>
      <c r="H62" s="7"/>
      <c r="I62" s="4"/>
      <c r="J62" s="4"/>
      <c r="K62" s="4"/>
      <c r="L62" s="31"/>
      <c r="M62" s="18"/>
      <c r="N62" s="22"/>
    </row>
    <row r="63" spans="1:103" x14ac:dyDescent="0.3">
      <c r="A63" s="3" t="s">
        <v>58</v>
      </c>
      <c r="B63" s="6" t="s">
        <v>20</v>
      </c>
      <c r="C63" s="3" t="s">
        <v>86</v>
      </c>
      <c r="D63" s="3" t="s">
        <v>10</v>
      </c>
      <c r="E63" s="3" t="s">
        <v>9</v>
      </c>
      <c r="F63" s="7">
        <v>193.68</v>
      </c>
      <c r="G63" s="4"/>
      <c r="H63" s="7"/>
      <c r="I63" s="4"/>
      <c r="J63" s="4"/>
      <c r="K63" s="4"/>
      <c r="L63" s="31"/>
      <c r="M63" s="18"/>
      <c r="N63" s="22"/>
    </row>
    <row r="64" spans="1:103" ht="26.4" x14ac:dyDescent="0.3">
      <c r="A64" s="3" t="s">
        <v>58</v>
      </c>
      <c r="B64" s="6" t="s">
        <v>20</v>
      </c>
      <c r="C64" s="3" t="s">
        <v>87</v>
      </c>
      <c r="D64" s="3" t="s">
        <v>11</v>
      </c>
      <c r="E64" s="3" t="s">
        <v>9</v>
      </c>
      <c r="F64" s="7">
        <v>13.38</v>
      </c>
      <c r="G64" s="4"/>
      <c r="H64" s="7"/>
      <c r="I64" s="4"/>
      <c r="J64" s="4"/>
      <c r="K64" s="4"/>
      <c r="L64" s="31"/>
      <c r="M64" s="18"/>
      <c r="N64" s="22"/>
    </row>
    <row r="65" spans="1:103" x14ac:dyDescent="0.3">
      <c r="A65" s="3"/>
      <c r="B65" s="3"/>
      <c r="C65" s="3"/>
      <c r="D65" s="3"/>
      <c r="E65" s="3"/>
      <c r="F65" s="42">
        <f t="shared" ref="F65" si="50">SUM(F62:F64)</f>
        <v>7383.06</v>
      </c>
      <c r="G65" s="5">
        <f t="shared" ref="G65" si="51">SUM(G62:G64)</f>
        <v>0</v>
      </c>
      <c r="H65" s="42">
        <f t="shared" ref="H65" si="52">SUM(H62:H64)</f>
        <v>0</v>
      </c>
      <c r="I65" s="5">
        <f t="shared" ref="I65:J65" si="53">SUM(I62:I64)</f>
        <v>0</v>
      </c>
      <c r="J65" s="5">
        <f t="shared" si="53"/>
        <v>0</v>
      </c>
      <c r="K65" s="5">
        <f t="shared" ref="K65:L65" si="54">SUM(K62:K64)</f>
        <v>0</v>
      </c>
      <c r="L65" s="5">
        <f t="shared" si="54"/>
        <v>0</v>
      </c>
      <c r="M65" s="19">
        <f t="shared" ref="M65" si="55">SUM(M62:M64)</f>
        <v>0</v>
      </c>
      <c r="N65" s="57">
        <f>SUM(F65:M65)</f>
        <v>7383.06</v>
      </c>
    </row>
    <row r="66" spans="1:103" x14ac:dyDescent="0.3">
      <c r="A66" s="3"/>
      <c r="B66" s="3"/>
      <c r="C66" s="3"/>
      <c r="D66" s="3"/>
      <c r="E66" s="3"/>
      <c r="F66" s="42"/>
      <c r="G66" s="5"/>
      <c r="H66" s="42"/>
      <c r="I66" s="5"/>
      <c r="J66" s="5"/>
      <c r="K66" s="5"/>
      <c r="L66" s="19"/>
      <c r="M66" s="19"/>
      <c r="N66" s="28"/>
    </row>
    <row r="67" spans="1:103" s="13" customFormat="1" ht="13.8" x14ac:dyDescent="0.3">
      <c r="A67" s="67" t="s">
        <v>108</v>
      </c>
      <c r="B67" s="68"/>
      <c r="C67" s="68"/>
      <c r="D67" s="68"/>
      <c r="E67" s="68"/>
      <c r="F67" s="68"/>
      <c r="G67" s="68"/>
      <c r="H67" s="68"/>
      <c r="I67" s="68"/>
      <c r="J67" s="68"/>
      <c r="K67" s="68"/>
      <c r="L67" s="68"/>
      <c r="M67" s="68"/>
      <c r="N67" s="63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</row>
    <row r="68" spans="1:103" x14ac:dyDescent="0.3">
      <c r="A68" s="3" t="s">
        <v>59</v>
      </c>
      <c r="B68" s="6" t="s">
        <v>21</v>
      </c>
      <c r="C68" s="3" t="s">
        <v>85</v>
      </c>
      <c r="D68" s="3" t="s">
        <v>8</v>
      </c>
      <c r="E68" s="3" t="s">
        <v>9</v>
      </c>
      <c r="F68" s="7">
        <v>9692</v>
      </c>
      <c r="G68" s="4">
        <v>7269</v>
      </c>
      <c r="H68" s="7"/>
      <c r="I68" s="4"/>
      <c r="J68" s="4"/>
      <c r="K68" s="4"/>
      <c r="L68" s="31"/>
      <c r="M68" s="18"/>
      <c r="N68" s="22"/>
    </row>
    <row r="69" spans="1:103" x14ac:dyDescent="0.3">
      <c r="A69" s="3" t="s">
        <v>59</v>
      </c>
      <c r="B69" s="6" t="s">
        <v>21</v>
      </c>
      <c r="C69" s="3" t="s">
        <v>86</v>
      </c>
      <c r="D69" s="3" t="s">
        <v>10</v>
      </c>
      <c r="E69" s="3" t="s">
        <v>9</v>
      </c>
      <c r="F69" s="7">
        <v>543.49</v>
      </c>
      <c r="G69" s="4">
        <v>145.1</v>
      </c>
      <c r="H69" s="7"/>
      <c r="I69" s="4"/>
      <c r="J69" s="4"/>
      <c r="K69" s="4"/>
      <c r="L69" s="31"/>
      <c r="M69" s="18"/>
      <c r="N69" s="22"/>
    </row>
    <row r="70" spans="1:103" ht="26.4" x14ac:dyDescent="0.3">
      <c r="A70" s="3" t="s">
        <v>59</v>
      </c>
      <c r="B70" s="6" t="s">
        <v>21</v>
      </c>
      <c r="C70" s="3" t="s">
        <v>87</v>
      </c>
      <c r="D70" s="3" t="s">
        <v>11</v>
      </c>
      <c r="E70" s="3" t="s">
        <v>9</v>
      </c>
      <c r="F70" s="7">
        <v>39.18</v>
      </c>
      <c r="G70" s="4">
        <v>13.59</v>
      </c>
      <c r="H70" s="7"/>
      <c r="I70" s="4"/>
      <c r="J70" s="4"/>
      <c r="K70" s="4"/>
      <c r="L70" s="31"/>
      <c r="M70" s="18"/>
      <c r="N70" s="22"/>
    </row>
    <row r="71" spans="1:103" x14ac:dyDescent="0.3">
      <c r="A71" s="3"/>
      <c r="B71" s="3"/>
      <c r="C71" s="3"/>
      <c r="D71" s="3"/>
      <c r="E71" s="3"/>
      <c r="F71" s="42">
        <f t="shared" ref="F71" si="56">SUM(F68:F70)</f>
        <v>10274.67</v>
      </c>
      <c r="G71" s="5">
        <f t="shared" ref="G71" si="57">SUM(G68:G70)</f>
        <v>7427.6900000000005</v>
      </c>
      <c r="H71" s="42">
        <f t="shared" ref="H71" si="58">SUM(H68:H70)</f>
        <v>0</v>
      </c>
      <c r="I71" s="5">
        <f t="shared" ref="I71:J71" si="59">SUM(I68:I70)</f>
        <v>0</v>
      </c>
      <c r="J71" s="5">
        <f t="shared" si="59"/>
        <v>0</v>
      </c>
      <c r="K71" s="5">
        <f t="shared" ref="K71:L71" si="60">SUM(K68:K70)</f>
        <v>0</v>
      </c>
      <c r="L71" s="5">
        <f t="shared" si="60"/>
        <v>0</v>
      </c>
      <c r="M71" s="19">
        <f t="shared" ref="M71" si="61">SUM(M68:M70)</f>
        <v>0</v>
      </c>
      <c r="N71" s="57">
        <f>SUM(F71:M71)</f>
        <v>17702.36</v>
      </c>
    </row>
    <row r="72" spans="1:103" x14ac:dyDescent="0.3">
      <c r="A72" s="3"/>
      <c r="B72" s="3"/>
      <c r="C72" s="3"/>
      <c r="D72" s="3"/>
      <c r="E72" s="3"/>
      <c r="F72" s="42"/>
      <c r="G72" s="5"/>
      <c r="H72" s="42"/>
      <c r="I72" s="5"/>
      <c r="J72" s="5"/>
      <c r="K72" s="5"/>
      <c r="L72" s="19"/>
      <c r="M72" s="19"/>
      <c r="N72" s="28"/>
    </row>
    <row r="73" spans="1:103" s="8" customFormat="1" ht="13.8" x14ac:dyDescent="0.3">
      <c r="A73" s="67" t="s">
        <v>109</v>
      </c>
      <c r="B73" s="68"/>
      <c r="C73" s="68"/>
      <c r="D73" s="68"/>
      <c r="E73" s="68"/>
      <c r="F73" s="68"/>
      <c r="G73" s="68"/>
      <c r="H73" s="68"/>
      <c r="I73" s="68"/>
      <c r="J73" s="68"/>
      <c r="K73" s="68"/>
      <c r="L73" s="68"/>
      <c r="M73" s="68"/>
      <c r="N73" s="63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</row>
    <row r="74" spans="1:103" x14ac:dyDescent="0.3">
      <c r="A74" s="3" t="s">
        <v>60</v>
      </c>
      <c r="B74" s="6" t="s">
        <v>22</v>
      </c>
      <c r="C74" s="3" t="s">
        <v>85</v>
      </c>
      <c r="D74" s="3" t="s">
        <v>8</v>
      </c>
      <c r="E74" s="3" t="s">
        <v>9</v>
      </c>
      <c r="F74" s="7">
        <v>3084</v>
      </c>
      <c r="G74" s="4">
        <v>3084</v>
      </c>
      <c r="H74" s="7"/>
      <c r="I74" s="4"/>
      <c r="J74" s="4"/>
      <c r="K74" s="4"/>
      <c r="L74" s="31"/>
      <c r="M74" s="18"/>
      <c r="N74" s="22"/>
    </row>
    <row r="75" spans="1:103" x14ac:dyDescent="0.3">
      <c r="A75" s="3" t="s">
        <v>60</v>
      </c>
      <c r="B75" s="6" t="s">
        <v>22</v>
      </c>
      <c r="C75" s="3" t="s">
        <v>86</v>
      </c>
      <c r="D75" s="3" t="s">
        <v>10</v>
      </c>
      <c r="E75" s="3" t="s">
        <v>9</v>
      </c>
      <c r="F75" s="7">
        <v>169.1</v>
      </c>
      <c r="G75" s="4">
        <v>70.38</v>
      </c>
      <c r="H75" s="7">
        <v>2.86</v>
      </c>
      <c r="I75" s="4"/>
      <c r="J75" s="4"/>
      <c r="K75" s="4"/>
      <c r="L75" s="31"/>
      <c r="M75" s="18"/>
      <c r="N75" s="22"/>
    </row>
    <row r="76" spans="1:103" ht="26.4" x14ac:dyDescent="0.3">
      <c r="A76" s="3" t="s">
        <v>60</v>
      </c>
      <c r="B76" s="6" t="s">
        <v>22</v>
      </c>
      <c r="C76" s="3" t="s">
        <v>87</v>
      </c>
      <c r="D76" s="3" t="s">
        <v>11</v>
      </c>
      <c r="E76" s="3" t="s">
        <v>9</v>
      </c>
      <c r="F76" s="7">
        <v>14.42</v>
      </c>
      <c r="G76" s="4">
        <v>6.62</v>
      </c>
      <c r="H76" s="7">
        <v>0.27</v>
      </c>
      <c r="I76" s="4"/>
      <c r="J76" s="4"/>
      <c r="K76" s="4"/>
      <c r="L76" s="31"/>
      <c r="M76" s="18"/>
      <c r="N76" s="22"/>
    </row>
    <row r="77" spans="1:103" x14ac:dyDescent="0.3">
      <c r="A77" s="3"/>
      <c r="B77" s="3"/>
      <c r="C77" s="3"/>
      <c r="D77" s="3"/>
      <c r="E77" s="3"/>
      <c r="F77" s="42">
        <f t="shared" ref="F77" si="62">SUM(F74:F76)</f>
        <v>3267.52</v>
      </c>
      <c r="G77" s="5">
        <f t="shared" ref="G77" si="63">SUM(G74:G76)</f>
        <v>3161</v>
      </c>
      <c r="H77" s="42">
        <f t="shared" ref="H77" si="64">SUM(H74:H76)</f>
        <v>3.13</v>
      </c>
      <c r="I77" s="5">
        <f t="shared" ref="I77:J77" si="65">SUM(I74:I76)</f>
        <v>0</v>
      </c>
      <c r="J77" s="5">
        <f t="shared" si="65"/>
        <v>0</v>
      </c>
      <c r="K77" s="5">
        <f t="shared" ref="K77:L77" si="66">SUM(K74:K76)</f>
        <v>0</v>
      </c>
      <c r="L77" s="5">
        <f t="shared" si="66"/>
        <v>0</v>
      </c>
      <c r="M77" s="19">
        <f t="shared" ref="M77" si="67">SUM(M74:M76)</f>
        <v>0</v>
      </c>
      <c r="N77" s="57">
        <f>SUM(F77:M77)</f>
        <v>6431.6500000000005</v>
      </c>
    </row>
    <row r="78" spans="1:103" x14ac:dyDescent="0.3">
      <c r="A78" s="3"/>
      <c r="B78" s="3"/>
      <c r="C78" s="3"/>
      <c r="D78" s="3"/>
      <c r="E78" s="3"/>
      <c r="F78" s="42"/>
      <c r="G78" s="5"/>
      <c r="H78" s="42"/>
      <c r="I78" s="5"/>
      <c r="J78" s="5"/>
      <c r="K78" s="5"/>
      <c r="L78" s="19"/>
      <c r="M78" s="19"/>
      <c r="N78" s="28"/>
    </row>
    <row r="79" spans="1:103" s="8" customFormat="1" ht="13.8" x14ac:dyDescent="0.3">
      <c r="A79" s="67" t="s">
        <v>112</v>
      </c>
      <c r="B79" s="68"/>
      <c r="C79" s="68"/>
      <c r="D79" s="68"/>
      <c r="E79" s="68"/>
      <c r="F79" s="68"/>
      <c r="G79" s="68"/>
      <c r="H79" s="68"/>
      <c r="I79" s="68"/>
      <c r="J79" s="68"/>
      <c r="K79" s="68"/>
      <c r="L79" s="68"/>
      <c r="M79" s="68"/>
      <c r="N79" s="63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</row>
    <row r="80" spans="1:103" x14ac:dyDescent="0.3">
      <c r="A80" s="3" t="s">
        <v>61</v>
      </c>
      <c r="B80" s="6" t="s">
        <v>23</v>
      </c>
      <c r="C80" s="3" t="s">
        <v>85</v>
      </c>
      <c r="D80" s="3" t="s">
        <v>8</v>
      </c>
      <c r="E80" s="3" t="s">
        <v>9</v>
      </c>
      <c r="F80" s="7">
        <v>25420</v>
      </c>
      <c r="G80" s="4">
        <v>25420</v>
      </c>
      <c r="H80" s="7">
        <v>25420</v>
      </c>
      <c r="I80" s="4"/>
      <c r="J80" s="4"/>
      <c r="K80" s="4"/>
      <c r="L80" s="31"/>
      <c r="M80" s="18"/>
      <c r="N80" s="22"/>
    </row>
    <row r="81" spans="1:103" x14ac:dyDescent="0.3">
      <c r="A81" s="3" t="s">
        <v>61</v>
      </c>
      <c r="B81" s="6" t="s">
        <v>23</v>
      </c>
      <c r="C81" s="3" t="s">
        <v>86</v>
      </c>
      <c r="D81" s="3" t="s">
        <v>10</v>
      </c>
      <c r="E81" s="3" t="s">
        <v>9</v>
      </c>
      <c r="F81" s="7">
        <v>2163.31</v>
      </c>
      <c r="G81" s="4">
        <v>1277.24</v>
      </c>
      <c r="H81" s="7">
        <v>581.66</v>
      </c>
      <c r="I81" s="4">
        <v>8.9499999999999993</v>
      </c>
      <c r="J81" s="4"/>
      <c r="K81" s="4"/>
      <c r="L81" s="31"/>
      <c r="M81" s="18"/>
      <c r="N81" s="22"/>
    </row>
    <row r="82" spans="1:103" ht="26.4" x14ac:dyDescent="0.3">
      <c r="A82" s="3" t="s">
        <v>61</v>
      </c>
      <c r="B82" s="6" t="s">
        <v>23</v>
      </c>
      <c r="C82" s="3" t="s">
        <v>87</v>
      </c>
      <c r="D82" s="3" t="s">
        <v>11</v>
      </c>
      <c r="E82" s="3" t="s">
        <v>9</v>
      </c>
      <c r="F82" s="7">
        <v>183.29</v>
      </c>
      <c r="G82" s="4">
        <v>118.98</v>
      </c>
      <c r="H82" s="7">
        <v>54.49</v>
      </c>
      <c r="I82" s="4">
        <v>0.84</v>
      </c>
      <c r="J82" s="4"/>
      <c r="K82" s="4"/>
      <c r="L82" s="31"/>
      <c r="M82" s="18"/>
      <c r="N82" s="22"/>
    </row>
    <row r="83" spans="1:103" x14ac:dyDescent="0.3">
      <c r="A83" s="3"/>
      <c r="B83" s="3"/>
      <c r="C83" s="3"/>
      <c r="D83" s="3"/>
      <c r="E83" s="3"/>
      <c r="F83" s="42">
        <f t="shared" ref="F83" si="68">SUM(F80:F82)</f>
        <v>27766.600000000002</v>
      </c>
      <c r="G83" s="5">
        <f t="shared" ref="G83" si="69">SUM(G80:G82)</f>
        <v>26816.22</v>
      </c>
      <c r="H83" s="42">
        <f t="shared" ref="H83" si="70">SUM(H80:H82)</f>
        <v>26056.15</v>
      </c>
      <c r="I83" s="5">
        <f t="shared" ref="I83:J83" si="71">SUM(I80:I82)</f>
        <v>9.7899999999999991</v>
      </c>
      <c r="J83" s="5">
        <f t="shared" si="71"/>
        <v>0</v>
      </c>
      <c r="K83" s="5">
        <f t="shared" ref="K83:L83" si="72">SUM(K80:K82)</f>
        <v>0</v>
      </c>
      <c r="L83" s="5">
        <f t="shared" si="72"/>
        <v>0</v>
      </c>
      <c r="M83" s="19">
        <f t="shared" ref="M83" si="73">SUM(M80:M82)</f>
        <v>0</v>
      </c>
      <c r="N83" s="57">
        <f>SUM(F83:M83)</f>
        <v>80648.759999999995</v>
      </c>
    </row>
    <row r="84" spans="1:103" x14ac:dyDescent="0.3">
      <c r="A84" s="3"/>
      <c r="B84" s="3"/>
      <c r="C84" s="3"/>
      <c r="D84" s="3"/>
      <c r="E84" s="3"/>
      <c r="F84" s="42"/>
      <c r="G84" s="5"/>
      <c r="H84" s="42"/>
      <c r="I84" s="5"/>
      <c r="J84" s="5"/>
      <c r="K84" s="5"/>
      <c r="L84" s="19"/>
      <c r="M84" s="19"/>
      <c r="N84" s="28"/>
    </row>
    <row r="85" spans="1:103" s="8" customFormat="1" ht="13.8" x14ac:dyDescent="0.3">
      <c r="A85" s="67" t="s">
        <v>97</v>
      </c>
      <c r="B85" s="68"/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3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</row>
    <row r="86" spans="1:103" x14ac:dyDescent="0.3">
      <c r="A86" s="3" t="s">
        <v>62</v>
      </c>
      <c r="B86" s="6" t="s">
        <v>24</v>
      </c>
      <c r="C86" s="3" t="s">
        <v>85</v>
      </c>
      <c r="D86" s="3" t="s">
        <v>8</v>
      </c>
      <c r="E86" s="3" t="s">
        <v>9</v>
      </c>
      <c r="F86" s="7">
        <v>22792</v>
      </c>
      <c r="G86" s="4">
        <v>22792</v>
      </c>
      <c r="H86" s="7">
        <v>22792</v>
      </c>
      <c r="I86" s="4">
        <v>22792</v>
      </c>
      <c r="J86" s="4">
        <v>22792</v>
      </c>
      <c r="K86" s="4">
        <v>22792</v>
      </c>
      <c r="L86" s="31">
        <v>22792</v>
      </c>
      <c r="M86" s="18">
        <v>148148</v>
      </c>
      <c r="N86" s="22"/>
    </row>
    <row r="87" spans="1:103" x14ac:dyDescent="0.3">
      <c r="A87" s="3" t="s">
        <v>62</v>
      </c>
      <c r="B87" s="6" t="s">
        <v>24</v>
      </c>
      <c r="C87" s="3" t="s">
        <v>86</v>
      </c>
      <c r="D87" s="3" t="s">
        <v>10</v>
      </c>
      <c r="E87" s="3" t="s">
        <v>9</v>
      </c>
      <c r="F87" s="7">
        <v>10545.26</v>
      </c>
      <c r="G87" s="4">
        <v>7612.1</v>
      </c>
      <c r="H87" s="7">
        <v>6995.16</v>
      </c>
      <c r="I87" s="4">
        <v>6394.66</v>
      </c>
      <c r="J87" s="4">
        <v>5760.37</v>
      </c>
      <c r="K87" s="4">
        <v>5143.84</v>
      </c>
      <c r="L87" s="31">
        <v>4528.17</v>
      </c>
      <c r="M87" s="18">
        <v>14455.26</v>
      </c>
      <c r="N87" s="22"/>
    </row>
    <row r="88" spans="1:103" ht="26.4" x14ac:dyDescent="0.3">
      <c r="A88" s="3" t="s">
        <v>62</v>
      </c>
      <c r="B88" s="6" t="s">
        <v>24</v>
      </c>
      <c r="C88" s="3" t="s">
        <v>87</v>
      </c>
      <c r="D88" s="3" t="s">
        <v>11</v>
      </c>
      <c r="E88" s="3" t="s">
        <v>9</v>
      </c>
      <c r="F88" s="7">
        <v>770.93</v>
      </c>
      <c r="G88" s="4">
        <v>713.28</v>
      </c>
      <c r="H88" s="7">
        <v>655.48</v>
      </c>
      <c r="I88" s="4">
        <v>599.21</v>
      </c>
      <c r="J88" s="4">
        <v>539.76</v>
      </c>
      <c r="K88" s="4">
        <v>481.98</v>
      </c>
      <c r="L88" s="31">
        <v>424.31</v>
      </c>
      <c r="M88" s="18">
        <v>1354.49</v>
      </c>
      <c r="N88" s="22"/>
    </row>
    <row r="89" spans="1:103" x14ac:dyDescent="0.3">
      <c r="A89" s="3"/>
      <c r="B89" s="3"/>
      <c r="C89" s="3"/>
      <c r="D89" s="3"/>
      <c r="E89" s="3"/>
      <c r="F89" s="42">
        <f t="shared" ref="F89" si="74">SUM(F86:F88)</f>
        <v>34108.19</v>
      </c>
      <c r="G89" s="5">
        <f t="shared" ref="G89" si="75">SUM(G86:G88)</f>
        <v>31117.379999999997</v>
      </c>
      <c r="H89" s="42">
        <f t="shared" ref="H89" si="76">SUM(H86:H88)</f>
        <v>30442.639999999999</v>
      </c>
      <c r="I89" s="5">
        <f t="shared" ref="I89:J89" si="77">SUM(I86:I88)</f>
        <v>29785.87</v>
      </c>
      <c r="J89" s="5">
        <f t="shared" si="77"/>
        <v>29092.129999999997</v>
      </c>
      <c r="K89" s="5">
        <f t="shared" ref="K89:L89" si="78">SUM(K86:K88)</f>
        <v>28417.82</v>
      </c>
      <c r="L89" s="5">
        <f t="shared" si="78"/>
        <v>27744.48</v>
      </c>
      <c r="M89" s="19">
        <f t="shared" ref="M89" si="79">SUM(M86:M88)</f>
        <v>163957.75</v>
      </c>
      <c r="N89" s="57">
        <f>SUM(F89:M89)</f>
        <v>374666.26</v>
      </c>
    </row>
    <row r="90" spans="1:103" x14ac:dyDescent="0.3">
      <c r="A90" s="3"/>
      <c r="B90" s="3"/>
      <c r="C90" s="3"/>
      <c r="D90" s="3"/>
      <c r="E90" s="3"/>
      <c r="F90" s="42"/>
      <c r="G90" s="5"/>
      <c r="H90" s="42"/>
      <c r="I90" s="5"/>
      <c r="J90" s="5"/>
      <c r="K90" s="5"/>
      <c r="L90" s="19"/>
      <c r="M90" s="19"/>
      <c r="N90" s="28"/>
    </row>
    <row r="91" spans="1:103" s="8" customFormat="1" ht="13.8" x14ac:dyDescent="0.3">
      <c r="A91" s="67" t="s">
        <v>98</v>
      </c>
      <c r="B91" s="68"/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3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</row>
    <row r="92" spans="1:103" x14ac:dyDescent="0.3">
      <c r="A92" s="3" t="s">
        <v>63</v>
      </c>
      <c r="B92" s="6" t="s">
        <v>25</v>
      </c>
      <c r="C92" s="3" t="s">
        <v>85</v>
      </c>
      <c r="D92" s="3" t="s">
        <v>8</v>
      </c>
      <c r="E92" s="3" t="s">
        <v>9</v>
      </c>
      <c r="F92" s="7">
        <v>29580</v>
      </c>
      <c r="G92" s="4">
        <v>29580</v>
      </c>
      <c r="H92" s="7">
        <v>29580</v>
      </c>
      <c r="I92" s="4">
        <v>29580</v>
      </c>
      <c r="J92" s="4">
        <v>29580</v>
      </c>
      <c r="K92" s="4">
        <v>29580</v>
      </c>
      <c r="L92" s="31">
        <v>29580</v>
      </c>
      <c r="M92" s="18">
        <v>192270</v>
      </c>
      <c r="N92" s="22"/>
    </row>
    <row r="93" spans="1:103" x14ac:dyDescent="0.3">
      <c r="A93" s="3" t="s">
        <v>63</v>
      </c>
      <c r="B93" s="6" t="s">
        <v>25</v>
      </c>
      <c r="C93" s="3" t="s">
        <v>86</v>
      </c>
      <c r="D93" s="3" t="s">
        <v>10</v>
      </c>
      <c r="E93" s="3" t="s">
        <v>9</v>
      </c>
      <c r="F93" s="7">
        <v>13685.9</v>
      </c>
      <c r="G93" s="4">
        <v>9879.17</v>
      </c>
      <c r="H93" s="7">
        <v>9078.4699999999993</v>
      </c>
      <c r="I93" s="4">
        <v>8299.15</v>
      </c>
      <c r="J93" s="4">
        <v>7475.97</v>
      </c>
      <c r="K93" s="4">
        <v>6675.82</v>
      </c>
      <c r="L93" s="31">
        <v>5876.76</v>
      </c>
      <c r="M93" s="18">
        <v>18760.349999999999</v>
      </c>
      <c r="N93" s="22"/>
    </row>
    <row r="94" spans="1:103" ht="26.4" x14ac:dyDescent="0.3">
      <c r="A94" s="3" t="s">
        <v>63</v>
      </c>
      <c r="B94" s="6" t="s">
        <v>25</v>
      </c>
      <c r="C94" s="3" t="s">
        <v>87</v>
      </c>
      <c r="D94" s="3" t="s">
        <v>11</v>
      </c>
      <c r="E94" s="3" t="s">
        <v>9</v>
      </c>
      <c r="F94" s="7">
        <v>1000.52</v>
      </c>
      <c r="G94" s="4">
        <v>925.72</v>
      </c>
      <c r="H94" s="7">
        <v>850.7</v>
      </c>
      <c r="I94" s="4">
        <v>777.66</v>
      </c>
      <c r="J94" s="4">
        <v>700.53</v>
      </c>
      <c r="K94" s="4">
        <v>625.54999999999995</v>
      </c>
      <c r="L94" s="31">
        <v>550.67999999999995</v>
      </c>
      <c r="M94" s="18">
        <v>1757.92</v>
      </c>
      <c r="N94" s="22"/>
    </row>
    <row r="95" spans="1:103" x14ac:dyDescent="0.3">
      <c r="A95" s="3"/>
      <c r="B95" s="3"/>
      <c r="C95" s="3"/>
      <c r="D95" s="3"/>
      <c r="E95" s="3"/>
      <c r="F95" s="42">
        <f t="shared" ref="F95" si="80">SUM(F92:F94)</f>
        <v>44266.42</v>
      </c>
      <c r="G95" s="5">
        <f t="shared" ref="G95" si="81">SUM(G92:G94)</f>
        <v>40384.89</v>
      </c>
      <c r="H95" s="42">
        <f t="shared" ref="H95" si="82">SUM(H92:H94)</f>
        <v>39509.17</v>
      </c>
      <c r="I95" s="5">
        <f t="shared" ref="I95:J95" si="83">SUM(I92:I94)</f>
        <v>38656.810000000005</v>
      </c>
      <c r="J95" s="5">
        <f t="shared" si="83"/>
        <v>37756.5</v>
      </c>
      <c r="K95" s="5">
        <f t="shared" ref="K95:L95" si="84">SUM(K92:K94)</f>
        <v>36881.370000000003</v>
      </c>
      <c r="L95" s="5">
        <f t="shared" si="84"/>
        <v>36007.440000000002</v>
      </c>
      <c r="M95" s="19">
        <f t="shared" ref="M95" si="85">SUM(M92:M94)</f>
        <v>212788.27000000002</v>
      </c>
      <c r="N95" s="57">
        <f>SUM(F95:M95)</f>
        <v>486250.87</v>
      </c>
    </row>
    <row r="96" spans="1:103" x14ac:dyDescent="0.3">
      <c r="A96" s="3"/>
      <c r="B96" s="3"/>
      <c r="C96" s="3"/>
      <c r="D96" s="3"/>
      <c r="E96" s="3"/>
      <c r="F96" s="42"/>
      <c r="G96" s="5"/>
      <c r="H96" s="42"/>
      <c r="I96" s="5"/>
      <c r="J96" s="5"/>
      <c r="K96" s="5"/>
      <c r="L96" s="19"/>
      <c r="M96" s="19"/>
      <c r="N96" s="28"/>
    </row>
    <row r="97" spans="1:103" s="13" customFormat="1" ht="13.8" x14ac:dyDescent="0.3">
      <c r="A97" s="67" t="s">
        <v>96</v>
      </c>
      <c r="B97" s="68"/>
      <c r="C97" s="68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3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</row>
    <row r="98" spans="1:103" x14ac:dyDescent="0.3">
      <c r="A98" s="3" t="s">
        <v>64</v>
      </c>
      <c r="B98" s="6" t="s">
        <v>26</v>
      </c>
      <c r="C98" s="3" t="s">
        <v>85</v>
      </c>
      <c r="D98" s="3" t="s">
        <v>8</v>
      </c>
      <c r="E98" s="3" t="s">
        <v>9</v>
      </c>
      <c r="F98" s="7">
        <v>4316</v>
      </c>
      <c r="G98" s="4">
        <v>4316</v>
      </c>
      <c r="H98" s="7">
        <v>4316</v>
      </c>
      <c r="I98" s="4">
        <v>2158</v>
      </c>
      <c r="J98" s="4"/>
      <c r="K98" s="4"/>
      <c r="L98" s="31"/>
      <c r="M98" s="18"/>
      <c r="N98" s="22"/>
    </row>
    <row r="99" spans="1:103" x14ac:dyDescent="0.3">
      <c r="A99" s="3" t="s">
        <v>64</v>
      </c>
      <c r="B99" s="6" t="s">
        <v>26</v>
      </c>
      <c r="C99" s="3" t="s">
        <v>86</v>
      </c>
      <c r="D99" s="3" t="s">
        <v>10</v>
      </c>
      <c r="E99" s="3" t="s">
        <v>9</v>
      </c>
      <c r="F99" s="7">
        <v>508.95</v>
      </c>
      <c r="G99" s="4">
        <v>273.97000000000003</v>
      </c>
      <c r="H99" s="7">
        <v>157.13999999999999</v>
      </c>
      <c r="I99" s="4">
        <v>41.1</v>
      </c>
      <c r="J99" s="4"/>
      <c r="K99" s="4"/>
      <c r="L99" s="31"/>
      <c r="M99" s="18"/>
      <c r="N99" s="22"/>
    </row>
    <row r="100" spans="1:103" ht="26.4" x14ac:dyDescent="0.3">
      <c r="A100" s="3" t="s">
        <v>64</v>
      </c>
      <c r="B100" s="6" t="s">
        <v>26</v>
      </c>
      <c r="C100" s="3" t="s">
        <v>87</v>
      </c>
      <c r="D100" s="3" t="s">
        <v>11</v>
      </c>
      <c r="E100" s="3" t="s">
        <v>9</v>
      </c>
      <c r="F100" s="7">
        <v>36.58</v>
      </c>
      <c r="G100" s="4">
        <v>25.67</v>
      </c>
      <c r="H100" s="7">
        <v>14.72</v>
      </c>
      <c r="I100" s="4">
        <v>3.85</v>
      </c>
      <c r="J100" s="4"/>
      <c r="K100" s="4"/>
      <c r="L100" s="31"/>
      <c r="M100" s="18"/>
      <c r="N100" s="22"/>
    </row>
    <row r="101" spans="1:103" x14ac:dyDescent="0.3">
      <c r="A101" s="3"/>
      <c r="B101" s="3"/>
      <c r="C101" s="3"/>
      <c r="D101" s="3"/>
      <c r="E101" s="3"/>
      <c r="F101" s="42">
        <f t="shared" ref="F101" si="86">SUM(F98:F100)</f>
        <v>4861.53</v>
      </c>
      <c r="G101" s="5">
        <f t="shared" ref="G101" si="87">SUM(G98:G100)</f>
        <v>4615.6400000000003</v>
      </c>
      <c r="H101" s="42">
        <f t="shared" ref="H101" si="88">SUM(H98:H100)</f>
        <v>4487.8600000000006</v>
      </c>
      <c r="I101" s="5">
        <f t="shared" ref="I101:J101" si="89">SUM(I98:I100)</f>
        <v>2202.9499999999998</v>
      </c>
      <c r="J101" s="5">
        <f t="shared" si="89"/>
        <v>0</v>
      </c>
      <c r="K101" s="5">
        <f t="shared" ref="K101:L101" si="90">SUM(K98:K100)</f>
        <v>0</v>
      </c>
      <c r="L101" s="5">
        <f t="shared" si="90"/>
        <v>0</v>
      </c>
      <c r="M101" s="19">
        <f t="shared" ref="M101" si="91">SUM(M98:M100)</f>
        <v>0</v>
      </c>
      <c r="N101" s="57">
        <f>SUM(F101:M101)</f>
        <v>16167.98</v>
      </c>
    </row>
    <row r="102" spans="1:103" x14ac:dyDescent="0.3">
      <c r="A102" s="3"/>
      <c r="B102" s="3"/>
      <c r="C102" s="3"/>
      <c r="D102" s="3"/>
      <c r="E102" s="3"/>
      <c r="F102" s="42"/>
      <c r="G102" s="5"/>
      <c r="H102" s="42"/>
      <c r="I102" s="5"/>
      <c r="J102" s="5"/>
      <c r="K102" s="5"/>
      <c r="L102" s="19"/>
      <c r="M102" s="19"/>
      <c r="N102" s="28"/>
    </row>
    <row r="103" spans="1:103" s="8" customFormat="1" ht="13.8" x14ac:dyDescent="0.3">
      <c r="A103" s="67" t="s">
        <v>99</v>
      </c>
      <c r="B103" s="68"/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3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</row>
    <row r="104" spans="1:103" x14ac:dyDescent="0.3">
      <c r="A104" s="3" t="s">
        <v>65</v>
      </c>
      <c r="B104" s="6" t="s">
        <v>27</v>
      </c>
      <c r="C104" s="3" t="s">
        <v>85</v>
      </c>
      <c r="D104" s="3" t="s">
        <v>8</v>
      </c>
      <c r="E104" s="3" t="s">
        <v>9</v>
      </c>
      <c r="F104" s="7">
        <v>15020</v>
      </c>
      <c r="G104" s="4">
        <v>15020</v>
      </c>
      <c r="H104" s="7">
        <v>15020</v>
      </c>
      <c r="I104" s="4">
        <v>7510</v>
      </c>
      <c r="J104" s="4"/>
      <c r="K104" s="4"/>
      <c r="L104" s="31"/>
      <c r="M104" s="18"/>
      <c r="N104" s="22"/>
    </row>
    <row r="105" spans="1:103" x14ac:dyDescent="0.3">
      <c r="A105" s="3" t="s">
        <v>65</v>
      </c>
      <c r="B105" s="6" t="s">
        <v>27</v>
      </c>
      <c r="C105" s="3" t="s">
        <v>86</v>
      </c>
      <c r="D105" s="3" t="s">
        <v>10</v>
      </c>
      <c r="E105" s="3" t="s">
        <v>9</v>
      </c>
      <c r="F105" s="7">
        <v>1771.16</v>
      </c>
      <c r="G105" s="4">
        <v>953.43</v>
      </c>
      <c r="H105" s="7">
        <v>546.84</v>
      </c>
      <c r="I105" s="4">
        <v>143.04</v>
      </c>
      <c r="J105" s="4"/>
      <c r="K105" s="4"/>
      <c r="L105" s="31"/>
      <c r="M105" s="18"/>
      <c r="N105" s="22"/>
    </row>
    <row r="106" spans="1:103" ht="26.4" x14ac:dyDescent="0.3">
      <c r="A106" s="3" t="s">
        <v>65</v>
      </c>
      <c r="B106" s="6" t="s">
        <v>27</v>
      </c>
      <c r="C106" s="3" t="s">
        <v>87</v>
      </c>
      <c r="D106" s="3" t="s">
        <v>11</v>
      </c>
      <c r="E106" s="3" t="s">
        <v>9</v>
      </c>
      <c r="F106" s="7">
        <v>127.33</v>
      </c>
      <c r="G106" s="4">
        <v>89.35</v>
      </c>
      <c r="H106" s="7">
        <v>51.24</v>
      </c>
      <c r="I106" s="4">
        <v>13.41</v>
      </c>
      <c r="J106" s="4"/>
      <c r="K106" s="4"/>
      <c r="L106" s="31"/>
      <c r="M106" s="18"/>
      <c r="N106" s="22"/>
    </row>
    <row r="107" spans="1:103" x14ac:dyDescent="0.3">
      <c r="A107" s="3"/>
      <c r="B107" s="3"/>
      <c r="C107" s="3"/>
      <c r="D107" s="3"/>
      <c r="E107" s="3"/>
      <c r="F107" s="42">
        <f t="shared" ref="F107" si="92">SUM(F104:F106)</f>
        <v>16918.490000000002</v>
      </c>
      <c r="G107" s="5">
        <f t="shared" ref="G107" si="93">SUM(G104:G106)</f>
        <v>16062.78</v>
      </c>
      <c r="H107" s="42">
        <f t="shared" ref="H107" si="94">SUM(H104:H106)</f>
        <v>15618.08</v>
      </c>
      <c r="I107" s="5">
        <f t="shared" ref="I107:J107" si="95">SUM(I104:I106)</f>
        <v>7666.45</v>
      </c>
      <c r="J107" s="5">
        <f t="shared" si="95"/>
        <v>0</v>
      </c>
      <c r="K107" s="5">
        <f t="shared" ref="K107:L107" si="96">SUM(K104:K106)</f>
        <v>0</v>
      </c>
      <c r="L107" s="5">
        <f t="shared" si="96"/>
        <v>0</v>
      </c>
      <c r="M107" s="19">
        <f t="shared" ref="M107" si="97">SUM(M104:M106)</f>
        <v>0</v>
      </c>
      <c r="N107" s="57">
        <f>SUM(F107:M107)</f>
        <v>56265.8</v>
      </c>
    </row>
    <row r="108" spans="1:103" x14ac:dyDescent="0.3">
      <c r="A108" s="3"/>
      <c r="B108" s="3"/>
      <c r="C108" s="3"/>
      <c r="D108" s="3"/>
      <c r="E108" s="3"/>
      <c r="F108" s="7"/>
      <c r="G108" s="4"/>
      <c r="H108" s="7"/>
      <c r="I108" s="4"/>
      <c r="J108" s="4"/>
      <c r="K108" s="4"/>
      <c r="L108" s="31"/>
      <c r="M108" s="18"/>
      <c r="N108" s="22"/>
    </row>
    <row r="109" spans="1:103" s="13" customFormat="1" ht="13.8" x14ac:dyDescent="0.3">
      <c r="A109" s="67" t="s">
        <v>100</v>
      </c>
      <c r="B109" s="68"/>
      <c r="C109" s="68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3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</row>
    <row r="110" spans="1:103" x14ac:dyDescent="0.3">
      <c r="A110" s="3" t="s">
        <v>66</v>
      </c>
      <c r="B110" s="6" t="s">
        <v>28</v>
      </c>
      <c r="C110" s="3" t="s">
        <v>85</v>
      </c>
      <c r="D110" s="3" t="s">
        <v>8</v>
      </c>
      <c r="E110" s="3" t="s">
        <v>9</v>
      </c>
      <c r="F110" s="7">
        <v>3680</v>
      </c>
      <c r="G110" s="4">
        <v>3680</v>
      </c>
      <c r="H110" s="7">
        <v>3680</v>
      </c>
      <c r="I110" s="4">
        <v>1840</v>
      </c>
      <c r="J110" s="4"/>
      <c r="K110" s="4"/>
      <c r="L110" s="31"/>
      <c r="M110" s="18"/>
      <c r="N110" s="22"/>
    </row>
    <row r="111" spans="1:103" x14ac:dyDescent="0.3">
      <c r="A111" s="3" t="s">
        <v>66</v>
      </c>
      <c r="B111" s="6" t="s">
        <v>28</v>
      </c>
      <c r="C111" s="3" t="s">
        <v>86</v>
      </c>
      <c r="D111" s="3" t="s">
        <v>10</v>
      </c>
      <c r="E111" s="3" t="s">
        <v>9</v>
      </c>
      <c r="F111" s="7">
        <v>438.91</v>
      </c>
      <c r="G111" s="4">
        <v>233.59</v>
      </c>
      <c r="H111" s="7">
        <v>133.97999999999999</v>
      </c>
      <c r="I111" s="4">
        <v>35.04</v>
      </c>
      <c r="J111" s="4"/>
      <c r="K111" s="4"/>
      <c r="L111" s="31"/>
      <c r="M111" s="18"/>
      <c r="N111" s="22"/>
    </row>
    <row r="112" spans="1:103" ht="26.4" x14ac:dyDescent="0.3">
      <c r="A112" s="3" t="s">
        <v>66</v>
      </c>
      <c r="B112" s="6" t="s">
        <v>28</v>
      </c>
      <c r="C112" s="3" t="s">
        <v>87</v>
      </c>
      <c r="D112" s="3" t="s">
        <v>11</v>
      </c>
      <c r="E112" s="3" t="s">
        <v>9</v>
      </c>
      <c r="F112" s="7">
        <v>31.19</v>
      </c>
      <c r="G112" s="4">
        <v>21.89</v>
      </c>
      <c r="H112" s="7">
        <v>12.56</v>
      </c>
      <c r="I112" s="4">
        <v>3.28</v>
      </c>
      <c r="J112" s="4"/>
      <c r="K112" s="4"/>
      <c r="L112" s="31"/>
      <c r="M112" s="18"/>
      <c r="N112" s="22"/>
    </row>
    <row r="113" spans="1:103" x14ac:dyDescent="0.3">
      <c r="A113" s="3"/>
      <c r="B113" s="3"/>
      <c r="C113" s="3"/>
      <c r="D113" s="3"/>
      <c r="E113" s="3"/>
      <c r="F113" s="42">
        <f t="shared" ref="F113" si="98">SUM(F110:F112)</f>
        <v>4150.0999999999995</v>
      </c>
      <c r="G113" s="5">
        <f t="shared" ref="G113" si="99">SUM(G110:G112)</f>
        <v>3935.48</v>
      </c>
      <c r="H113" s="42">
        <f t="shared" ref="H113" si="100">SUM(H110:H112)</f>
        <v>3826.54</v>
      </c>
      <c r="I113" s="5">
        <f t="shared" ref="I113:J113" si="101">SUM(I110:I112)</f>
        <v>1878.32</v>
      </c>
      <c r="J113" s="5">
        <f t="shared" si="101"/>
        <v>0</v>
      </c>
      <c r="K113" s="5">
        <f t="shared" ref="K113:L113" si="102">SUM(K110:K112)</f>
        <v>0</v>
      </c>
      <c r="L113" s="5">
        <f t="shared" si="102"/>
        <v>0</v>
      </c>
      <c r="M113" s="19">
        <f t="shared" ref="M113" si="103">SUM(M110:M112)</f>
        <v>0</v>
      </c>
      <c r="N113" s="57">
        <f>SUM(F113:M113)</f>
        <v>13790.439999999999</v>
      </c>
    </row>
    <row r="114" spans="1:103" x14ac:dyDescent="0.3">
      <c r="A114" s="35"/>
      <c r="B114" s="36"/>
      <c r="C114" s="36"/>
      <c r="D114" s="36"/>
      <c r="E114" s="36"/>
      <c r="F114" s="43"/>
      <c r="G114" s="34"/>
      <c r="H114" s="43"/>
      <c r="I114" s="34"/>
      <c r="J114" s="34"/>
      <c r="K114" s="34"/>
      <c r="L114" s="34"/>
      <c r="M114" s="34"/>
      <c r="N114" s="28"/>
    </row>
    <row r="115" spans="1:103" s="8" customFormat="1" ht="13.8" x14ac:dyDescent="0.3">
      <c r="A115" s="67" t="s">
        <v>101</v>
      </c>
      <c r="B115" s="68"/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3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</row>
    <row r="116" spans="1:103" x14ac:dyDescent="0.3">
      <c r="A116" s="3" t="s">
        <v>67</v>
      </c>
      <c r="B116" s="6" t="s">
        <v>30</v>
      </c>
      <c r="C116" s="3" t="s">
        <v>85</v>
      </c>
      <c r="D116" s="3" t="s">
        <v>8</v>
      </c>
      <c r="E116" s="3" t="s">
        <v>9</v>
      </c>
      <c r="F116" s="7">
        <v>11828</v>
      </c>
      <c r="G116" s="4">
        <v>11828</v>
      </c>
      <c r="H116" s="7">
        <v>11828</v>
      </c>
      <c r="I116" s="4">
        <v>8871</v>
      </c>
      <c r="J116" s="4"/>
      <c r="K116" s="4"/>
      <c r="L116" s="31"/>
      <c r="M116" s="18"/>
      <c r="N116" s="22"/>
    </row>
    <row r="117" spans="1:103" x14ac:dyDescent="0.3">
      <c r="A117" s="3" t="s">
        <v>67</v>
      </c>
      <c r="B117" s="6" t="s">
        <v>30</v>
      </c>
      <c r="C117" s="3" t="s">
        <v>86</v>
      </c>
      <c r="D117" s="3" t="s">
        <v>10</v>
      </c>
      <c r="E117" s="3" t="s">
        <v>9</v>
      </c>
      <c r="F117" s="7">
        <v>1487.31</v>
      </c>
      <c r="G117" s="4">
        <v>830.79</v>
      </c>
      <c r="H117" s="7">
        <v>510.61</v>
      </c>
      <c r="I117" s="4">
        <v>176.85</v>
      </c>
      <c r="J117" s="4"/>
      <c r="K117" s="4"/>
      <c r="L117" s="31"/>
      <c r="M117" s="18"/>
      <c r="N117" s="22"/>
    </row>
    <row r="118" spans="1:103" ht="26.4" x14ac:dyDescent="0.3">
      <c r="A118" s="3" t="s">
        <v>67</v>
      </c>
      <c r="B118" s="6" t="s">
        <v>30</v>
      </c>
      <c r="C118" s="3" t="s">
        <v>87</v>
      </c>
      <c r="D118" s="3" t="s">
        <v>11</v>
      </c>
      <c r="E118" s="3" t="s">
        <v>9</v>
      </c>
      <c r="F118" s="7">
        <v>107.78</v>
      </c>
      <c r="G118" s="4">
        <v>77.84</v>
      </c>
      <c r="H118" s="7">
        <v>47.85</v>
      </c>
      <c r="I118" s="4">
        <v>16.579999999999998</v>
      </c>
      <c r="J118" s="4"/>
      <c r="K118" s="4"/>
      <c r="L118" s="31"/>
      <c r="M118" s="18"/>
      <c r="N118" s="22"/>
    </row>
    <row r="119" spans="1:103" x14ac:dyDescent="0.3">
      <c r="A119" s="3"/>
      <c r="B119" s="3"/>
      <c r="C119" s="3"/>
      <c r="D119" s="3"/>
      <c r="E119" s="3"/>
      <c r="F119" s="42">
        <f t="shared" ref="F119" si="104">SUM(F116:F118)</f>
        <v>13423.09</v>
      </c>
      <c r="G119" s="5">
        <f t="shared" ref="G119" si="105">SUM(G116:G118)</f>
        <v>12736.630000000001</v>
      </c>
      <c r="H119" s="42">
        <f t="shared" ref="H119" si="106">SUM(H116:H118)</f>
        <v>12386.460000000001</v>
      </c>
      <c r="I119" s="5">
        <f t="shared" ref="I119:J119" si="107">SUM(I116:I118)</f>
        <v>9064.43</v>
      </c>
      <c r="J119" s="5">
        <f t="shared" si="107"/>
        <v>0</v>
      </c>
      <c r="K119" s="5">
        <f t="shared" ref="K119:L119" si="108">SUM(K116:K118)</f>
        <v>0</v>
      </c>
      <c r="L119" s="5">
        <f t="shared" si="108"/>
        <v>0</v>
      </c>
      <c r="M119" s="19">
        <f t="shared" ref="M119" si="109">SUM(M116:M118)</f>
        <v>0</v>
      </c>
      <c r="N119" s="57">
        <f>SUM(F119:M119)</f>
        <v>47610.61</v>
      </c>
    </row>
    <row r="120" spans="1:103" x14ac:dyDescent="0.3">
      <c r="A120" s="35"/>
      <c r="B120" s="36"/>
      <c r="C120" s="36"/>
      <c r="D120" s="36"/>
      <c r="E120" s="36"/>
      <c r="F120" s="43"/>
      <c r="G120" s="34"/>
      <c r="H120" s="43"/>
      <c r="I120" s="34"/>
      <c r="J120" s="34"/>
      <c r="K120" s="34"/>
      <c r="L120" s="34"/>
      <c r="M120" s="34"/>
      <c r="N120" s="28"/>
    </row>
    <row r="121" spans="1:103" s="8" customFormat="1" ht="13.8" x14ac:dyDescent="0.3">
      <c r="A121" s="67" t="s">
        <v>103</v>
      </c>
      <c r="B121" s="68"/>
      <c r="C121" s="68"/>
      <c r="D121" s="68"/>
      <c r="E121" s="68"/>
      <c r="F121" s="68"/>
      <c r="G121" s="68"/>
      <c r="H121" s="68"/>
      <c r="I121" s="68"/>
      <c r="J121" s="68"/>
      <c r="K121" s="68"/>
      <c r="L121" s="68"/>
      <c r="M121" s="68"/>
      <c r="N121" s="63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</row>
    <row r="122" spans="1:103" x14ac:dyDescent="0.3">
      <c r="A122" s="3" t="s">
        <v>68</v>
      </c>
      <c r="B122" s="6" t="s">
        <v>31</v>
      </c>
      <c r="C122" s="3" t="s">
        <v>85</v>
      </c>
      <c r="D122" s="3" t="s">
        <v>8</v>
      </c>
      <c r="E122" s="3" t="s">
        <v>9</v>
      </c>
      <c r="F122" s="7">
        <v>11476</v>
      </c>
      <c r="G122" s="4">
        <v>11476</v>
      </c>
      <c r="H122" s="7">
        <v>11476</v>
      </c>
      <c r="I122" s="4">
        <v>11476</v>
      </c>
      <c r="J122" s="4"/>
      <c r="K122" s="4"/>
      <c r="L122" s="31"/>
      <c r="M122" s="18"/>
      <c r="N122" s="22"/>
    </row>
    <row r="123" spans="1:103" x14ac:dyDescent="0.3">
      <c r="A123" s="3" t="s">
        <v>68</v>
      </c>
      <c r="B123" s="6" t="s">
        <v>31</v>
      </c>
      <c r="C123" s="3" t="s">
        <v>86</v>
      </c>
      <c r="D123" s="3" t="s">
        <v>10</v>
      </c>
      <c r="E123" s="3" t="s">
        <v>9</v>
      </c>
      <c r="F123" s="7">
        <v>1280.98</v>
      </c>
      <c r="G123" s="4">
        <v>883.01</v>
      </c>
      <c r="H123" s="7">
        <v>573.02</v>
      </c>
      <c r="I123" s="4">
        <v>262.60000000000002</v>
      </c>
      <c r="J123" s="4">
        <v>10.63</v>
      </c>
      <c r="K123" s="4"/>
      <c r="L123" s="31"/>
      <c r="M123" s="18"/>
      <c r="N123" s="22"/>
    </row>
    <row r="124" spans="1:103" ht="26.4" x14ac:dyDescent="0.3">
      <c r="A124" s="3" t="s">
        <v>68</v>
      </c>
      <c r="B124" s="6" t="s">
        <v>31</v>
      </c>
      <c r="C124" s="3" t="s">
        <v>87</v>
      </c>
      <c r="D124" s="3" t="s">
        <v>11</v>
      </c>
      <c r="E124" s="3" t="s">
        <v>9</v>
      </c>
      <c r="F124" s="7">
        <v>111.84</v>
      </c>
      <c r="G124" s="4">
        <v>82.8</v>
      </c>
      <c r="H124" s="7">
        <v>53.69</v>
      </c>
      <c r="I124" s="4">
        <v>24.62</v>
      </c>
      <c r="J124" s="4">
        <v>1</v>
      </c>
      <c r="K124" s="4"/>
      <c r="L124" s="31"/>
      <c r="M124" s="18"/>
      <c r="N124" s="22"/>
    </row>
    <row r="125" spans="1:103" x14ac:dyDescent="0.3">
      <c r="A125" s="3"/>
      <c r="B125" s="3"/>
      <c r="C125" s="3"/>
      <c r="D125" s="3"/>
      <c r="E125" s="3"/>
      <c r="F125" s="42">
        <f t="shared" ref="F125" si="110">SUM(F122:F124)</f>
        <v>12868.82</v>
      </c>
      <c r="G125" s="5">
        <f t="shared" ref="G125" si="111">SUM(G122:G124)</f>
        <v>12441.81</v>
      </c>
      <c r="H125" s="42">
        <f t="shared" ref="H125" si="112">SUM(H122:H124)</f>
        <v>12102.710000000001</v>
      </c>
      <c r="I125" s="5">
        <f t="shared" ref="I125:J125" si="113">SUM(I122:I124)</f>
        <v>11763.220000000001</v>
      </c>
      <c r="J125" s="5">
        <f t="shared" si="113"/>
        <v>11.63</v>
      </c>
      <c r="K125" s="5">
        <f t="shared" ref="K125:L125" si="114">SUM(K122:K124)</f>
        <v>0</v>
      </c>
      <c r="L125" s="5">
        <f t="shared" si="114"/>
        <v>0</v>
      </c>
      <c r="M125" s="19">
        <f t="shared" ref="M125" si="115">SUM(M122:M124)</f>
        <v>0</v>
      </c>
      <c r="N125" s="57">
        <f>SUM(F125:M125)</f>
        <v>49188.189999999995</v>
      </c>
    </row>
    <row r="126" spans="1:103" s="8" customFormat="1" ht="13.8" x14ac:dyDescent="0.3">
      <c r="A126" s="67" t="s">
        <v>102</v>
      </c>
      <c r="B126" s="68"/>
      <c r="C126" s="68"/>
      <c r="D126" s="68"/>
      <c r="E126" s="68"/>
      <c r="F126" s="68"/>
      <c r="G126" s="68"/>
      <c r="H126" s="68"/>
      <c r="I126" s="68"/>
      <c r="J126" s="68"/>
      <c r="K126" s="68"/>
      <c r="L126" s="68"/>
      <c r="M126" s="68"/>
      <c r="N126" s="63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</row>
    <row r="127" spans="1:103" x14ac:dyDescent="0.3">
      <c r="A127" s="3" t="s">
        <v>69</v>
      </c>
      <c r="B127" s="6" t="s">
        <v>32</v>
      </c>
      <c r="C127" s="3" t="s">
        <v>85</v>
      </c>
      <c r="D127" s="3" t="s">
        <v>8</v>
      </c>
      <c r="E127" s="3" t="s">
        <v>9</v>
      </c>
      <c r="F127" s="7">
        <v>10408</v>
      </c>
      <c r="G127" s="4">
        <v>10408</v>
      </c>
      <c r="H127" s="7">
        <v>10408</v>
      </c>
      <c r="I127" s="4">
        <v>10408</v>
      </c>
      <c r="J127" s="4">
        <v>10408</v>
      </c>
      <c r="K127" s="4">
        <v>10408</v>
      </c>
      <c r="L127" s="31">
        <v>10408</v>
      </c>
      <c r="M127" s="18">
        <v>72856</v>
      </c>
      <c r="N127" s="22"/>
    </row>
    <row r="128" spans="1:103" x14ac:dyDescent="0.3">
      <c r="A128" s="3" t="s">
        <v>69</v>
      </c>
      <c r="B128" s="6" t="s">
        <v>32</v>
      </c>
      <c r="C128" s="3" t="s">
        <v>86</v>
      </c>
      <c r="D128" s="3" t="s">
        <v>10</v>
      </c>
      <c r="E128" s="3" t="s">
        <v>9</v>
      </c>
      <c r="F128" s="7">
        <v>4196.3100000000004</v>
      </c>
      <c r="G128" s="4">
        <v>3614.12</v>
      </c>
      <c r="H128" s="7">
        <v>3335.11</v>
      </c>
      <c r="I128" s="4">
        <v>3061.28</v>
      </c>
      <c r="J128" s="4">
        <v>2771.26</v>
      </c>
      <c r="K128" s="4">
        <v>2489.7199999999998</v>
      </c>
      <c r="L128" s="31">
        <v>2208.5700000000002</v>
      </c>
      <c r="M128" s="20">
        <v>7595.1</v>
      </c>
      <c r="N128" s="22"/>
    </row>
    <row r="129" spans="1:103" ht="26.4" x14ac:dyDescent="0.3">
      <c r="A129" s="3" t="s">
        <v>69</v>
      </c>
      <c r="B129" s="6" t="s">
        <v>32</v>
      </c>
      <c r="C129" s="3" t="s">
        <v>87</v>
      </c>
      <c r="D129" s="3" t="s">
        <v>11</v>
      </c>
      <c r="E129" s="3" t="s">
        <v>9</v>
      </c>
      <c r="F129" s="7">
        <v>365.25</v>
      </c>
      <c r="G129" s="4">
        <v>338.91</v>
      </c>
      <c r="H129" s="7">
        <v>312.51</v>
      </c>
      <c r="I129" s="4">
        <v>286.85000000000002</v>
      </c>
      <c r="J129" s="4">
        <v>259.68</v>
      </c>
      <c r="K129" s="4">
        <v>233.3</v>
      </c>
      <c r="L129" s="31">
        <v>206.94</v>
      </c>
      <c r="M129" s="20">
        <v>711.7</v>
      </c>
      <c r="N129" s="22"/>
    </row>
    <row r="130" spans="1:103" x14ac:dyDescent="0.3">
      <c r="A130" s="3"/>
      <c r="B130" s="3"/>
      <c r="C130" s="3"/>
      <c r="D130" s="3"/>
      <c r="E130" s="3"/>
      <c r="F130" s="42">
        <f t="shared" ref="F130" si="116">SUM(F127:F129)</f>
        <v>14969.560000000001</v>
      </c>
      <c r="G130" s="5">
        <f t="shared" ref="G130" si="117">SUM(G127:G129)</f>
        <v>14361.029999999999</v>
      </c>
      <c r="H130" s="42">
        <f t="shared" ref="H130" si="118">SUM(H127:H129)</f>
        <v>14055.62</v>
      </c>
      <c r="I130" s="5">
        <f t="shared" ref="I130:J130" si="119">SUM(I127:I129)</f>
        <v>13756.130000000001</v>
      </c>
      <c r="J130" s="5">
        <f t="shared" si="119"/>
        <v>13438.94</v>
      </c>
      <c r="K130" s="5">
        <f t="shared" ref="K130:L130" si="120">SUM(K127:K129)</f>
        <v>13131.019999999999</v>
      </c>
      <c r="L130" s="5">
        <f t="shared" si="120"/>
        <v>12823.51</v>
      </c>
      <c r="M130" s="19">
        <f t="shared" ref="M130" si="121">SUM(M127:M129)</f>
        <v>81162.8</v>
      </c>
      <c r="N130" s="57">
        <f>SUM(F130:M130)</f>
        <v>177698.61</v>
      </c>
    </row>
    <row r="131" spans="1:103" x14ac:dyDescent="0.3">
      <c r="A131" s="3"/>
      <c r="B131" s="3"/>
      <c r="C131" s="3"/>
      <c r="D131" s="3"/>
      <c r="E131" s="3"/>
      <c r="F131" s="42"/>
      <c r="G131" s="5"/>
      <c r="H131" s="42"/>
      <c r="I131" s="5"/>
      <c r="J131" s="5"/>
      <c r="K131" s="5"/>
      <c r="L131" s="19"/>
      <c r="M131" s="19"/>
      <c r="N131" s="28"/>
    </row>
    <row r="132" spans="1:103" s="8" customFormat="1" ht="13.8" x14ac:dyDescent="0.3">
      <c r="A132" s="67" t="s">
        <v>144</v>
      </c>
      <c r="B132" s="68"/>
      <c r="C132" s="68"/>
      <c r="D132" s="68"/>
      <c r="E132" s="68"/>
      <c r="F132" s="68"/>
      <c r="G132" s="68"/>
      <c r="H132" s="68"/>
      <c r="I132" s="68"/>
      <c r="J132" s="68"/>
      <c r="K132" s="68"/>
      <c r="L132" s="68"/>
      <c r="M132" s="68"/>
      <c r="N132" s="63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</row>
    <row r="133" spans="1:103" x14ac:dyDescent="0.3">
      <c r="A133" s="3" t="s">
        <v>70</v>
      </c>
      <c r="B133" s="6" t="s">
        <v>33</v>
      </c>
      <c r="C133" s="3" t="s">
        <v>85</v>
      </c>
      <c r="D133" s="3" t="s">
        <v>8</v>
      </c>
      <c r="E133" s="3" t="s">
        <v>9</v>
      </c>
      <c r="F133" s="7">
        <v>20152</v>
      </c>
      <c r="G133" s="4">
        <v>20152</v>
      </c>
      <c r="H133" s="7">
        <v>20152</v>
      </c>
      <c r="I133" s="4">
        <v>20152</v>
      </c>
      <c r="J133" s="4">
        <v>10076</v>
      </c>
      <c r="K133" s="4"/>
      <c r="L133" s="31"/>
      <c r="M133" s="18"/>
      <c r="N133" s="22"/>
    </row>
    <row r="134" spans="1:103" x14ac:dyDescent="0.3">
      <c r="A134" s="3" t="s">
        <v>70</v>
      </c>
      <c r="B134" s="6" t="s">
        <v>33</v>
      </c>
      <c r="C134" s="3" t="s">
        <v>86</v>
      </c>
      <c r="D134" s="3" t="s">
        <v>10</v>
      </c>
      <c r="E134" s="3" t="s">
        <v>9</v>
      </c>
      <c r="F134" s="7">
        <v>2977.47</v>
      </c>
      <c r="G134" s="4">
        <v>1824.29</v>
      </c>
      <c r="H134" s="7">
        <v>1278.79</v>
      </c>
      <c r="I134" s="4">
        <v>734.42</v>
      </c>
      <c r="J134" s="4">
        <v>168.39</v>
      </c>
      <c r="K134" s="4"/>
      <c r="L134" s="31"/>
      <c r="M134" s="18"/>
      <c r="N134" s="22"/>
    </row>
    <row r="135" spans="1:103" ht="26.4" x14ac:dyDescent="0.3">
      <c r="A135" s="3" t="s">
        <v>70</v>
      </c>
      <c r="B135" s="6" t="s">
        <v>33</v>
      </c>
      <c r="C135" s="3" t="s">
        <v>87</v>
      </c>
      <c r="D135" s="3" t="s">
        <v>11</v>
      </c>
      <c r="E135" s="3" t="s">
        <v>9</v>
      </c>
      <c r="F135" s="7">
        <v>221.92</v>
      </c>
      <c r="G135" s="4">
        <v>170.95</v>
      </c>
      <c r="H135" s="7">
        <v>119.82</v>
      </c>
      <c r="I135" s="4">
        <v>68.81</v>
      </c>
      <c r="J135" s="4">
        <v>15.78</v>
      </c>
      <c r="K135" s="4"/>
      <c r="L135" s="31"/>
      <c r="M135" s="18"/>
      <c r="N135" s="22"/>
    </row>
    <row r="136" spans="1:103" x14ac:dyDescent="0.3">
      <c r="A136" s="3"/>
      <c r="B136" s="3"/>
      <c r="C136" s="3"/>
      <c r="D136" s="3"/>
      <c r="E136" s="3"/>
      <c r="F136" s="42">
        <f t="shared" ref="F136" si="122">SUM(F133:F135)</f>
        <v>23351.39</v>
      </c>
      <c r="G136" s="5">
        <f t="shared" ref="G136" si="123">SUM(G133:G135)</f>
        <v>22147.24</v>
      </c>
      <c r="H136" s="42">
        <f t="shared" ref="H136" si="124">SUM(H133:H135)</f>
        <v>21550.61</v>
      </c>
      <c r="I136" s="5">
        <f t="shared" ref="I136:J136" si="125">SUM(I133:I135)</f>
        <v>20955.23</v>
      </c>
      <c r="J136" s="5">
        <f t="shared" si="125"/>
        <v>10260.17</v>
      </c>
      <c r="K136" s="5">
        <f t="shared" ref="K136:L136" si="126">SUM(K133:K135)</f>
        <v>0</v>
      </c>
      <c r="L136" s="5">
        <f t="shared" si="126"/>
        <v>0</v>
      </c>
      <c r="M136" s="19">
        <f t="shared" ref="M136" si="127">SUM(M133:M135)</f>
        <v>0</v>
      </c>
      <c r="N136" s="57">
        <f>SUM(F136:M136)</f>
        <v>98264.639999999999</v>
      </c>
    </row>
    <row r="137" spans="1:103" s="8" customFormat="1" ht="13.8" x14ac:dyDescent="0.3">
      <c r="A137" s="67" t="s">
        <v>152</v>
      </c>
      <c r="B137" s="68"/>
      <c r="C137" s="68"/>
      <c r="D137" s="68"/>
      <c r="E137" s="68"/>
      <c r="F137" s="68"/>
      <c r="G137" s="68"/>
      <c r="H137" s="68"/>
      <c r="I137" s="68"/>
      <c r="J137" s="68"/>
      <c r="K137" s="68"/>
      <c r="L137" s="68"/>
      <c r="M137" s="68"/>
      <c r="N137" s="63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</row>
    <row r="138" spans="1:103" x14ac:dyDescent="0.3">
      <c r="A138" s="3" t="s">
        <v>71</v>
      </c>
      <c r="B138" s="6" t="s">
        <v>34</v>
      </c>
      <c r="C138" s="3" t="s">
        <v>85</v>
      </c>
      <c r="D138" s="3" t="s">
        <v>8</v>
      </c>
      <c r="E138" s="3" t="s">
        <v>9</v>
      </c>
      <c r="F138" s="7">
        <v>23732</v>
      </c>
      <c r="G138" s="4">
        <v>23732</v>
      </c>
      <c r="H138" s="7">
        <v>23732</v>
      </c>
      <c r="I138" s="4">
        <v>23732</v>
      </c>
      <c r="J138" s="4">
        <v>23732</v>
      </c>
      <c r="K138" s="4">
        <v>23732</v>
      </c>
      <c r="L138" s="31">
        <v>23732</v>
      </c>
      <c r="M138" s="18">
        <v>415310</v>
      </c>
      <c r="N138" s="22"/>
    </row>
    <row r="139" spans="1:103" x14ac:dyDescent="0.3">
      <c r="A139" s="3" t="s">
        <v>71</v>
      </c>
      <c r="B139" s="6" t="s">
        <v>34</v>
      </c>
      <c r="C139" s="3" t="s">
        <v>86</v>
      </c>
      <c r="D139" s="3" t="s">
        <v>10</v>
      </c>
      <c r="E139" s="3" t="s">
        <v>9</v>
      </c>
      <c r="F139" s="7">
        <v>19434.759999999998</v>
      </c>
      <c r="G139" s="4">
        <v>14987.66</v>
      </c>
      <c r="H139" s="7">
        <v>14345.25</v>
      </c>
      <c r="I139" s="4">
        <v>13739.35</v>
      </c>
      <c r="J139" s="4">
        <v>13059.57</v>
      </c>
      <c r="K139" s="4">
        <v>12417.59</v>
      </c>
      <c r="L139" s="31">
        <v>11776.52</v>
      </c>
      <c r="M139" s="18">
        <v>102261.75999999999</v>
      </c>
      <c r="N139" s="22"/>
    </row>
    <row r="140" spans="1:103" ht="26.4" x14ac:dyDescent="0.3">
      <c r="A140" s="3" t="s">
        <v>71</v>
      </c>
      <c r="B140" s="6" t="s">
        <v>34</v>
      </c>
      <c r="C140" s="3" t="s">
        <v>87</v>
      </c>
      <c r="D140" s="3" t="s">
        <v>11</v>
      </c>
      <c r="E140" s="3" t="s">
        <v>9</v>
      </c>
      <c r="F140" s="7">
        <v>1464.42</v>
      </c>
      <c r="G140" s="4">
        <v>1404.38</v>
      </c>
      <c r="H140" s="7">
        <v>1344.2</v>
      </c>
      <c r="I140" s="4">
        <v>1287.42</v>
      </c>
      <c r="J140" s="4">
        <v>1223.73</v>
      </c>
      <c r="K140" s="4">
        <v>1163.56</v>
      </c>
      <c r="L140" s="31">
        <v>1103.5</v>
      </c>
      <c r="M140" s="18">
        <v>9582.2900000000009</v>
      </c>
      <c r="N140" s="22"/>
    </row>
    <row r="141" spans="1:103" x14ac:dyDescent="0.3">
      <c r="A141" s="3"/>
      <c r="B141" s="3"/>
      <c r="C141" s="3"/>
      <c r="D141" s="3"/>
      <c r="E141" s="3"/>
      <c r="F141" s="42">
        <f t="shared" ref="F141" si="128">SUM(F138:F140)</f>
        <v>44631.179999999993</v>
      </c>
      <c r="G141" s="5">
        <f t="shared" ref="G141" si="129">SUM(G138:G140)</f>
        <v>40124.04</v>
      </c>
      <c r="H141" s="42">
        <f t="shared" ref="H141" si="130">SUM(H138:H140)</f>
        <v>39421.449999999997</v>
      </c>
      <c r="I141" s="5">
        <f t="shared" ref="I141:J141" si="131">SUM(I138:I140)</f>
        <v>38758.769999999997</v>
      </c>
      <c r="J141" s="5">
        <f t="shared" si="131"/>
        <v>38015.300000000003</v>
      </c>
      <c r="K141" s="5">
        <f t="shared" ref="K141:L141" si="132">SUM(K138:K140)</f>
        <v>37313.149999999994</v>
      </c>
      <c r="L141" s="5">
        <f t="shared" si="132"/>
        <v>36612.020000000004</v>
      </c>
      <c r="M141" s="19">
        <f t="shared" ref="M141" si="133">SUM(M138:M140)</f>
        <v>527154.05000000005</v>
      </c>
      <c r="N141" s="57">
        <f>SUM(F141:M141)</f>
        <v>802029.96</v>
      </c>
    </row>
    <row r="142" spans="1:103" x14ac:dyDescent="0.3">
      <c r="A142" s="3"/>
      <c r="B142" s="3"/>
      <c r="C142" s="3"/>
      <c r="D142" s="3"/>
      <c r="E142" s="3"/>
      <c r="F142" s="42"/>
      <c r="G142" s="5"/>
      <c r="H142" s="42"/>
      <c r="I142" s="5"/>
      <c r="J142" s="5"/>
      <c r="K142" s="5"/>
      <c r="L142" s="19"/>
      <c r="M142" s="19"/>
      <c r="N142" s="28"/>
    </row>
    <row r="143" spans="1:103" s="8" customFormat="1" ht="13.8" x14ac:dyDescent="0.3">
      <c r="A143" s="67" t="s">
        <v>145</v>
      </c>
      <c r="B143" s="68"/>
      <c r="C143" s="68"/>
      <c r="D143" s="68"/>
      <c r="E143" s="68"/>
      <c r="F143" s="68"/>
      <c r="G143" s="68"/>
      <c r="H143" s="68"/>
      <c r="I143" s="68"/>
      <c r="J143" s="68"/>
      <c r="K143" s="68"/>
      <c r="L143" s="68"/>
      <c r="M143" s="68"/>
      <c r="N143" s="63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</row>
    <row r="144" spans="1:103" x14ac:dyDescent="0.3">
      <c r="A144" s="3" t="s">
        <v>72</v>
      </c>
      <c r="B144" s="6" t="s">
        <v>35</v>
      </c>
      <c r="C144" s="3"/>
      <c r="D144" s="3" t="s">
        <v>8</v>
      </c>
      <c r="E144" s="3" t="s">
        <v>9</v>
      </c>
      <c r="F144" s="7">
        <v>34492</v>
      </c>
      <c r="G144" s="4">
        <v>34492</v>
      </c>
      <c r="H144" s="7">
        <v>34492</v>
      </c>
      <c r="I144" s="4">
        <v>34492</v>
      </c>
      <c r="J144" s="4">
        <v>34492</v>
      </c>
      <c r="K144" s="4">
        <v>34492</v>
      </c>
      <c r="L144" s="31">
        <v>34492</v>
      </c>
      <c r="M144" s="18">
        <v>603610</v>
      </c>
      <c r="N144" s="22"/>
    </row>
    <row r="145" spans="1:103" x14ac:dyDescent="0.3">
      <c r="A145" s="3" t="s">
        <v>72</v>
      </c>
      <c r="B145" s="6" t="s">
        <v>35</v>
      </c>
      <c r="C145" s="3" t="s">
        <v>86</v>
      </c>
      <c r="D145" s="3" t="s">
        <v>10</v>
      </c>
      <c r="E145" s="3" t="s">
        <v>9</v>
      </c>
      <c r="F145" s="7">
        <v>28246.41</v>
      </c>
      <c r="G145" s="4">
        <v>21783</v>
      </c>
      <c r="H145" s="7">
        <v>20849.32</v>
      </c>
      <c r="I145" s="4">
        <v>19968.7</v>
      </c>
      <c r="J145" s="4">
        <v>18980.73</v>
      </c>
      <c r="K145" s="4">
        <v>18047.68</v>
      </c>
      <c r="L145" s="31">
        <v>17115.95</v>
      </c>
      <c r="M145" s="18">
        <v>148626.81</v>
      </c>
      <c r="N145" s="22"/>
    </row>
    <row r="146" spans="1:103" ht="26.4" x14ac:dyDescent="0.3">
      <c r="A146" s="3" t="s">
        <v>72</v>
      </c>
      <c r="B146" s="6" t="s">
        <v>35</v>
      </c>
      <c r="C146" s="3" t="s">
        <v>87</v>
      </c>
      <c r="D146" s="3" t="s">
        <v>11</v>
      </c>
      <c r="E146" s="3" t="s">
        <v>9</v>
      </c>
      <c r="F146" s="7">
        <v>2128.39</v>
      </c>
      <c r="G146" s="4">
        <v>2041.13</v>
      </c>
      <c r="H146" s="7">
        <v>1953.65</v>
      </c>
      <c r="I146" s="4">
        <v>1871.14</v>
      </c>
      <c r="J146" s="4">
        <v>1778.57</v>
      </c>
      <c r="K146" s="4">
        <v>1691.11</v>
      </c>
      <c r="L146" s="31">
        <v>1603.82</v>
      </c>
      <c r="M146" s="18">
        <v>13926.84</v>
      </c>
      <c r="N146" s="22"/>
    </row>
    <row r="147" spans="1:103" x14ac:dyDescent="0.3">
      <c r="A147" s="3"/>
      <c r="B147" s="3"/>
      <c r="C147" s="3"/>
      <c r="D147" s="3"/>
      <c r="E147" s="3"/>
      <c r="F147" s="42">
        <f t="shared" ref="F147" si="134">SUM(F144:F146)</f>
        <v>64866.8</v>
      </c>
      <c r="G147" s="5">
        <f t="shared" ref="G147" si="135">SUM(G144:G146)</f>
        <v>58316.13</v>
      </c>
      <c r="H147" s="42">
        <f t="shared" ref="H147" si="136">SUM(H144:H146)</f>
        <v>57294.97</v>
      </c>
      <c r="I147" s="5">
        <f t="shared" ref="I147:J147" si="137">SUM(I144:I146)</f>
        <v>56331.839999999997</v>
      </c>
      <c r="J147" s="5">
        <f t="shared" si="137"/>
        <v>55251.299999999996</v>
      </c>
      <c r="K147" s="5">
        <f t="shared" ref="K147:L147" si="138">SUM(K144:K146)</f>
        <v>54230.79</v>
      </c>
      <c r="L147" s="5">
        <f t="shared" si="138"/>
        <v>53211.77</v>
      </c>
      <c r="M147" s="19">
        <f t="shared" ref="M147" si="139">SUM(M144:M146)</f>
        <v>766163.65</v>
      </c>
      <c r="N147" s="57">
        <f>SUM(F147:M147)</f>
        <v>1165667.25</v>
      </c>
    </row>
    <row r="148" spans="1:103" x14ac:dyDescent="0.3">
      <c r="A148" s="3"/>
      <c r="B148" s="3"/>
      <c r="C148" s="3"/>
      <c r="D148" s="3"/>
      <c r="E148" s="3"/>
      <c r="F148" s="42"/>
      <c r="G148" s="5"/>
      <c r="H148" s="42"/>
      <c r="I148" s="5"/>
      <c r="J148" s="5"/>
      <c r="K148" s="5"/>
      <c r="L148" s="19"/>
      <c r="M148" s="19"/>
      <c r="N148" s="28"/>
    </row>
    <row r="149" spans="1:103" s="8" customFormat="1" ht="13.8" x14ac:dyDescent="0.3">
      <c r="A149" s="67" t="s">
        <v>97</v>
      </c>
      <c r="B149" s="68"/>
      <c r="C149" s="68"/>
      <c r="D149" s="68"/>
      <c r="E149" s="68"/>
      <c r="F149" s="68"/>
      <c r="G149" s="68"/>
      <c r="H149" s="68"/>
      <c r="I149" s="68"/>
      <c r="J149" s="68"/>
      <c r="K149" s="68"/>
      <c r="L149" s="68"/>
      <c r="M149" s="68"/>
      <c r="N149" s="63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</row>
    <row r="150" spans="1:103" x14ac:dyDescent="0.3">
      <c r="A150" s="3" t="s">
        <v>73</v>
      </c>
      <c r="B150" s="6" t="s">
        <v>36</v>
      </c>
      <c r="C150" s="3" t="s">
        <v>85</v>
      </c>
      <c r="D150" s="3" t="s">
        <v>8</v>
      </c>
      <c r="E150" s="3" t="s">
        <v>9</v>
      </c>
      <c r="F150" s="7">
        <v>22204</v>
      </c>
      <c r="G150" s="4">
        <v>22204</v>
      </c>
      <c r="H150" s="7">
        <v>22204</v>
      </c>
      <c r="I150" s="4">
        <v>22204</v>
      </c>
      <c r="J150" s="4">
        <v>22204</v>
      </c>
      <c r="K150" s="4">
        <v>22204</v>
      </c>
      <c r="L150" s="31">
        <v>22204</v>
      </c>
      <c r="M150" s="18">
        <v>405223</v>
      </c>
      <c r="N150" s="22"/>
    </row>
    <row r="151" spans="1:103" x14ac:dyDescent="0.3">
      <c r="A151" s="3" t="s">
        <v>73</v>
      </c>
      <c r="B151" s="6" t="s">
        <v>36</v>
      </c>
      <c r="C151" s="3" t="s">
        <v>86</v>
      </c>
      <c r="D151" s="3" t="s">
        <v>10</v>
      </c>
      <c r="E151" s="3" t="s">
        <v>9</v>
      </c>
      <c r="F151" s="7">
        <v>26150.26</v>
      </c>
      <c r="G151" s="4">
        <v>21812.77</v>
      </c>
      <c r="H151" s="7">
        <v>20880.93</v>
      </c>
      <c r="I151" s="4">
        <v>20054.419999999998</v>
      </c>
      <c r="J151" s="4">
        <v>19094.02</v>
      </c>
      <c r="K151" s="4">
        <v>18188.78</v>
      </c>
      <c r="L151" s="31">
        <v>17284.8</v>
      </c>
      <c r="M151" s="18">
        <v>156614.76999999999</v>
      </c>
      <c r="N151" s="22"/>
    </row>
    <row r="152" spans="1:103" x14ac:dyDescent="0.3">
      <c r="A152" s="3"/>
      <c r="B152" s="3"/>
      <c r="C152" s="3"/>
      <c r="D152" s="3"/>
      <c r="E152" s="3"/>
      <c r="F152" s="42">
        <f t="shared" ref="F152" si="140">SUM(F149:F151)</f>
        <v>48354.259999999995</v>
      </c>
      <c r="G152" s="5">
        <f t="shared" ref="G152" si="141">SUM(G149:G151)</f>
        <v>44016.770000000004</v>
      </c>
      <c r="H152" s="42">
        <f t="shared" ref="H152" si="142">SUM(H149:H151)</f>
        <v>43084.93</v>
      </c>
      <c r="I152" s="5">
        <f t="shared" ref="I152:J152" si="143">SUM(I149:I151)</f>
        <v>42258.42</v>
      </c>
      <c r="J152" s="5">
        <f t="shared" si="143"/>
        <v>41298.020000000004</v>
      </c>
      <c r="K152" s="5">
        <f t="shared" ref="K152:L152" si="144">SUM(K149:K151)</f>
        <v>40392.78</v>
      </c>
      <c r="L152" s="5">
        <f t="shared" si="144"/>
        <v>39488.800000000003</v>
      </c>
      <c r="M152" s="19">
        <f t="shared" ref="M152" si="145">SUM(M149:M151)</f>
        <v>561837.77</v>
      </c>
      <c r="N152" s="57">
        <f>SUM(F152:M152)</f>
        <v>860731.75</v>
      </c>
    </row>
    <row r="153" spans="1:103" x14ac:dyDescent="0.3">
      <c r="A153" s="3"/>
      <c r="B153" s="6"/>
      <c r="C153" s="3"/>
      <c r="D153" s="3"/>
      <c r="E153" s="3"/>
      <c r="F153" s="42"/>
      <c r="G153" s="5"/>
      <c r="H153" s="42"/>
      <c r="I153" s="5"/>
      <c r="J153" s="5"/>
      <c r="K153" s="5"/>
      <c r="L153" s="19"/>
      <c r="M153" s="19"/>
      <c r="N153" s="28"/>
    </row>
    <row r="154" spans="1:103" s="8" customFormat="1" ht="13.8" x14ac:dyDescent="0.3">
      <c r="A154" s="67" t="s">
        <v>146</v>
      </c>
      <c r="B154" s="68"/>
      <c r="C154" s="68"/>
      <c r="D154" s="68"/>
      <c r="E154" s="68"/>
      <c r="F154" s="68"/>
      <c r="G154" s="68"/>
      <c r="H154" s="68"/>
      <c r="I154" s="68"/>
      <c r="J154" s="68"/>
      <c r="K154" s="68"/>
      <c r="L154" s="68"/>
      <c r="M154" s="68"/>
      <c r="N154" s="63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</row>
    <row r="155" spans="1:103" x14ac:dyDescent="0.3">
      <c r="A155" s="3" t="s">
        <v>74</v>
      </c>
      <c r="B155" s="6" t="s">
        <v>37</v>
      </c>
      <c r="C155" s="3" t="s">
        <v>85</v>
      </c>
      <c r="D155" s="3" t="s">
        <v>38</v>
      </c>
      <c r="E155" s="3" t="s">
        <v>9</v>
      </c>
      <c r="F155" s="7">
        <v>12696</v>
      </c>
      <c r="G155" s="4"/>
      <c r="H155" s="7"/>
      <c r="I155" s="4"/>
      <c r="J155" s="4"/>
      <c r="K155" s="4"/>
      <c r="L155" s="31"/>
      <c r="M155" s="18"/>
      <c r="N155" s="22"/>
    </row>
    <row r="156" spans="1:103" x14ac:dyDescent="0.3">
      <c r="A156" s="3" t="s">
        <v>74</v>
      </c>
      <c r="B156" s="6" t="s">
        <v>37</v>
      </c>
      <c r="C156" s="3" t="s">
        <v>86</v>
      </c>
      <c r="D156" s="3" t="s">
        <v>10</v>
      </c>
      <c r="E156" s="3" t="s">
        <v>9</v>
      </c>
      <c r="F156" s="7">
        <v>27.18</v>
      </c>
      <c r="G156" s="4">
        <v>0.42</v>
      </c>
      <c r="H156" s="7"/>
      <c r="I156" s="4"/>
      <c r="J156" s="4"/>
      <c r="K156" s="4"/>
      <c r="L156" s="31"/>
      <c r="M156" s="18"/>
      <c r="N156" s="22"/>
    </row>
    <row r="157" spans="1:103" x14ac:dyDescent="0.3">
      <c r="A157" s="3"/>
      <c r="B157" s="3"/>
      <c r="C157" s="3"/>
      <c r="D157" s="3"/>
      <c r="E157" s="3"/>
      <c r="F157" s="42">
        <f t="shared" ref="F157:M157" si="146">SUM(F155:F156)</f>
        <v>12723.18</v>
      </c>
      <c r="G157" s="5">
        <f t="shared" si="146"/>
        <v>0.42</v>
      </c>
      <c r="H157" s="42">
        <f t="shared" si="146"/>
        <v>0</v>
      </c>
      <c r="I157" s="5">
        <f t="shared" si="146"/>
        <v>0</v>
      </c>
      <c r="J157" s="5">
        <f t="shared" si="146"/>
        <v>0</v>
      </c>
      <c r="K157" s="5">
        <f t="shared" si="146"/>
        <v>0</v>
      </c>
      <c r="L157" s="5">
        <f t="shared" si="146"/>
        <v>0</v>
      </c>
      <c r="M157" s="19">
        <f t="shared" si="146"/>
        <v>0</v>
      </c>
      <c r="N157" s="57">
        <f>SUM(F157:M157)</f>
        <v>12723.6</v>
      </c>
    </row>
    <row r="158" spans="1:103" x14ac:dyDescent="0.3">
      <c r="A158" s="3"/>
      <c r="B158" s="3"/>
      <c r="C158" s="3"/>
      <c r="D158" s="3"/>
      <c r="E158" s="3"/>
      <c r="F158" s="42"/>
      <c r="G158" s="5"/>
      <c r="H158" s="42"/>
      <c r="I158" s="5"/>
      <c r="J158" s="5"/>
      <c r="K158" s="5"/>
      <c r="L158" s="19"/>
      <c r="M158" s="19"/>
      <c r="N158" s="28"/>
    </row>
    <row r="159" spans="1:103" s="8" customFormat="1" ht="13.8" x14ac:dyDescent="0.3">
      <c r="A159" s="67" t="s">
        <v>111</v>
      </c>
      <c r="B159" s="68"/>
      <c r="C159" s="68"/>
      <c r="D159" s="68"/>
      <c r="E159" s="68"/>
      <c r="F159" s="68"/>
      <c r="G159" s="68"/>
      <c r="H159" s="68"/>
      <c r="I159" s="68"/>
      <c r="J159" s="68"/>
      <c r="K159" s="68"/>
      <c r="L159" s="68"/>
      <c r="M159" s="68"/>
      <c r="N159" s="63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</row>
    <row r="160" spans="1:103" x14ac:dyDescent="0.3">
      <c r="A160" s="3" t="s">
        <v>75</v>
      </c>
      <c r="B160" s="6" t="s">
        <v>39</v>
      </c>
      <c r="C160" s="3" t="s">
        <v>85</v>
      </c>
      <c r="D160" s="3" t="s">
        <v>40</v>
      </c>
      <c r="E160" s="3" t="s">
        <v>9</v>
      </c>
      <c r="F160" s="7">
        <v>24080</v>
      </c>
      <c r="G160" s="4">
        <v>24080</v>
      </c>
      <c r="H160" s="7">
        <v>24080</v>
      </c>
      <c r="I160" s="4">
        <v>24080</v>
      </c>
      <c r="J160" s="4">
        <v>24080</v>
      </c>
      <c r="K160" s="4">
        <v>24080</v>
      </c>
      <c r="L160" s="31"/>
      <c r="M160" s="18"/>
      <c r="N160" s="22"/>
    </row>
    <row r="161" spans="1:103" x14ac:dyDescent="0.3">
      <c r="A161" s="3" t="s">
        <v>75</v>
      </c>
      <c r="B161" s="6" t="s">
        <v>39</v>
      </c>
      <c r="C161" s="3" t="s">
        <v>86</v>
      </c>
      <c r="D161" s="3" t="s">
        <v>10</v>
      </c>
      <c r="E161" s="3" t="s">
        <v>9</v>
      </c>
      <c r="F161" s="7">
        <v>356.73</v>
      </c>
      <c r="G161" s="4">
        <v>295.82</v>
      </c>
      <c r="H161" s="7">
        <v>234.74</v>
      </c>
      <c r="I161" s="4">
        <v>174.04</v>
      </c>
      <c r="J161" s="4">
        <v>112.5</v>
      </c>
      <c r="K161" s="4">
        <v>51.46</v>
      </c>
      <c r="L161" s="31"/>
      <c r="M161" s="18">
        <v>2.09</v>
      </c>
      <c r="N161" s="22"/>
    </row>
    <row r="162" spans="1:103" x14ac:dyDescent="0.3">
      <c r="A162" s="3"/>
      <c r="B162" s="3"/>
      <c r="C162" s="3"/>
      <c r="D162" s="3"/>
      <c r="E162" s="3"/>
      <c r="F162" s="42">
        <f t="shared" ref="F162:M162" si="147">SUM(F160:F161)</f>
        <v>24436.73</v>
      </c>
      <c r="G162" s="5">
        <f t="shared" si="147"/>
        <v>24375.82</v>
      </c>
      <c r="H162" s="42">
        <f t="shared" si="147"/>
        <v>24314.74</v>
      </c>
      <c r="I162" s="5">
        <f t="shared" si="147"/>
        <v>24254.04</v>
      </c>
      <c r="J162" s="5">
        <f t="shared" si="147"/>
        <v>24192.5</v>
      </c>
      <c r="K162" s="5">
        <f t="shared" si="147"/>
        <v>24131.46</v>
      </c>
      <c r="L162" s="5">
        <f t="shared" si="147"/>
        <v>0</v>
      </c>
      <c r="M162" s="19">
        <f t="shared" si="147"/>
        <v>2.09</v>
      </c>
      <c r="N162" s="57">
        <f>SUM(F162:M162)</f>
        <v>145707.38</v>
      </c>
    </row>
    <row r="163" spans="1:103" x14ac:dyDescent="0.3">
      <c r="A163" s="3"/>
      <c r="B163" s="3"/>
      <c r="C163" s="3"/>
      <c r="D163" s="3"/>
      <c r="E163" s="3"/>
      <c r="F163" s="42"/>
      <c r="G163" s="5"/>
      <c r="H163" s="42"/>
      <c r="I163" s="5"/>
      <c r="J163" s="5"/>
      <c r="K163" s="5"/>
      <c r="L163" s="19"/>
      <c r="M163" s="19"/>
      <c r="N163" s="28"/>
    </row>
    <row r="164" spans="1:103" s="8" customFormat="1" ht="13.8" x14ac:dyDescent="0.3">
      <c r="A164" s="67" t="s">
        <v>147</v>
      </c>
      <c r="B164" s="68"/>
      <c r="C164" s="68"/>
      <c r="D164" s="68"/>
      <c r="E164" s="68"/>
      <c r="F164" s="68"/>
      <c r="G164" s="68"/>
      <c r="H164" s="68"/>
      <c r="I164" s="68"/>
      <c r="J164" s="68"/>
      <c r="K164" s="68"/>
      <c r="L164" s="68"/>
      <c r="M164" s="68"/>
      <c r="N164" s="63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</row>
    <row r="165" spans="1:103" x14ac:dyDescent="0.3">
      <c r="A165" s="3" t="s">
        <v>76</v>
      </c>
      <c r="B165" s="6" t="s">
        <v>41</v>
      </c>
      <c r="C165" s="3" t="s">
        <v>85</v>
      </c>
      <c r="D165" s="3" t="s">
        <v>8</v>
      </c>
      <c r="E165" s="3" t="s">
        <v>9</v>
      </c>
      <c r="F165" s="7">
        <v>7012</v>
      </c>
      <c r="G165" s="4">
        <v>7012</v>
      </c>
      <c r="H165" s="7">
        <v>7012</v>
      </c>
      <c r="I165" s="4">
        <v>7012</v>
      </c>
      <c r="J165" s="4">
        <v>7012</v>
      </c>
      <c r="K165" s="4">
        <v>7012</v>
      </c>
      <c r="L165" s="31">
        <v>3506</v>
      </c>
      <c r="M165" s="18"/>
      <c r="N165" s="22"/>
    </row>
    <row r="166" spans="1:103" x14ac:dyDescent="0.3">
      <c r="A166" s="3" t="s">
        <v>76</v>
      </c>
      <c r="B166" s="6" t="s">
        <v>41</v>
      </c>
      <c r="C166" s="3" t="s">
        <v>86</v>
      </c>
      <c r="D166" s="3" t="s">
        <v>10</v>
      </c>
      <c r="E166" s="3" t="s">
        <v>9</v>
      </c>
      <c r="F166" s="7">
        <v>1582.62</v>
      </c>
      <c r="G166" s="4">
        <v>1047.2</v>
      </c>
      <c r="H166" s="7">
        <v>849.46</v>
      </c>
      <c r="I166" s="4">
        <v>656.68</v>
      </c>
      <c r="J166" s="4">
        <v>458.94</v>
      </c>
      <c r="K166" s="4">
        <v>263.08</v>
      </c>
      <c r="L166" s="31">
        <v>60.64</v>
      </c>
      <c r="M166" s="18"/>
      <c r="N166" s="22"/>
    </row>
    <row r="167" spans="1:103" x14ac:dyDescent="0.3">
      <c r="A167" s="3"/>
      <c r="B167" s="3"/>
      <c r="C167" s="3"/>
      <c r="D167" s="3"/>
      <c r="E167" s="3"/>
      <c r="F167" s="42">
        <f t="shared" ref="F167:M167" si="148">SUM(F165:F166)</f>
        <v>8594.619999999999</v>
      </c>
      <c r="G167" s="5">
        <f t="shared" si="148"/>
        <v>8059.2</v>
      </c>
      <c r="H167" s="42">
        <f t="shared" si="148"/>
        <v>7861.46</v>
      </c>
      <c r="I167" s="5">
        <f t="shared" si="148"/>
        <v>7668.68</v>
      </c>
      <c r="J167" s="5">
        <f t="shared" si="148"/>
        <v>7470.94</v>
      </c>
      <c r="K167" s="5">
        <f t="shared" si="148"/>
        <v>7275.08</v>
      </c>
      <c r="L167" s="5">
        <f t="shared" si="148"/>
        <v>3566.64</v>
      </c>
      <c r="M167" s="19">
        <f t="shared" si="148"/>
        <v>0</v>
      </c>
      <c r="N167" s="57">
        <f>SUM(F167:M167)</f>
        <v>50496.62</v>
      </c>
    </row>
    <row r="168" spans="1:103" x14ac:dyDescent="0.3">
      <c r="A168" s="3"/>
      <c r="B168" s="3"/>
      <c r="C168" s="3"/>
      <c r="D168" s="3"/>
      <c r="E168" s="3"/>
      <c r="F168" s="42"/>
      <c r="G168" s="5"/>
      <c r="H168" s="42"/>
      <c r="I168" s="5"/>
      <c r="J168" s="5"/>
      <c r="K168" s="5"/>
      <c r="L168" s="19"/>
      <c r="M168" s="19"/>
      <c r="N168" s="28"/>
    </row>
    <row r="169" spans="1:103" s="14" customFormat="1" ht="13.8" x14ac:dyDescent="0.3">
      <c r="A169" s="69" t="s">
        <v>148</v>
      </c>
      <c r="B169" s="70"/>
      <c r="C169" s="70"/>
      <c r="D169" s="70"/>
      <c r="E169" s="70"/>
      <c r="F169" s="70"/>
      <c r="G169" s="70"/>
      <c r="H169" s="70"/>
      <c r="I169" s="70"/>
      <c r="J169" s="70"/>
      <c r="K169" s="70"/>
      <c r="L169" s="70"/>
      <c r="M169" s="70"/>
      <c r="N169" s="63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</row>
    <row r="170" spans="1:103" x14ac:dyDescent="0.3">
      <c r="A170" s="3" t="s">
        <v>77</v>
      </c>
      <c r="B170" s="6" t="s">
        <v>42</v>
      </c>
      <c r="C170" s="3" t="s">
        <v>85</v>
      </c>
      <c r="D170" s="3" t="s">
        <v>8</v>
      </c>
      <c r="E170" s="3" t="s">
        <v>9</v>
      </c>
      <c r="F170" s="44">
        <v>11204.6</v>
      </c>
      <c r="G170" s="12">
        <v>11204.6</v>
      </c>
      <c r="H170" s="45">
        <v>11204.6</v>
      </c>
      <c r="I170" s="12">
        <v>11204.6</v>
      </c>
      <c r="J170" s="12">
        <v>11204.6</v>
      </c>
      <c r="K170" s="12">
        <v>11204.6</v>
      </c>
      <c r="L170" s="12">
        <v>2801.3</v>
      </c>
      <c r="M170" s="32"/>
      <c r="N170" s="22"/>
    </row>
    <row r="171" spans="1:103" x14ac:dyDescent="0.3">
      <c r="A171" s="3"/>
      <c r="B171" s="6"/>
      <c r="C171" s="3" t="s">
        <v>86</v>
      </c>
      <c r="D171" s="3" t="s">
        <v>10</v>
      </c>
      <c r="E171" s="3" t="s">
        <v>9</v>
      </c>
      <c r="F171" s="45">
        <v>2429.9299999999998</v>
      </c>
      <c r="G171" s="12">
        <v>1595.11</v>
      </c>
      <c r="H171" s="45">
        <v>1279.58</v>
      </c>
      <c r="I171" s="12">
        <v>970.86</v>
      </c>
      <c r="J171" s="12">
        <v>655.12</v>
      </c>
      <c r="K171" s="12">
        <v>342.13</v>
      </c>
      <c r="L171" s="32">
        <v>53.59</v>
      </c>
      <c r="M171" s="20"/>
      <c r="N171" s="22"/>
    </row>
    <row r="172" spans="1:103" x14ac:dyDescent="0.3">
      <c r="A172" s="3"/>
      <c r="B172" s="3"/>
      <c r="C172" s="3"/>
      <c r="D172" s="3"/>
      <c r="E172" s="3"/>
      <c r="F172" s="42">
        <f t="shared" ref="F172:M172" si="149">SUM(F170:F171)</f>
        <v>13634.53</v>
      </c>
      <c r="G172" s="5">
        <f t="shared" si="149"/>
        <v>12799.710000000001</v>
      </c>
      <c r="H172" s="42">
        <f t="shared" si="149"/>
        <v>12484.18</v>
      </c>
      <c r="I172" s="5">
        <f t="shared" si="149"/>
        <v>12175.460000000001</v>
      </c>
      <c r="J172" s="5">
        <f t="shared" si="149"/>
        <v>11859.720000000001</v>
      </c>
      <c r="K172" s="5">
        <f t="shared" si="149"/>
        <v>11546.73</v>
      </c>
      <c r="L172" s="5">
        <f t="shared" si="149"/>
        <v>2854.8900000000003</v>
      </c>
      <c r="M172" s="19">
        <f t="shared" si="149"/>
        <v>0</v>
      </c>
      <c r="N172" s="57">
        <f>SUM(F172:M172)</f>
        <v>77355.22</v>
      </c>
    </row>
    <row r="173" spans="1:103" x14ac:dyDescent="0.3">
      <c r="A173" s="3"/>
      <c r="B173" s="3"/>
      <c r="C173" s="3"/>
      <c r="D173" s="3"/>
      <c r="E173" s="3"/>
      <c r="F173" s="42"/>
      <c r="G173" s="5"/>
      <c r="H173" s="42"/>
      <c r="I173" s="5"/>
      <c r="J173" s="5"/>
      <c r="K173" s="5"/>
      <c r="L173" s="19"/>
      <c r="M173" s="19"/>
      <c r="N173" s="28"/>
    </row>
    <row r="174" spans="1:103" x14ac:dyDescent="0.3">
      <c r="A174" s="3"/>
      <c r="B174" s="3"/>
      <c r="C174" s="3"/>
      <c r="D174" s="3"/>
      <c r="E174" s="3"/>
      <c r="F174" s="42"/>
      <c r="G174" s="5"/>
      <c r="H174" s="42"/>
      <c r="I174" s="5"/>
      <c r="J174" s="5"/>
      <c r="K174" s="5"/>
      <c r="L174" s="19"/>
      <c r="M174" s="19"/>
      <c r="N174" s="28"/>
    </row>
    <row r="175" spans="1:103" s="8" customFormat="1" ht="13.8" x14ac:dyDescent="0.3">
      <c r="A175" s="67" t="s">
        <v>149</v>
      </c>
      <c r="B175" s="68"/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3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</row>
    <row r="176" spans="1:103" x14ac:dyDescent="0.3">
      <c r="A176" s="3" t="s">
        <v>78</v>
      </c>
      <c r="B176" s="6" t="s">
        <v>43</v>
      </c>
      <c r="C176" s="3" t="s">
        <v>85</v>
      </c>
      <c r="D176" s="3" t="s">
        <v>8</v>
      </c>
      <c r="E176" s="3" t="s">
        <v>9</v>
      </c>
      <c r="F176" s="7">
        <v>20000</v>
      </c>
      <c r="G176" s="4">
        <v>20000</v>
      </c>
      <c r="H176" s="7">
        <v>20000</v>
      </c>
      <c r="I176" s="4">
        <v>20000</v>
      </c>
      <c r="J176" s="4">
        <v>8694.7099999999991</v>
      </c>
      <c r="K176" s="4"/>
      <c r="L176" s="31"/>
      <c r="M176" s="18"/>
      <c r="N176" s="22"/>
    </row>
    <row r="177" spans="1:103" x14ac:dyDescent="0.3">
      <c r="A177" s="3" t="s">
        <v>78</v>
      </c>
      <c r="B177" s="6" t="s">
        <v>43</v>
      </c>
      <c r="C177" s="3" t="s">
        <v>86</v>
      </c>
      <c r="D177" s="3" t="s">
        <v>10</v>
      </c>
      <c r="E177" s="3" t="s">
        <v>9</v>
      </c>
      <c r="F177" s="7">
        <v>3243.67</v>
      </c>
      <c r="G177" s="4">
        <v>1886.34</v>
      </c>
      <c r="H177" s="7">
        <v>1308.78</v>
      </c>
      <c r="I177" s="4">
        <v>736.89</v>
      </c>
      <c r="J177" s="4">
        <v>174.68</v>
      </c>
      <c r="K177" s="4"/>
      <c r="L177" s="31"/>
      <c r="M177" s="18"/>
      <c r="N177" s="22"/>
    </row>
    <row r="178" spans="1:103" x14ac:dyDescent="0.3">
      <c r="A178" s="3"/>
      <c r="B178" s="3"/>
      <c r="C178" s="3"/>
      <c r="D178" s="3"/>
      <c r="E178" s="3"/>
      <c r="F178" s="42">
        <f t="shared" ref="F178:M178" si="150">SUM(F176:F177)</f>
        <v>23243.67</v>
      </c>
      <c r="G178" s="5">
        <f t="shared" si="150"/>
        <v>21886.34</v>
      </c>
      <c r="H178" s="42">
        <f t="shared" si="150"/>
        <v>21308.78</v>
      </c>
      <c r="I178" s="5">
        <f t="shared" si="150"/>
        <v>20736.89</v>
      </c>
      <c r="J178" s="5">
        <f t="shared" si="150"/>
        <v>8869.39</v>
      </c>
      <c r="K178" s="5">
        <f t="shared" si="150"/>
        <v>0</v>
      </c>
      <c r="L178" s="5">
        <f t="shared" si="150"/>
        <v>0</v>
      </c>
      <c r="M178" s="19">
        <f t="shared" si="150"/>
        <v>0</v>
      </c>
      <c r="N178" s="57">
        <f>SUM(F178:M178)</f>
        <v>96045.069999999992</v>
      </c>
    </row>
    <row r="179" spans="1:103" x14ac:dyDescent="0.3">
      <c r="A179" s="3"/>
      <c r="B179" s="3"/>
      <c r="C179" s="3"/>
      <c r="D179" s="3"/>
      <c r="E179" s="3"/>
      <c r="F179" s="42"/>
      <c r="G179" s="5"/>
      <c r="H179" s="42"/>
      <c r="I179" s="5"/>
      <c r="J179" s="5"/>
      <c r="K179" s="5"/>
      <c r="L179" s="19"/>
      <c r="M179" s="19"/>
      <c r="N179" s="28"/>
    </row>
    <row r="180" spans="1:103" s="8" customFormat="1" ht="13.8" x14ac:dyDescent="0.3">
      <c r="A180" s="67" t="s">
        <v>113</v>
      </c>
      <c r="B180" s="68"/>
      <c r="C180" s="68"/>
      <c r="D180" s="68"/>
      <c r="E180" s="68"/>
      <c r="F180" s="68"/>
      <c r="G180" s="68"/>
      <c r="H180" s="68"/>
      <c r="I180" s="68"/>
      <c r="J180" s="68"/>
      <c r="K180" s="68"/>
      <c r="L180" s="68"/>
      <c r="M180" s="68"/>
      <c r="N180" s="63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</row>
    <row r="181" spans="1:103" x14ac:dyDescent="0.3">
      <c r="A181" s="3" t="s">
        <v>79</v>
      </c>
      <c r="B181" s="6" t="s">
        <v>44</v>
      </c>
      <c r="C181" s="3" t="s">
        <v>85</v>
      </c>
      <c r="D181" s="3" t="s">
        <v>8</v>
      </c>
      <c r="E181" s="3" t="s">
        <v>9</v>
      </c>
      <c r="F181" s="7">
        <v>36492</v>
      </c>
      <c r="G181" s="4">
        <v>36492</v>
      </c>
      <c r="H181" s="7">
        <v>36492</v>
      </c>
      <c r="I181" s="4">
        <v>36492</v>
      </c>
      <c r="J181" s="4">
        <v>36492</v>
      </c>
      <c r="K181" s="4">
        <v>36492</v>
      </c>
      <c r="L181" s="31">
        <v>36492</v>
      </c>
      <c r="M181" s="18">
        <v>164214</v>
      </c>
      <c r="N181" s="22"/>
    </row>
    <row r="182" spans="1:103" x14ac:dyDescent="0.3">
      <c r="A182" s="3" t="s">
        <v>79</v>
      </c>
      <c r="B182" s="6" t="s">
        <v>44</v>
      </c>
      <c r="C182" s="3" t="s">
        <v>86</v>
      </c>
      <c r="D182" s="3" t="s">
        <v>10</v>
      </c>
      <c r="E182" s="3" t="s">
        <v>9</v>
      </c>
      <c r="F182" s="7">
        <v>15721.37</v>
      </c>
      <c r="G182" s="4">
        <v>11151.3</v>
      </c>
      <c r="H182" s="7">
        <v>10072.780000000001</v>
      </c>
      <c r="I182" s="4">
        <v>9017.16</v>
      </c>
      <c r="J182" s="4">
        <v>7914.26</v>
      </c>
      <c r="K182" s="4">
        <v>6836.52</v>
      </c>
      <c r="L182" s="31">
        <v>5760.2</v>
      </c>
      <c r="M182" s="18">
        <v>12654.27</v>
      </c>
      <c r="N182" s="22"/>
    </row>
    <row r="183" spans="1:103" x14ac:dyDescent="0.3">
      <c r="A183" s="3"/>
      <c r="B183" s="3"/>
      <c r="C183" s="3"/>
      <c r="D183" s="3"/>
      <c r="E183" s="3"/>
      <c r="F183" s="42">
        <f t="shared" ref="F183:M183" si="151">SUM(F181:F182)</f>
        <v>52213.37</v>
      </c>
      <c r="G183" s="5">
        <f t="shared" si="151"/>
        <v>47643.3</v>
      </c>
      <c r="H183" s="42">
        <f t="shared" si="151"/>
        <v>46564.78</v>
      </c>
      <c r="I183" s="5">
        <f t="shared" si="151"/>
        <v>45509.16</v>
      </c>
      <c r="J183" s="5">
        <f t="shared" si="151"/>
        <v>44406.26</v>
      </c>
      <c r="K183" s="5">
        <f t="shared" si="151"/>
        <v>43328.520000000004</v>
      </c>
      <c r="L183" s="5">
        <f t="shared" si="151"/>
        <v>42252.2</v>
      </c>
      <c r="M183" s="19">
        <f t="shared" si="151"/>
        <v>176868.27</v>
      </c>
      <c r="N183" s="51">
        <f>SUM(F183:M183)</f>
        <v>498785.86</v>
      </c>
    </row>
    <row r="184" spans="1:103" x14ac:dyDescent="0.3">
      <c r="A184" s="3"/>
      <c r="B184" s="3"/>
      <c r="C184" s="3"/>
      <c r="D184" s="3"/>
      <c r="E184" s="3"/>
      <c r="F184" s="42"/>
      <c r="G184" s="5"/>
      <c r="H184" s="42"/>
      <c r="I184" s="5"/>
      <c r="J184" s="5"/>
      <c r="K184" s="5"/>
      <c r="L184" s="19"/>
      <c r="M184" s="19"/>
      <c r="N184" s="28"/>
    </row>
    <row r="185" spans="1:103" s="8" customFormat="1" ht="13.8" x14ac:dyDescent="0.3">
      <c r="A185" s="67" t="s">
        <v>114</v>
      </c>
      <c r="B185" s="68"/>
      <c r="C185" s="68"/>
      <c r="D185" s="68"/>
      <c r="E185" s="68"/>
      <c r="F185" s="68"/>
      <c r="G185" s="68"/>
      <c r="H185" s="68"/>
      <c r="I185" s="68"/>
      <c r="J185" s="68"/>
      <c r="K185" s="68"/>
      <c r="L185" s="68"/>
      <c r="M185" s="68"/>
      <c r="N185" s="63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</row>
    <row r="186" spans="1:103" x14ac:dyDescent="0.3">
      <c r="A186" s="3" t="s">
        <v>80</v>
      </c>
      <c r="B186" s="6" t="s">
        <v>45</v>
      </c>
      <c r="C186" s="3" t="s">
        <v>85</v>
      </c>
      <c r="D186" s="3" t="s">
        <v>8</v>
      </c>
      <c r="E186" s="3" t="s">
        <v>9</v>
      </c>
      <c r="F186" s="7">
        <v>736</v>
      </c>
      <c r="G186" s="4">
        <v>736</v>
      </c>
      <c r="H186" s="7">
        <v>736</v>
      </c>
      <c r="I186" s="4">
        <v>736</v>
      </c>
      <c r="J186" s="4">
        <v>736</v>
      </c>
      <c r="K186" s="4">
        <v>736</v>
      </c>
      <c r="L186" s="31">
        <v>736</v>
      </c>
      <c r="M186" s="18">
        <v>7176</v>
      </c>
      <c r="N186" s="22"/>
    </row>
    <row r="187" spans="1:103" x14ac:dyDescent="0.3">
      <c r="A187" s="3" t="s">
        <v>80</v>
      </c>
      <c r="B187" s="6" t="s">
        <v>45</v>
      </c>
      <c r="C187" s="3" t="s">
        <v>86</v>
      </c>
      <c r="D187" s="3" t="s">
        <v>10</v>
      </c>
      <c r="E187" s="3" t="s">
        <v>9</v>
      </c>
      <c r="F187" s="7">
        <v>436.79</v>
      </c>
      <c r="G187" s="4">
        <v>356.72</v>
      </c>
      <c r="H187" s="7">
        <v>333.84</v>
      </c>
      <c r="I187" s="4">
        <v>311.76</v>
      </c>
      <c r="J187" s="4">
        <v>288.02999999999997</v>
      </c>
      <c r="K187" s="4">
        <v>265.16000000000003</v>
      </c>
      <c r="L187" s="31">
        <v>242.32</v>
      </c>
      <c r="M187" s="18">
        <v>1165.78</v>
      </c>
      <c r="N187" s="22"/>
    </row>
    <row r="188" spans="1:103" x14ac:dyDescent="0.3">
      <c r="A188" s="3"/>
      <c r="B188" s="3"/>
      <c r="C188" s="3"/>
      <c r="D188" s="3"/>
      <c r="E188" s="3"/>
      <c r="F188" s="42">
        <f t="shared" ref="F188:M188" si="152">SUM(F186:F187)</f>
        <v>1172.79</v>
      </c>
      <c r="G188" s="5">
        <f t="shared" si="152"/>
        <v>1092.72</v>
      </c>
      <c r="H188" s="42">
        <f t="shared" si="152"/>
        <v>1069.8399999999999</v>
      </c>
      <c r="I188" s="5">
        <f t="shared" si="152"/>
        <v>1047.76</v>
      </c>
      <c r="J188" s="5">
        <f t="shared" si="152"/>
        <v>1024.03</v>
      </c>
      <c r="K188" s="5">
        <f t="shared" si="152"/>
        <v>1001.1600000000001</v>
      </c>
      <c r="L188" s="5">
        <f t="shared" si="152"/>
        <v>978.31999999999994</v>
      </c>
      <c r="M188" s="19">
        <f t="shared" si="152"/>
        <v>8341.7800000000007</v>
      </c>
      <c r="N188" s="57">
        <f>SUM(F188:M188)</f>
        <v>15728.400000000001</v>
      </c>
    </row>
    <row r="189" spans="1:103" x14ac:dyDescent="0.3">
      <c r="A189" s="3"/>
      <c r="B189" s="3"/>
      <c r="C189" s="3"/>
      <c r="D189" s="3"/>
      <c r="E189" s="3"/>
      <c r="F189" s="42"/>
      <c r="G189" s="5"/>
      <c r="H189" s="42"/>
      <c r="I189" s="5"/>
      <c r="J189" s="5"/>
      <c r="K189" s="5"/>
      <c r="L189" s="19"/>
      <c r="M189" s="19"/>
      <c r="N189" s="28"/>
    </row>
    <row r="190" spans="1:103" s="8" customFormat="1" ht="13.8" x14ac:dyDescent="0.3">
      <c r="A190" s="67" t="s">
        <v>140</v>
      </c>
      <c r="B190" s="68"/>
      <c r="C190" s="68"/>
      <c r="D190" s="68"/>
      <c r="E190" s="68"/>
      <c r="F190" s="68"/>
      <c r="G190" s="68"/>
      <c r="H190" s="68"/>
      <c r="I190" s="68"/>
      <c r="J190" s="68"/>
      <c r="K190" s="68"/>
      <c r="L190" s="68"/>
      <c r="M190" s="68"/>
      <c r="N190" s="63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</row>
    <row r="191" spans="1:103" x14ac:dyDescent="0.3">
      <c r="A191" s="3" t="s">
        <v>81</v>
      </c>
      <c r="B191" s="6" t="s">
        <v>46</v>
      </c>
      <c r="C191" s="3" t="s">
        <v>85</v>
      </c>
      <c r="D191" s="3" t="s">
        <v>29</v>
      </c>
      <c r="E191" s="3" t="s">
        <v>9</v>
      </c>
      <c r="F191" s="7">
        <v>1264</v>
      </c>
      <c r="G191" s="4">
        <v>1264</v>
      </c>
      <c r="H191" s="7">
        <v>316</v>
      </c>
      <c r="I191" s="4"/>
      <c r="J191" s="4"/>
      <c r="K191" s="4"/>
      <c r="L191" s="31"/>
      <c r="M191" s="18"/>
      <c r="N191" s="22"/>
    </row>
    <row r="192" spans="1:103" x14ac:dyDescent="0.3">
      <c r="A192" s="3" t="s">
        <v>81</v>
      </c>
      <c r="B192" s="6" t="s">
        <v>46</v>
      </c>
      <c r="C192" s="3" t="s">
        <v>86</v>
      </c>
      <c r="D192" s="3" t="s">
        <v>10</v>
      </c>
      <c r="E192" s="3" t="s">
        <v>9</v>
      </c>
      <c r="F192" s="7">
        <v>84.59</v>
      </c>
      <c r="G192" s="4">
        <v>38.4</v>
      </c>
      <c r="H192" s="7">
        <v>4.5999999999999996</v>
      </c>
      <c r="I192" s="4"/>
      <c r="J192" s="4"/>
      <c r="K192" s="4"/>
      <c r="L192" s="31"/>
      <c r="M192" s="18"/>
      <c r="N192" s="22"/>
    </row>
    <row r="193" spans="1:103" x14ac:dyDescent="0.3">
      <c r="A193" s="3"/>
      <c r="B193" s="3"/>
      <c r="C193" s="3"/>
      <c r="D193" s="3"/>
      <c r="E193" s="3"/>
      <c r="F193" s="42">
        <f t="shared" ref="F193:M193" si="153">SUM(F191:F192)</f>
        <v>1348.59</v>
      </c>
      <c r="G193" s="5">
        <f t="shared" si="153"/>
        <v>1302.4000000000001</v>
      </c>
      <c r="H193" s="42">
        <f t="shared" si="153"/>
        <v>320.60000000000002</v>
      </c>
      <c r="I193" s="5">
        <f t="shared" si="153"/>
        <v>0</v>
      </c>
      <c r="J193" s="5">
        <f t="shared" si="153"/>
        <v>0</v>
      </c>
      <c r="K193" s="5">
        <f t="shared" si="153"/>
        <v>0</v>
      </c>
      <c r="L193" s="5">
        <f t="shared" si="153"/>
        <v>0</v>
      </c>
      <c r="M193" s="19">
        <f t="shared" si="153"/>
        <v>0</v>
      </c>
      <c r="N193" s="57">
        <f>SUM(F193:M193)</f>
        <v>2971.5899999999997</v>
      </c>
    </row>
    <row r="194" spans="1:103" x14ac:dyDescent="0.3">
      <c r="A194" s="3"/>
      <c r="B194" s="3"/>
      <c r="C194" s="3"/>
      <c r="D194" s="3"/>
      <c r="E194" s="3"/>
      <c r="F194" s="42"/>
      <c r="G194" s="5"/>
      <c r="H194" s="42"/>
      <c r="I194" s="5"/>
      <c r="J194" s="5"/>
      <c r="K194" s="5"/>
      <c r="L194" s="19"/>
      <c r="M194" s="19"/>
      <c r="N194" s="28"/>
    </row>
    <row r="195" spans="1:103" s="8" customFormat="1" ht="13.8" x14ac:dyDescent="0.3">
      <c r="A195" s="67" t="s">
        <v>153</v>
      </c>
      <c r="B195" s="68"/>
      <c r="C195" s="68"/>
      <c r="D195" s="68"/>
      <c r="E195" s="68"/>
      <c r="F195" s="68"/>
      <c r="G195" s="68"/>
      <c r="H195" s="68"/>
      <c r="I195" s="68"/>
      <c r="J195" s="68"/>
      <c r="K195" s="68"/>
      <c r="L195" s="68"/>
      <c r="M195" s="68"/>
      <c r="N195" s="63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9"/>
      <c r="CX195" s="9"/>
      <c r="CY195" s="9"/>
    </row>
    <row r="196" spans="1:103" x14ac:dyDescent="0.3">
      <c r="A196" s="3" t="s">
        <v>82</v>
      </c>
      <c r="B196" s="6" t="s">
        <v>47</v>
      </c>
      <c r="C196" s="3" t="s">
        <v>85</v>
      </c>
      <c r="D196" s="3" t="s">
        <v>8</v>
      </c>
      <c r="E196" s="3" t="s">
        <v>9</v>
      </c>
      <c r="F196" s="7">
        <v>30120</v>
      </c>
      <c r="G196" s="4">
        <v>30120</v>
      </c>
      <c r="H196" s="7">
        <v>30120</v>
      </c>
      <c r="I196" s="4">
        <v>30120</v>
      </c>
      <c r="J196" s="4">
        <v>30120</v>
      </c>
      <c r="K196" s="4">
        <v>30120</v>
      </c>
      <c r="L196" s="31">
        <v>30120</v>
      </c>
      <c r="M196" s="18">
        <v>466821.69</v>
      </c>
      <c r="N196" s="22"/>
    </row>
    <row r="197" spans="1:103" x14ac:dyDescent="0.3">
      <c r="A197" s="3" t="s">
        <v>82</v>
      </c>
      <c r="B197" s="6" t="s">
        <v>47</v>
      </c>
      <c r="C197" s="3" t="s">
        <v>86</v>
      </c>
      <c r="D197" s="3" t="s">
        <v>10</v>
      </c>
      <c r="E197" s="3" t="s">
        <v>9</v>
      </c>
      <c r="F197" s="7">
        <v>33823</v>
      </c>
      <c r="G197" s="4">
        <v>26660.66</v>
      </c>
      <c r="H197" s="7">
        <v>25410.79</v>
      </c>
      <c r="I197" s="4">
        <v>24225.07</v>
      </c>
      <c r="J197" s="4">
        <v>22909.32</v>
      </c>
      <c r="K197" s="4">
        <v>21660.32</v>
      </c>
      <c r="L197" s="31">
        <v>20413.009999999998</v>
      </c>
      <c r="M197" s="18">
        <v>156877.34</v>
      </c>
      <c r="N197" s="22"/>
    </row>
    <row r="198" spans="1:103" x14ac:dyDescent="0.3">
      <c r="A198" s="3"/>
      <c r="B198" s="3"/>
      <c r="C198" s="3"/>
      <c r="D198" s="3"/>
      <c r="E198" s="3"/>
      <c r="F198" s="42">
        <f t="shared" ref="F198:M198" si="154">SUM(F196:F197)</f>
        <v>63943</v>
      </c>
      <c r="G198" s="5">
        <f t="shared" si="154"/>
        <v>56780.66</v>
      </c>
      <c r="H198" s="42">
        <f t="shared" si="154"/>
        <v>55530.79</v>
      </c>
      <c r="I198" s="5">
        <f t="shared" si="154"/>
        <v>54345.07</v>
      </c>
      <c r="J198" s="5">
        <f t="shared" si="154"/>
        <v>53029.32</v>
      </c>
      <c r="K198" s="5">
        <f t="shared" si="154"/>
        <v>51780.32</v>
      </c>
      <c r="L198" s="5">
        <f t="shared" si="154"/>
        <v>50533.009999999995</v>
      </c>
      <c r="M198" s="19">
        <f t="shared" si="154"/>
        <v>623699.03</v>
      </c>
      <c r="N198" s="57">
        <f>SUM(F198:M198)</f>
        <v>1009641.2000000001</v>
      </c>
    </row>
    <row r="199" spans="1:103" x14ac:dyDescent="0.3">
      <c r="A199" s="3"/>
      <c r="B199" s="3"/>
      <c r="C199" s="3"/>
      <c r="D199" s="3"/>
      <c r="E199" s="3"/>
      <c r="F199" s="42"/>
      <c r="G199" s="5"/>
      <c r="H199" s="42"/>
      <c r="I199" s="5"/>
      <c r="J199" s="5"/>
      <c r="K199" s="5"/>
      <c r="L199" s="19"/>
      <c r="M199" s="19"/>
      <c r="N199" s="28"/>
    </row>
    <row r="200" spans="1:103" s="8" customFormat="1" ht="13.8" x14ac:dyDescent="0.3">
      <c r="A200" s="67" t="s">
        <v>116</v>
      </c>
      <c r="B200" s="68"/>
      <c r="C200" s="68"/>
      <c r="D200" s="68"/>
      <c r="E200" s="68"/>
      <c r="F200" s="68"/>
      <c r="G200" s="68"/>
      <c r="H200" s="68"/>
      <c r="I200" s="68"/>
      <c r="J200" s="68"/>
      <c r="K200" s="68"/>
      <c r="L200" s="68"/>
      <c r="M200" s="68"/>
      <c r="N200" s="63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9"/>
      <c r="CA200" s="9"/>
      <c r="CB200" s="9"/>
      <c r="CC200" s="9"/>
      <c r="CD200" s="9"/>
      <c r="CE200" s="9"/>
      <c r="CF200" s="9"/>
      <c r="CG200" s="9"/>
      <c r="CH200" s="9"/>
      <c r="CI200" s="9"/>
      <c r="CJ200" s="9"/>
      <c r="CK200" s="9"/>
      <c r="CL200" s="9"/>
      <c r="CM200" s="9"/>
      <c r="CN200" s="9"/>
      <c r="CO200" s="9"/>
      <c r="CP200" s="9"/>
      <c r="CQ200" s="9"/>
      <c r="CR200" s="9"/>
      <c r="CS200" s="9"/>
      <c r="CT200" s="9"/>
      <c r="CU200" s="9"/>
      <c r="CV200" s="9"/>
      <c r="CW200" s="9"/>
      <c r="CX200" s="9"/>
      <c r="CY200" s="9"/>
    </row>
    <row r="201" spans="1:103" x14ac:dyDescent="0.3">
      <c r="A201" s="3" t="s">
        <v>83</v>
      </c>
      <c r="B201" s="6" t="s">
        <v>93</v>
      </c>
      <c r="C201" s="3" t="s">
        <v>85</v>
      </c>
      <c r="D201" s="3" t="s">
        <v>29</v>
      </c>
      <c r="E201" s="3" t="s">
        <v>9</v>
      </c>
      <c r="F201" s="7">
        <v>14400</v>
      </c>
      <c r="G201" s="4">
        <v>14400</v>
      </c>
      <c r="H201" s="7">
        <v>14400</v>
      </c>
      <c r="I201" s="4">
        <v>14400</v>
      </c>
      <c r="J201" s="4">
        <v>14400</v>
      </c>
      <c r="K201" s="4">
        <v>14400</v>
      </c>
      <c r="L201" s="31">
        <v>14400</v>
      </c>
      <c r="M201" s="20">
        <v>226800</v>
      </c>
      <c r="N201" s="22"/>
    </row>
    <row r="202" spans="1:103" x14ac:dyDescent="0.3">
      <c r="A202" s="3" t="s">
        <v>83</v>
      </c>
      <c r="B202" s="6" t="s">
        <v>93</v>
      </c>
      <c r="C202" s="3" t="s">
        <v>86</v>
      </c>
      <c r="D202" s="3" t="s">
        <v>10</v>
      </c>
      <c r="E202" s="3" t="s">
        <v>9</v>
      </c>
      <c r="F202" s="7">
        <v>15738.27</v>
      </c>
      <c r="G202" s="4">
        <v>13804.14</v>
      </c>
      <c r="H202" s="7">
        <v>13125.56</v>
      </c>
      <c r="I202" s="4">
        <v>12521</v>
      </c>
      <c r="J202" s="4">
        <v>11849.23</v>
      </c>
      <c r="K202" s="4">
        <v>11211.94</v>
      </c>
      <c r="L202" s="31">
        <v>10575.53</v>
      </c>
      <c r="M202" s="18">
        <v>82602.850000000006</v>
      </c>
      <c r="N202" s="22"/>
    </row>
    <row r="203" spans="1:103" x14ac:dyDescent="0.3">
      <c r="A203" s="2"/>
      <c r="B203" s="2"/>
      <c r="C203" s="2"/>
      <c r="D203" s="2"/>
      <c r="E203" s="2"/>
      <c r="F203" s="42">
        <f t="shared" ref="F203:M203" si="155">SUM(F201:F202)</f>
        <v>30138.27</v>
      </c>
      <c r="G203" s="5">
        <f t="shared" si="155"/>
        <v>28204.14</v>
      </c>
      <c r="H203" s="42">
        <f t="shared" si="155"/>
        <v>27525.559999999998</v>
      </c>
      <c r="I203" s="5">
        <f t="shared" si="155"/>
        <v>26921</v>
      </c>
      <c r="J203" s="5">
        <f t="shared" si="155"/>
        <v>26249.23</v>
      </c>
      <c r="K203" s="5">
        <f t="shared" si="155"/>
        <v>25611.940000000002</v>
      </c>
      <c r="L203" s="5">
        <f t="shared" si="155"/>
        <v>24975.53</v>
      </c>
      <c r="M203" s="19">
        <f t="shared" si="155"/>
        <v>309402.84999999998</v>
      </c>
      <c r="N203" s="57">
        <f>SUM(F203:M203)</f>
        <v>499028.52</v>
      </c>
    </row>
    <row r="204" spans="1:103" x14ac:dyDescent="0.3">
      <c r="A204" s="2"/>
      <c r="B204" s="2"/>
      <c r="C204" s="2"/>
      <c r="D204" s="2"/>
      <c r="E204" s="2"/>
      <c r="F204" s="42"/>
      <c r="G204" s="5"/>
      <c r="H204" s="42"/>
      <c r="I204" s="5"/>
      <c r="J204" s="5"/>
      <c r="K204" s="5"/>
      <c r="L204" s="19"/>
      <c r="M204" s="19"/>
      <c r="N204" s="28"/>
    </row>
    <row r="205" spans="1:103" s="8" customFormat="1" ht="13.8" x14ac:dyDescent="0.3">
      <c r="A205" s="67" t="s">
        <v>115</v>
      </c>
      <c r="B205" s="68"/>
      <c r="C205" s="68"/>
      <c r="D205" s="68"/>
      <c r="E205" s="68"/>
      <c r="F205" s="68"/>
      <c r="G205" s="68"/>
      <c r="H205" s="68"/>
      <c r="I205" s="68"/>
      <c r="J205" s="68"/>
      <c r="K205" s="68"/>
      <c r="L205" s="68"/>
      <c r="M205" s="68"/>
      <c r="N205" s="63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9"/>
      <c r="CA205" s="9"/>
      <c r="CB205" s="9"/>
      <c r="CC205" s="9"/>
      <c r="CD205" s="9"/>
      <c r="CE205" s="9"/>
      <c r="CF205" s="9"/>
      <c r="CG205" s="9"/>
      <c r="CH205" s="9"/>
      <c r="CI205" s="9"/>
      <c r="CJ205" s="9"/>
      <c r="CK205" s="9"/>
      <c r="CL205" s="9"/>
      <c r="CM205" s="9"/>
      <c r="CN205" s="9"/>
      <c r="CO205" s="9"/>
      <c r="CP205" s="9"/>
      <c r="CQ205" s="9"/>
      <c r="CR205" s="9"/>
      <c r="CS205" s="9"/>
      <c r="CT205" s="9"/>
      <c r="CU205" s="9"/>
      <c r="CV205" s="9"/>
      <c r="CW205" s="9"/>
      <c r="CX205" s="9"/>
      <c r="CY205" s="9"/>
    </row>
    <row r="206" spans="1:103" x14ac:dyDescent="0.3">
      <c r="A206" s="3" t="s">
        <v>83</v>
      </c>
      <c r="B206" s="6" t="s">
        <v>94</v>
      </c>
      <c r="C206" s="3" t="s">
        <v>85</v>
      </c>
      <c r="D206" s="3" t="s">
        <v>29</v>
      </c>
      <c r="E206" s="3" t="s">
        <v>9</v>
      </c>
      <c r="F206" s="7">
        <v>15048</v>
      </c>
      <c r="G206" s="4">
        <v>15048</v>
      </c>
      <c r="H206" s="7">
        <v>15048</v>
      </c>
      <c r="I206" s="4">
        <v>15048</v>
      </c>
      <c r="J206" s="4">
        <v>15048</v>
      </c>
      <c r="K206" s="4">
        <v>15048</v>
      </c>
      <c r="L206" s="31">
        <v>15048</v>
      </c>
      <c r="M206" s="20">
        <v>248274</v>
      </c>
      <c r="N206" s="22"/>
    </row>
    <row r="207" spans="1:103" x14ac:dyDescent="0.3">
      <c r="A207" s="3" t="s">
        <v>83</v>
      </c>
      <c r="B207" s="6" t="s">
        <v>94</v>
      </c>
      <c r="C207" s="3" t="s">
        <v>86</v>
      </c>
      <c r="D207" s="3" t="s">
        <v>10</v>
      </c>
      <c r="E207" s="3" t="s">
        <v>9</v>
      </c>
      <c r="F207" s="7">
        <v>17443.86</v>
      </c>
      <c r="G207" s="4">
        <v>14284.68</v>
      </c>
      <c r="H207" s="7">
        <v>13644.99</v>
      </c>
      <c r="I207" s="4">
        <v>13039.86</v>
      </c>
      <c r="J207" s="4">
        <v>12364.71</v>
      </c>
      <c r="K207" s="4">
        <v>11725.44</v>
      </c>
      <c r="L207" s="31">
        <v>11087.03</v>
      </c>
      <c r="M207" s="20">
        <v>90721.4</v>
      </c>
      <c r="N207" s="22"/>
    </row>
    <row r="208" spans="1:103" x14ac:dyDescent="0.3">
      <c r="A208" s="2"/>
      <c r="B208" s="2"/>
      <c r="C208" s="2"/>
      <c r="D208" s="2"/>
      <c r="E208" s="2"/>
      <c r="F208" s="42">
        <f t="shared" ref="F208:M208" si="156">SUM(F206:F207)</f>
        <v>32491.86</v>
      </c>
      <c r="G208" s="5">
        <f t="shared" si="156"/>
        <v>29332.68</v>
      </c>
      <c r="H208" s="42">
        <f t="shared" si="156"/>
        <v>28692.989999999998</v>
      </c>
      <c r="I208" s="5">
        <f t="shared" si="156"/>
        <v>28087.86</v>
      </c>
      <c r="J208" s="5">
        <f t="shared" si="156"/>
        <v>27412.71</v>
      </c>
      <c r="K208" s="5">
        <f t="shared" si="156"/>
        <v>26773.440000000002</v>
      </c>
      <c r="L208" s="5">
        <f t="shared" si="156"/>
        <v>26135.03</v>
      </c>
      <c r="M208" s="19">
        <f t="shared" si="156"/>
        <v>338995.4</v>
      </c>
      <c r="N208" s="57">
        <f>SUM(F208:M208)</f>
        <v>537921.97</v>
      </c>
    </row>
    <row r="209" spans="1:103" x14ac:dyDescent="0.3">
      <c r="A209" s="2"/>
      <c r="B209" s="2"/>
      <c r="C209" s="2"/>
      <c r="D209" s="2"/>
      <c r="E209" s="2"/>
      <c r="F209" s="42"/>
      <c r="G209" s="5"/>
      <c r="H209" s="42"/>
      <c r="I209" s="5"/>
      <c r="J209" s="5"/>
      <c r="K209" s="5"/>
      <c r="L209" s="19"/>
      <c r="M209" s="19"/>
      <c r="N209" s="28"/>
    </row>
    <row r="210" spans="1:103" s="16" customFormat="1" ht="18.75" customHeight="1" x14ac:dyDescent="0.3">
      <c r="A210" s="82" t="s">
        <v>150</v>
      </c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21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  <c r="AP210" s="15"/>
      <c r="AQ210" s="15"/>
      <c r="AR210" s="15"/>
      <c r="AS210" s="15"/>
      <c r="AT210" s="15"/>
      <c r="AU210" s="15"/>
      <c r="AV210" s="15"/>
      <c r="AW210" s="1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5"/>
      <c r="BJ210" s="1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5"/>
      <c r="CA210" s="15"/>
      <c r="CB210" s="15"/>
      <c r="CC210" s="15"/>
      <c r="CD210" s="15"/>
      <c r="CE210" s="15"/>
      <c r="CF210" s="15"/>
      <c r="CG210" s="15"/>
      <c r="CH210" s="15"/>
      <c r="CI210" s="15"/>
      <c r="CJ210" s="15"/>
      <c r="CK210" s="15"/>
      <c r="CL210" s="15"/>
      <c r="CM210" s="15"/>
      <c r="CN210" s="15"/>
      <c r="CO210" s="15"/>
      <c r="CP210" s="15"/>
      <c r="CQ210" s="15"/>
      <c r="CR210" s="15"/>
      <c r="CS210" s="15"/>
      <c r="CT210" s="15"/>
      <c r="CU210" s="15"/>
      <c r="CV210" s="15"/>
      <c r="CW210" s="15"/>
      <c r="CX210" s="15"/>
      <c r="CY210" s="15"/>
    </row>
    <row r="211" spans="1:103" x14ac:dyDescent="0.3">
      <c r="A211" s="3" t="s">
        <v>83</v>
      </c>
      <c r="B211" s="6" t="s">
        <v>95</v>
      </c>
      <c r="C211" s="3" t="s">
        <v>85</v>
      </c>
      <c r="D211" s="3" t="s">
        <v>29</v>
      </c>
      <c r="E211" s="3" t="s">
        <v>9</v>
      </c>
      <c r="F211" s="7">
        <v>20156</v>
      </c>
      <c r="G211" s="4">
        <v>20156</v>
      </c>
      <c r="H211" s="7">
        <v>20156</v>
      </c>
      <c r="I211" s="4">
        <v>20156</v>
      </c>
      <c r="J211" s="4">
        <v>20156</v>
      </c>
      <c r="K211" s="4">
        <v>20156</v>
      </c>
      <c r="L211" s="31">
        <v>20156</v>
      </c>
      <c r="M211" s="20">
        <v>130982</v>
      </c>
      <c r="N211" s="22"/>
    </row>
    <row r="212" spans="1:103" x14ac:dyDescent="0.3">
      <c r="A212" s="3" t="s">
        <v>83</v>
      </c>
      <c r="B212" s="6" t="s">
        <v>95</v>
      </c>
      <c r="C212" s="3" t="s">
        <v>86</v>
      </c>
      <c r="D212" s="3" t="s">
        <v>10</v>
      </c>
      <c r="E212" s="3" t="s">
        <v>9</v>
      </c>
      <c r="F212" s="7">
        <v>13178.15</v>
      </c>
      <c r="G212" s="4">
        <v>10035.76</v>
      </c>
      <c r="H212" s="7">
        <v>9222.26</v>
      </c>
      <c r="I212" s="4">
        <v>8430.4699999999993</v>
      </c>
      <c r="J212" s="4">
        <v>7594.14</v>
      </c>
      <c r="K212" s="4">
        <v>6781.19</v>
      </c>
      <c r="L212" s="31">
        <v>5969.38</v>
      </c>
      <c r="M212" s="18">
        <v>19033.759999999998</v>
      </c>
      <c r="N212" s="22"/>
    </row>
    <row r="213" spans="1:103" x14ac:dyDescent="0.3">
      <c r="A213" s="2"/>
      <c r="B213" s="2"/>
      <c r="C213" s="2"/>
      <c r="D213" s="2"/>
      <c r="E213" s="2"/>
      <c r="F213" s="42">
        <f t="shared" ref="F213:M213" si="157">SUM(F211:F212)</f>
        <v>33334.15</v>
      </c>
      <c r="G213" s="5">
        <f t="shared" si="157"/>
        <v>30191.760000000002</v>
      </c>
      <c r="H213" s="42">
        <f t="shared" si="157"/>
        <v>29378.260000000002</v>
      </c>
      <c r="I213" s="5">
        <f t="shared" si="157"/>
        <v>28586.47</v>
      </c>
      <c r="J213" s="5">
        <f t="shared" si="157"/>
        <v>27750.14</v>
      </c>
      <c r="K213" s="5">
        <f t="shared" si="157"/>
        <v>26937.19</v>
      </c>
      <c r="L213" s="5">
        <f t="shared" si="157"/>
        <v>26125.38</v>
      </c>
      <c r="M213" s="19">
        <f t="shared" si="157"/>
        <v>150015.76</v>
      </c>
      <c r="N213" s="57">
        <f>SUM(F213:M213)</f>
        <v>352319.11000000004</v>
      </c>
    </row>
    <row r="214" spans="1:103" x14ac:dyDescent="0.3">
      <c r="A214" s="2"/>
      <c r="B214" s="2"/>
      <c r="C214" s="2"/>
      <c r="D214" s="2"/>
      <c r="E214" s="2"/>
      <c r="F214" s="42"/>
      <c r="G214" s="5"/>
      <c r="H214" s="42"/>
      <c r="I214" s="5"/>
      <c r="J214" s="5"/>
      <c r="K214" s="5"/>
      <c r="L214" s="19"/>
      <c r="M214" s="19"/>
      <c r="N214" s="28"/>
    </row>
    <row r="215" spans="1:103" s="10" customFormat="1" x14ac:dyDescent="0.3">
      <c r="A215" s="77" t="s">
        <v>133</v>
      </c>
      <c r="B215" s="78"/>
      <c r="C215" s="78"/>
      <c r="D215" s="78"/>
      <c r="E215" s="78"/>
      <c r="F215" s="78"/>
      <c r="G215" s="78"/>
      <c r="H215" s="78"/>
      <c r="I215" s="78"/>
      <c r="J215" s="78"/>
      <c r="K215" s="78"/>
      <c r="L215" s="78"/>
      <c r="M215" s="78"/>
      <c r="N215" s="22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1"/>
      <c r="BM215" s="11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  <c r="BX215" s="11"/>
      <c r="BY215" s="11"/>
      <c r="BZ215" s="11"/>
      <c r="CA215" s="11"/>
      <c r="CB215" s="11"/>
      <c r="CC215" s="11"/>
      <c r="CD215" s="11"/>
      <c r="CE215" s="11"/>
      <c r="CF215" s="11"/>
      <c r="CG215" s="11"/>
      <c r="CH215" s="11"/>
      <c r="CI215" s="11"/>
      <c r="CJ215" s="11"/>
      <c r="CK215" s="11"/>
      <c r="CL215" s="11"/>
      <c r="CM215" s="11"/>
      <c r="CN215" s="11"/>
      <c r="CO215" s="11"/>
      <c r="CP215" s="11"/>
      <c r="CQ215" s="11"/>
      <c r="CR215" s="11"/>
      <c r="CS215" s="11"/>
      <c r="CT215" s="11"/>
      <c r="CU215" s="11"/>
      <c r="CV215" s="11"/>
      <c r="CW215" s="11"/>
      <c r="CX215" s="11"/>
      <c r="CY215" s="11"/>
    </row>
    <row r="216" spans="1:103" x14ac:dyDescent="0.3">
      <c r="A216" s="3" t="s">
        <v>123</v>
      </c>
      <c r="B216" s="6" t="s">
        <v>124</v>
      </c>
      <c r="C216" s="3" t="s">
        <v>85</v>
      </c>
      <c r="D216" s="3" t="s">
        <v>29</v>
      </c>
      <c r="E216" s="3" t="s">
        <v>9</v>
      </c>
      <c r="F216" s="7">
        <v>14696</v>
      </c>
      <c r="G216" s="4">
        <v>14696</v>
      </c>
      <c r="H216" s="7">
        <v>14696</v>
      </c>
      <c r="I216" s="4">
        <v>14696</v>
      </c>
      <c r="J216" s="4">
        <v>7346</v>
      </c>
      <c r="K216" s="4"/>
      <c r="L216" s="31"/>
      <c r="M216" s="18"/>
      <c r="N216" s="22"/>
    </row>
    <row r="217" spans="1:103" x14ac:dyDescent="0.3">
      <c r="A217" s="3" t="s">
        <v>123</v>
      </c>
      <c r="B217" s="6" t="s">
        <v>124</v>
      </c>
      <c r="C217" s="3" t="s">
        <v>86</v>
      </c>
      <c r="D217" s="3" t="s">
        <v>10</v>
      </c>
      <c r="E217" s="3" t="s">
        <v>9</v>
      </c>
      <c r="F217" s="7">
        <v>2348.2600000000002</v>
      </c>
      <c r="G217" s="4">
        <v>1831.93</v>
      </c>
      <c r="H217" s="7">
        <v>1284.1300000000001</v>
      </c>
      <c r="I217" s="4">
        <v>737.45</v>
      </c>
      <c r="J217" s="4">
        <v>180.69</v>
      </c>
      <c r="K217" s="4"/>
      <c r="L217" s="31"/>
      <c r="M217" s="18"/>
      <c r="N217" s="22"/>
    </row>
    <row r="218" spans="1:103" x14ac:dyDescent="0.3">
      <c r="A218" s="2"/>
      <c r="B218" s="2"/>
      <c r="C218" s="2"/>
      <c r="D218" s="2"/>
      <c r="E218" s="2"/>
      <c r="F218" s="42">
        <f t="shared" ref="F218:M218" si="158">SUM(F216:F217)</f>
        <v>17044.260000000002</v>
      </c>
      <c r="G218" s="5">
        <f t="shared" si="158"/>
        <v>16527.93</v>
      </c>
      <c r="H218" s="42">
        <f t="shared" si="158"/>
        <v>15980.130000000001</v>
      </c>
      <c r="I218" s="5">
        <f t="shared" si="158"/>
        <v>15433.45</v>
      </c>
      <c r="J218" s="5">
        <f t="shared" si="158"/>
        <v>7526.69</v>
      </c>
      <c r="K218" s="5">
        <f t="shared" si="158"/>
        <v>0</v>
      </c>
      <c r="L218" s="5">
        <f t="shared" si="158"/>
        <v>0</v>
      </c>
      <c r="M218" s="19">
        <f t="shared" si="158"/>
        <v>0</v>
      </c>
      <c r="N218" s="57">
        <f>SUM(F218:M218)</f>
        <v>72512.460000000006</v>
      </c>
    </row>
    <row r="219" spans="1:103" x14ac:dyDescent="0.3">
      <c r="A219" s="18"/>
      <c r="B219" s="26"/>
      <c r="C219" s="26"/>
      <c r="D219" s="26"/>
      <c r="E219" s="26"/>
      <c r="F219" s="43"/>
      <c r="G219" s="34"/>
      <c r="H219" s="43"/>
      <c r="I219" s="34"/>
      <c r="J219" s="34"/>
      <c r="K219" s="34"/>
      <c r="L219" s="34"/>
      <c r="M219" s="34"/>
      <c r="N219" s="28"/>
    </row>
    <row r="220" spans="1:103" s="10" customFormat="1" x14ac:dyDescent="0.3">
      <c r="A220" s="77" t="s">
        <v>154</v>
      </c>
      <c r="B220" s="78"/>
      <c r="C220" s="78"/>
      <c r="D220" s="78"/>
      <c r="E220" s="78"/>
      <c r="F220" s="78"/>
      <c r="G220" s="78"/>
      <c r="H220" s="78"/>
      <c r="I220" s="78"/>
      <c r="J220" s="78"/>
      <c r="K220" s="78"/>
      <c r="L220" s="78"/>
      <c r="M220" s="78"/>
      <c r="N220" s="22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1"/>
      <c r="BY220" s="11"/>
      <c r="BZ220" s="11"/>
      <c r="CA220" s="11"/>
      <c r="CB220" s="11"/>
      <c r="CC220" s="11"/>
      <c r="CD220" s="11"/>
      <c r="CE220" s="11"/>
      <c r="CF220" s="11"/>
      <c r="CG220" s="11"/>
      <c r="CH220" s="11"/>
      <c r="CI220" s="11"/>
      <c r="CJ220" s="11"/>
      <c r="CK220" s="11"/>
      <c r="CL220" s="11"/>
      <c r="CM220" s="11"/>
      <c r="CN220" s="11"/>
      <c r="CO220" s="11"/>
      <c r="CP220" s="11"/>
      <c r="CQ220" s="11"/>
      <c r="CR220" s="11"/>
      <c r="CS220" s="11"/>
      <c r="CT220" s="11"/>
      <c r="CU220" s="11"/>
      <c r="CV220" s="11"/>
      <c r="CW220" s="11"/>
      <c r="CX220" s="11"/>
      <c r="CY220" s="11"/>
    </row>
    <row r="221" spans="1:103" x14ac:dyDescent="0.3">
      <c r="A221" s="3" t="s">
        <v>126</v>
      </c>
      <c r="B221" s="6" t="s">
        <v>125</v>
      </c>
      <c r="C221" s="3" t="s">
        <v>85</v>
      </c>
      <c r="D221" s="3" t="s">
        <v>29</v>
      </c>
      <c r="E221" s="3" t="s">
        <v>9</v>
      </c>
      <c r="F221" s="7">
        <v>38536</v>
      </c>
      <c r="G221" s="4">
        <v>38536</v>
      </c>
      <c r="H221" s="7">
        <v>38536</v>
      </c>
      <c r="I221" s="4">
        <v>38536</v>
      </c>
      <c r="J221" s="4">
        <v>38536</v>
      </c>
      <c r="K221" s="4">
        <v>38536</v>
      </c>
      <c r="L221" s="4">
        <v>38536</v>
      </c>
      <c r="M221" s="20">
        <v>289009</v>
      </c>
      <c r="N221" s="22"/>
    </row>
    <row r="222" spans="1:103" x14ac:dyDescent="0.3">
      <c r="A222" s="3" t="s">
        <v>126</v>
      </c>
      <c r="B222" s="6" t="s">
        <v>125</v>
      </c>
      <c r="C222" s="3" t="s">
        <v>86</v>
      </c>
      <c r="D222" s="3" t="s">
        <v>10</v>
      </c>
      <c r="E222" s="3" t="s">
        <v>9</v>
      </c>
      <c r="F222" s="7">
        <v>22037.9</v>
      </c>
      <c r="G222" s="4">
        <v>21510.05</v>
      </c>
      <c r="H222" s="7">
        <v>19897.259999999998</v>
      </c>
      <c r="I222" s="4">
        <v>18331.939999999999</v>
      </c>
      <c r="J222" s="4">
        <v>16669.47</v>
      </c>
      <c r="K222" s="4">
        <v>15057.78</v>
      </c>
      <c r="L222" s="31">
        <v>13448.3</v>
      </c>
      <c r="M222" s="18">
        <v>48481.51</v>
      </c>
      <c r="N222" s="22"/>
    </row>
    <row r="223" spans="1:103" x14ac:dyDescent="0.3">
      <c r="A223" s="2"/>
      <c r="B223" s="2"/>
      <c r="C223" s="2"/>
      <c r="D223" s="2"/>
      <c r="E223" s="2"/>
      <c r="F223" s="42">
        <f t="shared" ref="F223:L223" si="159">SUM(F221:F222)</f>
        <v>60573.9</v>
      </c>
      <c r="G223" s="5">
        <f t="shared" si="159"/>
        <v>60046.05</v>
      </c>
      <c r="H223" s="42">
        <f t="shared" si="159"/>
        <v>58433.259999999995</v>
      </c>
      <c r="I223" s="5">
        <f t="shared" si="159"/>
        <v>56867.94</v>
      </c>
      <c r="J223" s="5">
        <f t="shared" si="159"/>
        <v>55205.47</v>
      </c>
      <c r="K223" s="5">
        <f t="shared" si="159"/>
        <v>53593.78</v>
      </c>
      <c r="L223" s="5">
        <f t="shared" si="159"/>
        <v>51984.3</v>
      </c>
      <c r="M223" s="19">
        <f t="shared" ref="M223" si="160">SUM(M221:M222)</f>
        <v>337490.51</v>
      </c>
      <c r="N223" s="57">
        <f>SUM(F223:M223)</f>
        <v>734195.21</v>
      </c>
    </row>
    <row r="224" spans="1:103" x14ac:dyDescent="0.3">
      <c r="A224" s="18"/>
      <c r="B224" s="26"/>
      <c r="C224" s="26"/>
      <c r="D224" s="26"/>
      <c r="E224" s="26"/>
      <c r="F224" s="43"/>
      <c r="G224" s="34"/>
      <c r="H224" s="43"/>
      <c r="I224" s="34"/>
      <c r="J224" s="34"/>
      <c r="K224" s="34"/>
      <c r="L224" s="34"/>
      <c r="M224" s="34"/>
      <c r="N224" s="28"/>
    </row>
    <row r="225" spans="1:103" s="10" customFormat="1" x14ac:dyDescent="0.3">
      <c r="A225" s="77" t="s">
        <v>151</v>
      </c>
      <c r="B225" s="78"/>
      <c r="C225" s="78"/>
      <c r="D225" s="78"/>
      <c r="E225" s="78"/>
      <c r="F225" s="78"/>
      <c r="G225" s="78"/>
      <c r="H225" s="78"/>
      <c r="I225" s="78"/>
      <c r="J225" s="78"/>
      <c r="K225" s="78"/>
      <c r="L225" s="78"/>
      <c r="M225" s="78"/>
      <c r="N225" s="22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  <c r="BN225" s="11"/>
      <c r="BO225" s="11"/>
      <c r="BP225" s="11"/>
      <c r="BQ225" s="11"/>
      <c r="BR225" s="11"/>
      <c r="BS225" s="11"/>
      <c r="BT225" s="11"/>
      <c r="BU225" s="11"/>
      <c r="BV225" s="11"/>
      <c r="BW225" s="11"/>
      <c r="BX225" s="11"/>
      <c r="BY225" s="11"/>
      <c r="BZ225" s="11"/>
      <c r="CA225" s="11"/>
      <c r="CB225" s="11"/>
      <c r="CC225" s="11"/>
      <c r="CD225" s="11"/>
      <c r="CE225" s="11"/>
      <c r="CF225" s="11"/>
      <c r="CG225" s="11"/>
      <c r="CH225" s="11"/>
      <c r="CI225" s="11"/>
      <c r="CJ225" s="11"/>
      <c r="CK225" s="11"/>
      <c r="CL225" s="11"/>
      <c r="CM225" s="11"/>
      <c r="CN225" s="11"/>
      <c r="CO225" s="11"/>
      <c r="CP225" s="11"/>
      <c r="CQ225" s="11"/>
      <c r="CR225" s="11"/>
      <c r="CS225" s="11"/>
      <c r="CT225" s="11"/>
      <c r="CU225" s="11"/>
      <c r="CV225" s="11"/>
      <c r="CW225" s="11"/>
      <c r="CX225" s="11"/>
      <c r="CY225" s="11"/>
    </row>
    <row r="226" spans="1:103" x14ac:dyDescent="0.3">
      <c r="A226" s="3" t="s">
        <v>128</v>
      </c>
      <c r="B226" s="6" t="s">
        <v>127</v>
      </c>
      <c r="C226" s="3" t="s">
        <v>85</v>
      </c>
      <c r="D226" s="3" t="s">
        <v>29</v>
      </c>
      <c r="E226" s="3" t="s">
        <v>9</v>
      </c>
      <c r="F226" s="7">
        <v>28528</v>
      </c>
      <c r="G226" s="4">
        <v>28528</v>
      </c>
      <c r="H226" s="7">
        <v>28528</v>
      </c>
      <c r="I226" s="4">
        <v>3441.32</v>
      </c>
      <c r="J226" s="4"/>
      <c r="K226" s="4"/>
      <c r="L226" s="31"/>
      <c r="M226" s="18"/>
      <c r="N226" s="22"/>
    </row>
    <row r="227" spans="1:103" x14ac:dyDescent="0.3">
      <c r="A227" s="3" t="s">
        <v>128</v>
      </c>
      <c r="B227" s="6" t="s">
        <v>127</v>
      </c>
      <c r="C227" s="3" t="s">
        <v>86</v>
      </c>
      <c r="D227" s="3" t="s">
        <v>10</v>
      </c>
      <c r="E227" s="3" t="s">
        <v>9</v>
      </c>
      <c r="F227" s="7">
        <v>2952.84</v>
      </c>
      <c r="G227" s="4">
        <v>2303.31</v>
      </c>
      <c r="H227" s="7">
        <v>1131.6500000000001</v>
      </c>
      <c r="I227" s="4">
        <v>130.32</v>
      </c>
      <c r="J227" s="4"/>
      <c r="K227" s="4"/>
      <c r="L227" s="31"/>
      <c r="M227" s="18"/>
      <c r="N227" s="22"/>
    </row>
    <row r="228" spans="1:103" x14ac:dyDescent="0.3">
      <c r="A228" s="2"/>
      <c r="B228" s="2"/>
      <c r="C228" s="2"/>
      <c r="D228" s="2"/>
      <c r="E228" s="2"/>
      <c r="F228" s="42">
        <f t="shared" ref="F228:L228" si="161">SUM(F226:F227)</f>
        <v>31480.84</v>
      </c>
      <c r="G228" s="5">
        <f t="shared" si="161"/>
        <v>30831.31</v>
      </c>
      <c r="H228" s="42">
        <f t="shared" si="161"/>
        <v>29659.65</v>
      </c>
      <c r="I228" s="5">
        <f t="shared" si="161"/>
        <v>3571.6400000000003</v>
      </c>
      <c r="J228" s="5">
        <f t="shared" si="161"/>
        <v>0</v>
      </c>
      <c r="K228" s="5">
        <f t="shared" si="161"/>
        <v>0</v>
      </c>
      <c r="L228" s="5">
        <f t="shared" si="161"/>
        <v>0</v>
      </c>
      <c r="M228" s="19">
        <f t="shared" ref="M228" si="162">SUM(M226:M227)</f>
        <v>0</v>
      </c>
      <c r="N228" s="57">
        <f>SUM(F228:M228)</f>
        <v>95543.44</v>
      </c>
    </row>
    <row r="229" spans="1:103" x14ac:dyDescent="0.3">
      <c r="A229" s="18"/>
      <c r="B229" s="26"/>
      <c r="C229" s="26"/>
      <c r="D229" s="26"/>
      <c r="E229" s="26"/>
      <c r="F229" s="43"/>
      <c r="G229" s="34"/>
      <c r="H229" s="43"/>
      <c r="I229" s="34"/>
      <c r="J229" s="34"/>
      <c r="K229" s="34"/>
      <c r="L229" s="34"/>
      <c r="M229" s="34"/>
      <c r="N229" s="28"/>
    </row>
    <row r="230" spans="1:103" s="10" customFormat="1" x14ac:dyDescent="0.3">
      <c r="A230" s="77" t="s">
        <v>134</v>
      </c>
      <c r="B230" s="78"/>
      <c r="C230" s="78"/>
      <c r="D230" s="78"/>
      <c r="E230" s="78"/>
      <c r="F230" s="78"/>
      <c r="G230" s="78"/>
      <c r="H230" s="78"/>
      <c r="I230" s="78"/>
      <c r="J230" s="78"/>
      <c r="K230" s="78"/>
      <c r="L230" s="78"/>
      <c r="M230" s="78"/>
      <c r="N230" s="22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1"/>
      <c r="BY230" s="11"/>
      <c r="BZ230" s="11"/>
      <c r="CA230" s="11"/>
      <c r="CB230" s="11"/>
      <c r="CC230" s="11"/>
      <c r="CD230" s="11"/>
      <c r="CE230" s="11"/>
      <c r="CF230" s="11"/>
      <c r="CG230" s="11"/>
      <c r="CH230" s="11"/>
      <c r="CI230" s="11"/>
      <c r="CJ230" s="11"/>
      <c r="CK230" s="11"/>
      <c r="CL230" s="11"/>
      <c r="CM230" s="11"/>
      <c r="CN230" s="11"/>
      <c r="CO230" s="11"/>
      <c r="CP230" s="11"/>
      <c r="CQ230" s="11"/>
      <c r="CR230" s="11"/>
      <c r="CS230" s="11"/>
      <c r="CT230" s="11"/>
      <c r="CU230" s="11"/>
      <c r="CV230" s="11"/>
      <c r="CW230" s="11"/>
      <c r="CX230" s="11"/>
      <c r="CY230" s="11"/>
    </row>
    <row r="231" spans="1:103" x14ac:dyDescent="0.3">
      <c r="A231" s="3" t="s">
        <v>130</v>
      </c>
      <c r="B231" s="6" t="s">
        <v>129</v>
      </c>
      <c r="C231" s="3" t="s">
        <v>85</v>
      </c>
      <c r="D231" s="3" t="s">
        <v>29</v>
      </c>
      <c r="E231" s="3" t="s">
        <v>9</v>
      </c>
      <c r="F231" s="7">
        <v>0</v>
      </c>
      <c r="G231" s="4">
        <v>7200</v>
      </c>
      <c r="H231" s="7"/>
      <c r="I231" s="4"/>
      <c r="J231" s="4"/>
      <c r="K231" s="4"/>
      <c r="L231" s="31"/>
      <c r="M231" s="18"/>
      <c r="N231" s="22"/>
    </row>
    <row r="232" spans="1:103" x14ac:dyDescent="0.3">
      <c r="A232" s="3" t="s">
        <v>130</v>
      </c>
      <c r="B232" s="6" t="s">
        <v>129</v>
      </c>
      <c r="C232" s="3" t="s">
        <v>86</v>
      </c>
      <c r="D232" s="3" t="s">
        <v>10</v>
      </c>
      <c r="E232" s="3" t="s">
        <v>9</v>
      </c>
      <c r="F232" s="7">
        <v>197.34</v>
      </c>
      <c r="G232" s="4">
        <v>117.3</v>
      </c>
      <c r="H232" s="7"/>
      <c r="I232" s="4"/>
      <c r="J232" s="4"/>
      <c r="K232" s="4"/>
      <c r="L232" s="31"/>
      <c r="M232" s="18"/>
      <c r="N232" s="22"/>
    </row>
    <row r="233" spans="1:103" x14ac:dyDescent="0.3">
      <c r="A233" s="2"/>
      <c r="B233" s="2"/>
      <c r="C233" s="2"/>
      <c r="D233" s="2"/>
      <c r="E233" s="2"/>
      <c r="F233" s="42">
        <f t="shared" ref="F233:K233" si="163">SUM(F231:F232)</f>
        <v>197.34</v>
      </c>
      <c r="G233" s="5">
        <f t="shared" si="163"/>
        <v>7317.3</v>
      </c>
      <c r="H233" s="42">
        <f t="shared" si="163"/>
        <v>0</v>
      </c>
      <c r="I233" s="5">
        <f t="shared" si="163"/>
        <v>0</v>
      </c>
      <c r="J233" s="5">
        <f t="shared" si="163"/>
        <v>0</v>
      </c>
      <c r="K233" s="5">
        <f t="shared" si="163"/>
        <v>0</v>
      </c>
      <c r="L233" s="19"/>
      <c r="M233" s="19">
        <f t="shared" ref="M233" si="164">SUM(M231:M232)</f>
        <v>0</v>
      </c>
      <c r="N233" s="57">
        <f>SUM(F233:M233)</f>
        <v>7514.64</v>
      </c>
    </row>
    <row r="234" spans="1:103" x14ac:dyDescent="0.3">
      <c r="A234" s="2"/>
      <c r="B234" s="2"/>
      <c r="C234" s="2"/>
      <c r="D234" s="2"/>
      <c r="E234" s="2"/>
      <c r="F234" s="42"/>
      <c r="G234" s="5"/>
      <c r="H234" s="42"/>
      <c r="I234" s="5"/>
      <c r="J234" s="5"/>
      <c r="K234" s="5"/>
      <c r="L234" s="19"/>
      <c r="M234" s="19"/>
      <c r="N234" s="28"/>
    </row>
    <row r="235" spans="1:103" x14ac:dyDescent="0.3">
      <c r="A235" s="38" t="s">
        <v>135</v>
      </c>
      <c r="B235" s="39"/>
      <c r="C235" s="26"/>
      <c r="D235" s="26"/>
      <c r="E235" s="26"/>
      <c r="F235" s="46"/>
      <c r="G235" s="26"/>
      <c r="H235" s="46"/>
      <c r="I235" s="26"/>
      <c r="J235" s="26"/>
      <c r="K235" s="26"/>
      <c r="L235" s="26"/>
      <c r="M235" s="37"/>
      <c r="N235" s="28"/>
    </row>
    <row r="236" spans="1:103" x14ac:dyDescent="0.3">
      <c r="A236" s="3" t="s">
        <v>132</v>
      </c>
      <c r="B236" s="6" t="s">
        <v>131</v>
      </c>
      <c r="C236" s="3" t="s">
        <v>85</v>
      </c>
      <c r="D236" s="3" t="s">
        <v>29</v>
      </c>
      <c r="E236" s="3" t="s">
        <v>9</v>
      </c>
      <c r="F236" s="7">
        <v>4832</v>
      </c>
      <c r="G236" s="4">
        <v>4832</v>
      </c>
      <c r="H236" s="7">
        <v>4832</v>
      </c>
      <c r="I236" s="4">
        <v>4832</v>
      </c>
      <c r="J236" s="4">
        <v>4832</v>
      </c>
      <c r="K236" s="4">
        <v>4832</v>
      </c>
      <c r="L236" s="31">
        <v>3624</v>
      </c>
      <c r="M236" s="18"/>
      <c r="N236" s="22"/>
    </row>
    <row r="237" spans="1:103" x14ac:dyDescent="0.3">
      <c r="A237" s="3" t="s">
        <v>132</v>
      </c>
      <c r="B237" s="6" t="s">
        <v>131</v>
      </c>
      <c r="C237" s="3" t="s">
        <v>86</v>
      </c>
      <c r="D237" s="3" t="s">
        <v>10</v>
      </c>
      <c r="E237" s="3" t="s">
        <v>9</v>
      </c>
      <c r="F237" s="7">
        <v>1115.27</v>
      </c>
      <c r="G237" s="4">
        <v>954.44</v>
      </c>
      <c r="H237" s="7">
        <v>783.78</v>
      </c>
      <c r="I237" s="4">
        <v>614.52</v>
      </c>
      <c r="J237" s="4">
        <v>442.23</v>
      </c>
      <c r="K237" s="4">
        <v>271.7</v>
      </c>
      <c r="L237" s="31">
        <v>97.53</v>
      </c>
      <c r="M237" s="18"/>
      <c r="N237" s="22"/>
    </row>
    <row r="238" spans="1:103" x14ac:dyDescent="0.3">
      <c r="A238" s="2"/>
      <c r="B238" s="2"/>
      <c r="C238" s="2"/>
      <c r="D238" s="2"/>
      <c r="E238" s="2"/>
      <c r="F238" s="42">
        <f t="shared" ref="F238:L238" si="165">SUM(F236:F237)</f>
        <v>5947.27</v>
      </c>
      <c r="G238" s="5">
        <f t="shared" si="165"/>
        <v>5786.4400000000005</v>
      </c>
      <c r="H238" s="42">
        <f t="shared" si="165"/>
        <v>5615.78</v>
      </c>
      <c r="I238" s="5">
        <f t="shared" si="165"/>
        <v>5446.52</v>
      </c>
      <c r="J238" s="5">
        <f t="shared" si="165"/>
        <v>5274.23</v>
      </c>
      <c r="K238" s="5">
        <f t="shared" si="165"/>
        <v>5103.7</v>
      </c>
      <c r="L238" s="5">
        <f t="shared" si="165"/>
        <v>3721.53</v>
      </c>
      <c r="M238" s="19">
        <f t="shared" ref="M238" si="166">SUM(M236:M237)</f>
        <v>0</v>
      </c>
      <c r="N238" s="57">
        <f>SUM(F238:M238)</f>
        <v>36895.47</v>
      </c>
    </row>
    <row r="239" spans="1:103" x14ac:dyDescent="0.3">
      <c r="F239" s="47"/>
      <c r="G239" s="33"/>
      <c r="H239" s="47"/>
      <c r="I239" s="33"/>
      <c r="J239" s="33"/>
      <c r="K239" s="33"/>
      <c r="L239" s="33"/>
      <c r="M239" s="33"/>
      <c r="N239" s="49"/>
    </row>
    <row r="241" spans="1:14" x14ac:dyDescent="0.3">
      <c r="D241" s="50" t="s">
        <v>88</v>
      </c>
      <c r="E241" s="59" t="s">
        <v>9</v>
      </c>
      <c r="F241" s="51">
        <f>F8+F14+F20+F26+F32+F38+F44+F50+F56+F62+F68+F74+F80+F86+F92+F98+F104+F110+F116+F122+F127+F133+F138+F144+F150+F155+F160+F165+F170+F176+F181+F186+F191+F196+F201+F206+F211+F216+F221+F226+F231+F236</f>
        <v>785925.64</v>
      </c>
      <c r="G241" s="52">
        <f t="shared" ref="G241:M241" si="167">G8+G14+G20+G26+G32+G38+G44+G50+G56+G62+G68+G74+G80+G86+G92+G98+G104+G110+G116+G122+G127+G133+G138+G144+G150+G155+G160+G165+G170+G176+G181+G186+G191+G196+G201+G206+G211+G216+G221+G226+G231+G236</f>
        <v>720269.33</v>
      </c>
      <c r="H241" s="51">
        <f t="shared" si="167"/>
        <v>668698.86</v>
      </c>
      <c r="I241" s="52">
        <f t="shared" si="167"/>
        <v>525080.91999999993</v>
      </c>
      <c r="J241" s="52">
        <f t="shared" si="167"/>
        <v>449536.31</v>
      </c>
      <c r="K241" s="52">
        <f t="shared" si="167"/>
        <v>419580.6</v>
      </c>
      <c r="L241" s="52">
        <f t="shared" si="167"/>
        <v>382383.3</v>
      </c>
      <c r="M241" s="52">
        <f t="shared" si="167"/>
        <v>3520402.69</v>
      </c>
      <c r="N241" s="52">
        <f>SUM(F241:M241)</f>
        <v>7471877.6500000004</v>
      </c>
    </row>
    <row r="242" spans="1:14" x14ac:dyDescent="0.3">
      <c r="D242" s="53" t="s">
        <v>89</v>
      </c>
      <c r="E242" s="60" t="s">
        <v>9</v>
      </c>
      <c r="F242" s="54">
        <f>F9+F15+F21+F27+F33+F39+F45+F51+F57+F63+F69+F75+F81+F87+F105+F111+F117+F123+F128+F134+F139+F145+F151+F156+F161+F166+F171+F177+F182+F187+F192+F197+F202+F207+F212+F217+F222+F227+F232+F237+F99+F93</f>
        <v>273746.74</v>
      </c>
      <c r="G242" s="55">
        <f>G9+G15+G21+G27+G33+G39+G45+G51+G57+G63+G69+G75+G81+G87+G105+G111+G117+G123+G128+G134+G139+G145+G151+G156+G161+G166+G171+G177+G182+G187+G192+G197+G202+G207+G212+G217+G222+G227+G232+G237+G99+G93</f>
        <v>214513.08999999997</v>
      </c>
      <c r="H242" s="54">
        <f t="shared" ref="H242:L242" si="168">H9+H15+H21+H27+H33+H39+H45+H51+H57+H63+H69+H75+H81+H87+H105+H111+H117+H123+H128+H134+H139+H145+H151+H156+H161+H166+H171+H177+H182+H187+H192+H197+H202+H207+H212+H217+H222+H227+H232+H237+H99+H93</f>
        <v>194648.59000000003</v>
      </c>
      <c r="I242" s="55">
        <f t="shared" si="168"/>
        <v>175082.37</v>
      </c>
      <c r="J242" s="55">
        <f t="shared" si="168"/>
        <v>158724.13</v>
      </c>
      <c r="K242" s="55">
        <f t="shared" si="168"/>
        <v>145157.21000000002</v>
      </c>
      <c r="L242" s="55">
        <f t="shared" si="168"/>
        <v>132232.93</v>
      </c>
      <c r="M242" s="55">
        <f>M9+M15+M21+M27+M33+M39+M45+M51+M57+M63+M69+M75+M81+M87+M105+M111+M117+M123+M128+M134+M139+M145+M151+M156+M161+M166+M171+M177+M182+M187+M192+M197+M202+M207+M212+M217+M222+M227+M232+M237+M99+M93</f>
        <v>865597.1100000001</v>
      </c>
      <c r="N242" s="64">
        <f>SUM(F242:M242)</f>
        <v>2159702.17</v>
      </c>
    </row>
    <row r="243" spans="1:14" x14ac:dyDescent="0.3">
      <c r="D243" s="53" t="s">
        <v>90</v>
      </c>
      <c r="E243" s="60" t="s">
        <v>9</v>
      </c>
      <c r="F243" s="54">
        <f>F10+F16+F22+F28+F34+F40+F46+F52+F58+F64+F70+F76+F82+F88+F94+F100+F106+F112+F118+F124+F129+F135+F140+F146</f>
        <v>9260.9599999999991</v>
      </c>
      <c r="G243" s="55">
        <f t="shared" ref="G243:M243" si="169">G10+G16+G22+G28+G34+G40+G46+G52+G58+G64+G70+G76+G82+G88+G94+G100+G106+G112+G118+G124+G129+G135+G140+G146</f>
        <v>8053.72</v>
      </c>
      <c r="H243" s="54">
        <f t="shared" si="169"/>
        <v>6995.0499999999993</v>
      </c>
      <c r="I243" s="55">
        <f t="shared" si="169"/>
        <v>6099.3499999999995</v>
      </c>
      <c r="J243" s="55">
        <f t="shared" si="169"/>
        <v>5435.9800000000005</v>
      </c>
      <c r="K243" s="55">
        <f t="shared" si="169"/>
        <v>4919.54</v>
      </c>
      <c r="L243" s="55">
        <f t="shared" si="169"/>
        <v>4426.62</v>
      </c>
      <c r="M243" s="55">
        <f t="shared" si="169"/>
        <v>27871.46</v>
      </c>
      <c r="N243" s="64">
        <f>SUM(F243:M243)</f>
        <v>73062.679999999993</v>
      </c>
    </row>
    <row r="244" spans="1:14" x14ac:dyDescent="0.3">
      <c r="D244" s="61" t="s">
        <v>136</v>
      </c>
      <c r="E244" s="56" t="s">
        <v>9</v>
      </c>
      <c r="F244" s="57">
        <f t="shared" ref="F244:M244" si="170">SUM(F241:F243)</f>
        <v>1068933.3399999999</v>
      </c>
      <c r="G244" s="58">
        <f t="shared" si="170"/>
        <v>942836.1399999999</v>
      </c>
      <c r="H244" s="57">
        <f t="shared" si="170"/>
        <v>870342.5</v>
      </c>
      <c r="I244" s="58">
        <f t="shared" si="170"/>
        <v>706262.6399999999</v>
      </c>
      <c r="J244" s="58">
        <f t="shared" si="170"/>
        <v>613696.41999999993</v>
      </c>
      <c r="K244" s="58">
        <f t="shared" si="170"/>
        <v>569657.35000000009</v>
      </c>
      <c r="L244" s="58">
        <f t="shared" si="170"/>
        <v>519042.85</v>
      </c>
      <c r="M244" s="58">
        <f t="shared" si="170"/>
        <v>4413871.26</v>
      </c>
      <c r="N244" s="58">
        <f>SUM(F244:M244)</f>
        <v>9704642.4999999981</v>
      </c>
    </row>
    <row r="246" spans="1:14" ht="15.6" x14ac:dyDescent="0.3">
      <c r="A246" s="24" t="s">
        <v>117</v>
      </c>
      <c r="B246" s="25"/>
      <c r="C246" s="25"/>
      <c r="D246" s="26"/>
      <c r="E246" s="26"/>
      <c r="F246" s="48">
        <f>F244/F248</f>
        <v>7.0770321750287662E-2</v>
      </c>
      <c r="G246" s="48">
        <f>G244/F248</f>
        <v>6.2421869062105652E-2</v>
      </c>
      <c r="H246" s="48">
        <f>H244/F248</f>
        <v>5.7622319795872158E-2</v>
      </c>
      <c r="I246" s="48">
        <f>I244/F248</f>
        <v>4.67591686054133E-2</v>
      </c>
      <c r="J246" s="48">
        <f>J244/F248</f>
        <v>4.0630684323495488E-2</v>
      </c>
      <c r="K246" s="48">
        <f>K244/F248</f>
        <v>3.7715012188614346E-2</v>
      </c>
      <c r="L246" s="48">
        <f>L244/F248</f>
        <v>3.4364003930017095E-2</v>
      </c>
      <c r="M246" s="23"/>
    </row>
    <row r="248" spans="1:14" ht="83.1" customHeight="1" x14ac:dyDescent="0.3">
      <c r="A248" s="74" t="s">
        <v>118</v>
      </c>
      <c r="B248" s="75"/>
      <c r="C248" s="75"/>
      <c r="D248" s="76"/>
      <c r="E248" s="66" t="s">
        <v>9</v>
      </c>
      <c r="F248" s="65">
        <v>15104260</v>
      </c>
    </row>
  </sheetData>
  <mergeCells count="48">
    <mergeCell ref="C3:K3"/>
    <mergeCell ref="A205:M205"/>
    <mergeCell ref="A210:M210"/>
    <mergeCell ref="A215:M215"/>
    <mergeCell ref="A121:M121"/>
    <mergeCell ref="A126:M126"/>
    <mergeCell ref="A132:M132"/>
    <mergeCell ref="A137:M137"/>
    <mergeCell ref="A143:M143"/>
    <mergeCell ref="A91:M91"/>
    <mergeCell ref="A97:M97"/>
    <mergeCell ref="A103:M103"/>
    <mergeCell ref="A109:M109"/>
    <mergeCell ref="A115:M115"/>
    <mergeCell ref="A61:M61"/>
    <mergeCell ref="A67:M67"/>
    <mergeCell ref="A248:D248"/>
    <mergeCell ref="A180:M180"/>
    <mergeCell ref="A185:M185"/>
    <mergeCell ref="A190:M190"/>
    <mergeCell ref="A195:M195"/>
    <mergeCell ref="A200:M200"/>
    <mergeCell ref="A220:M220"/>
    <mergeCell ref="A225:M225"/>
    <mergeCell ref="A230:M230"/>
    <mergeCell ref="A7:M7"/>
    <mergeCell ref="A13:M13"/>
    <mergeCell ref="A19:M19"/>
    <mergeCell ref="A25:M25"/>
    <mergeCell ref="A31:M31"/>
    <mergeCell ref="B5:B6"/>
    <mergeCell ref="D5:D6"/>
    <mergeCell ref="E5:E6"/>
    <mergeCell ref="A5:A6"/>
    <mergeCell ref="C5:C6"/>
    <mergeCell ref="A37:M37"/>
    <mergeCell ref="A175:M175"/>
    <mergeCell ref="A149:M149"/>
    <mergeCell ref="A154:M154"/>
    <mergeCell ref="A159:M159"/>
    <mergeCell ref="A164:M164"/>
    <mergeCell ref="A169:M169"/>
    <mergeCell ref="A73:M73"/>
    <mergeCell ref="A79:M79"/>
    <mergeCell ref="A85:M85"/>
    <mergeCell ref="A43:M43"/>
    <mergeCell ref="A49:M49"/>
    <mergeCell ref="A55:M55"/>
  </mergeCells>
  <phoneticPr fontId="8" type="noConversion"/>
  <pageMargins left="0.7" right="0.7" top="0.75" bottom="0.75" header="0.3" footer="0.3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Ieva Remese</dc:creator>
  <cp:lastModifiedBy>Sanita Djadela</cp:lastModifiedBy>
  <cp:lastPrinted>2025-01-03T08:28:15Z</cp:lastPrinted>
  <dcterms:created xsi:type="dcterms:W3CDTF">2023-01-19T11:58:29Z</dcterms:created>
  <dcterms:modified xsi:type="dcterms:W3CDTF">2025-02-07T09:25:07Z</dcterms:modified>
</cp:coreProperties>
</file>