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EE74356-5D4C-478B-8D94-89F259CEE2A1}" xr6:coauthVersionLast="47" xr6:coauthVersionMax="47" xr10:uidLastSave="{00000000-0000-0000-0000-000000000000}"/>
  <bookViews>
    <workbookView xWindow="-108" yWindow="-108" windowWidth="23256" windowHeight="12456" tabRatio="905" xr2:uid="{E876A24F-EBE3-4F9D-B9B3-AE0F407B20DD}"/>
  </bookViews>
  <sheets>
    <sheet name="KONSOLIDĒTIE IZDEVUMI" sheetId="35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0" i="35" l="1"/>
  <c r="C99" i="35"/>
  <c r="C98" i="35"/>
  <c r="C96" i="35"/>
  <c r="C95" i="35"/>
  <c r="C94" i="35" s="1"/>
  <c r="C86" i="35"/>
  <c r="C85" i="35"/>
  <c r="C83" i="35"/>
  <c r="C79" i="35" s="1"/>
  <c r="C82" i="35"/>
  <c r="C78" i="35"/>
  <c r="C77" i="35"/>
  <c r="C75" i="35"/>
  <c r="C71" i="35" s="1"/>
  <c r="C87" i="35" s="1"/>
  <c r="C74" i="35"/>
  <c r="C66" i="35"/>
  <c r="C65" i="35"/>
  <c r="C64" i="35"/>
  <c r="C63" i="35"/>
  <c r="C62" i="35"/>
  <c r="C61" i="35"/>
  <c r="C60" i="35"/>
  <c r="C59" i="35"/>
  <c r="C58" i="35"/>
  <c r="C57" i="35"/>
  <c r="C56" i="35"/>
  <c r="C55" i="35"/>
  <c r="C54" i="35"/>
  <c r="C53" i="35"/>
  <c r="C52" i="35"/>
  <c r="C51" i="35"/>
  <c r="C50" i="35"/>
  <c r="C49" i="35"/>
  <c r="C48" i="35"/>
  <c r="C47" i="35"/>
  <c r="C46" i="35"/>
  <c r="C45" i="35"/>
  <c r="C44" i="35"/>
  <c r="C43" i="35"/>
  <c r="C42" i="35"/>
  <c r="C41" i="35"/>
  <c r="C40" i="35" s="1"/>
  <c r="C90" i="35" s="1"/>
  <c r="C39" i="35"/>
  <c r="C38" i="35"/>
  <c r="C37" i="35"/>
  <c r="C36" i="35"/>
  <c r="C35" i="35"/>
  <c r="C34" i="35"/>
  <c r="C33" i="35"/>
  <c r="C32" i="35" s="1"/>
  <c r="C31" i="35"/>
  <c r="C30" i="35"/>
  <c r="C29" i="35"/>
  <c r="C28" i="35"/>
  <c r="C27" i="35"/>
  <c r="C26" i="35"/>
  <c r="C25" i="35"/>
  <c r="C24" i="35" s="1"/>
  <c r="C23" i="35"/>
  <c r="C22" i="35"/>
  <c r="C21" i="35"/>
  <c r="C20" i="35"/>
  <c r="C19" i="35"/>
  <c r="C18" i="35"/>
  <c r="C17" i="35"/>
  <c r="C16" i="35" s="1"/>
  <c r="C15" i="35"/>
  <c r="C14" i="35"/>
  <c r="C13" i="35"/>
  <c r="C12" i="35"/>
  <c r="C11" i="35"/>
  <c r="C10" i="35"/>
  <c r="C9" i="35"/>
  <c r="C8" i="35" s="1"/>
  <c r="C67" i="35" l="1"/>
  <c r="C92" i="35" s="1"/>
</calcChain>
</file>

<file path=xl/sharedStrings.xml><?xml version="1.0" encoding="utf-8"?>
<sst xmlns="http://schemas.openxmlformats.org/spreadsheetml/2006/main" count="169" uniqueCount="48">
  <si>
    <t>Finansēšana</t>
  </si>
  <si>
    <t>EKK</t>
  </si>
  <si>
    <t>01.000</t>
  </si>
  <si>
    <t>04.000</t>
  </si>
  <si>
    <t>10.000</t>
  </si>
  <si>
    <t>08.000</t>
  </si>
  <si>
    <t>Saulkrastu novada pašvaldības</t>
  </si>
  <si>
    <t>PA Saulkrastu veselības un sociālās aprūpes centrs</t>
  </si>
  <si>
    <t>Konsolidācija</t>
  </si>
  <si>
    <t xml:space="preserve">2025. gada budžeta   </t>
  </si>
  <si>
    <t xml:space="preserve">IZDEVUMI  </t>
  </si>
  <si>
    <t>Izdevuma posteņa nosaukums</t>
  </si>
  <si>
    <t xml:space="preserve">Budžeta plāns 2024 </t>
  </si>
  <si>
    <t>Vispārējie valdības dienesti</t>
  </si>
  <si>
    <t>1000</t>
  </si>
  <si>
    <t>Atlīdzība</t>
  </si>
  <si>
    <t>2000</t>
  </si>
  <si>
    <t>Preces un pakalpojumi</t>
  </si>
  <si>
    <t>3000</t>
  </si>
  <si>
    <t>Subsīdijas un dotācijas</t>
  </si>
  <si>
    <t>4000</t>
  </si>
  <si>
    <t>Procentu izdevumi</t>
  </si>
  <si>
    <t>5000</t>
  </si>
  <si>
    <t>Pamatkapitāla veidošana</t>
  </si>
  <si>
    <t>6000</t>
  </si>
  <si>
    <t>Sociālie pabalsti</t>
  </si>
  <si>
    <t>7000</t>
  </si>
  <si>
    <t>Valsts budžeta transferti, dotācijas un mērķdotācijas pašvaldībām uzturēšanas izdevumiem, pašu resursi, starptautiskā sadarbība</t>
  </si>
  <si>
    <t>03.000</t>
  </si>
  <si>
    <t>Sabiedriskā kārtība un drošība</t>
  </si>
  <si>
    <t>Ekonomiskā darbība</t>
  </si>
  <si>
    <t>06.00</t>
  </si>
  <si>
    <t>Teritoriju un mājokļu apsaimniekošana</t>
  </si>
  <si>
    <t>07.000</t>
  </si>
  <si>
    <t>Veselība</t>
  </si>
  <si>
    <t>Atpūta, kultūra un reliģija</t>
  </si>
  <si>
    <t xml:space="preserve">09.000 </t>
  </si>
  <si>
    <t>Izglītība</t>
  </si>
  <si>
    <t>Sociālā aizsardzība</t>
  </si>
  <si>
    <t>Izdevumi  kopā</t>
  </si>
  <si>
    <t>Konsolidētie izdevumi</t>
  </si>
  <si>
    <t>Aizņēmumu atmaksa</t>
  </si>
  <si>
    <t>Iemaksa pamatkapitālā</t>
  </si>
  <si>
    <t>Atlikums uz gada beigām</t>
  </si>
  <si>
    <t xml:space="preserve"> un aģentūrai</t>
  </si>
  <si>
    <t>Pielikums Nr. 3</t>
  </si>
  <si>
    <t>Piezīme: EKK – ekonomiskās klasifikācijas kods atbilstoši MK noteikumiem Nr. 1031</t>
  </si>
  <si>
    <t>t.sk. pašvaldībai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</si>
</sst>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1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Arial"/>
      <family val="2"/>
    </font>
    <font>
      <b/>
      <sz val="16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1" fillId="0" borderId="0"/>
    <xf numFmtId="43" fontId="7" fillId="0" borderId="0" applyFont="0" applyFill="0" applyBorder="0" applyAlignment="0" applyProtection="0"/>
  </cellStyleXfs>
  <cellXfs count="77">
    <xf numFmtId="0" fontId="0" fillId="0" borderId="0" xfId="0"/>
    <xf numFmtId="3" fontId="0" fillId="0" borderId="0" xfId="0" applyNumberFormat="1"/>
    <xf numFmtId="0" fontId="0" fillId="0" borderId="0" xfId="0" applyAlignment="1">
      <alignment wrapText="1"/>
    </xf>
    <xf numFmtId="0" fontId="6" fillId="0" borderId="0" xfId="0" applyFont="1"/>
    <xf numFmtId="3" fontId="6" fillId="0" borderId="0" xfId="0" applyNumberFormat="1" applyFont="1"/>
    <xf numFmtId="164" fontId="0" fillId="0" borderId="0" xfId="0" applyNumberFormat="1"/>
    <xf numFmtId="0" fontId="8" fillId="0" borderId="0" xfId="0" applyFont="1" applyAlignment="1">
      <alignment horizontal="right"/>
    </xf>
    <xf numFmtId="0" fontId="8" fillId="0" borderId="0" xfId="0" applyFont="1"/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3" fontId="4" fillId="0" borderId="5" xfId="0" applyNumberFormat="1" applyFont="1" applyBorder="1" applyAlignment="1">
      <alignment horizontal="left" wrapText="1"/>
    </xf>
    <xf numFmtId="3" fontId="4" fillId="0" borderId="1" xfId="0" applyNumberFormat="1" applyFont="1" applyBorder="1" applyAlignment="1">
      <alignment horizontal="center" wrapText="1"/>
    </xf>
    <xf numFmtId="0" fontId="4" fillId="2" borderId="1" xfId="0" quotePrefix="1" applyFont="1" applyFill="1" applyBorder="1" applyAlignment="1">
      <alignment horizontal="justify" vertical="top" wrapText="1"/>
    </xf>
    <xf numFmtId="3" fontId="9" fillId="2" borderId="1" xfId="0" applyNumberFormat="1" applyFont="1" applyFill="1" applyBorder="1" applyAlignment="1">
      <alignment horizontal="left" vertical="top" wrapText="1"/>
    </xf>
    <xf numFmtId="3" fontId="9" fillId="2" borderId="1" xfId="0" applyNumberFormat="1" applyFont="1" applyFill="1" applyBorder="1" applyAlignment="1">
      <alignment horizontal="right" vertical="top" wrapText="1"/>
    </xf>
    <xf numFmtId="49" fontId="10" fillId="0" borderId="1" xfId="0" applyNumberFormat="1" applyFont="1" applyBorder="1" applyAlignment="1" applyProtection="1">
      <alignment horizontal="left"/>
      <protection locked="0"/>
    </xf>
    <xf numFmtId="49" fontId="10" fillId="0" borderId="1" xfId="0" applyNumberFormat="1" applyFont="1" applyBorder="1" applyAlignment="1" applyProtection="1">
      <alignment horizontal="left" wrapText="1"/>
      <protection locked="0"/>
    </xf>
    <xf numFmtId="3" fontId="11" fillId="0" borderId="1" xfId="0" applyNumberFormat="1" applyFont="1" applyBorder="1" applyAlignment="1">
      <alignment horizontal="right" vertical="top" wrapText="1"/>
    </xf>
    <xf numFmtId="3" fontId="11" fillId="0" borderId="1" xfId="0" quotePrefix="1" applyNumberFormat="1" applyFont="1" applyBorder="1" applyAlignment="1">
      <alignment horizontal="right" vertical="top" wrapText="1"/>
    </xf>
    <xf numFmtId="43" fontId="11" fillId="0" borderId="1" xfId="3" applyFont="1" applyFill="1" applyBorder="1" applyAlignment="1">
      <alignment horizontal="right" vertical="top" wrapText="1"/>
    </xf>
    <xf numFmtId="43" fontId="11" fillId="0" borderId="1" xfId="3" quotePrefix="1" applyFont="1" applyFill="1" applyBorder="1" applyAlignment="1">
      <alignment horizontal="right" vertical="top" wrapText="1"/>
    </xf>
    <xf numFmtId="0" fontId="4" fillId="2" borderId="1" xfId="0" quotePrefix="1" applyFont="1" applyFill="1" applyBorder="1" applyAlignment="1">
      <alignment horizontal="left" vertical="top" wrapText="1"/>
    </xf>
    <xf numFmtId="3" fontId="11" fillId="3" borderId="1" xfId="0" applyNumberFormat="1" applyFont="1" applyFill="1" applyBorder="1" applyAlignment="1">
      <alignment horizontal="right" vertical="top" wrapText="1"/>
    </xf>
    <xf numFmtId="3" fontId="11" fillId="4" borderId="1" xfId="0" applyNumberFormat="1" applyFont="1" applyFill="1" applyBorder="1" applyAlignment="1">
      <alignment horizontal="right" vertical="top" wrapText="1"/>
    </xf>
    <xf numFmtId="3" fontId="11" fillId="4" borderId="1" xfId="0" quotePrefix="1" applyNumberFormat="1" applyFont="1" applyFill="1" applyBorder="1" applyAlignment="1">
      <alignment horizontal="right" vertical="top" wrapText="1"/>
    </xf>
    <xf numFmtId="0" fontId="8" fillId="2" borderId="1" xfId="0" applyFont="1" applyFill="1" applyBorder="1" applyAlignment="1">
      <alignment horizontal="justify" vertical="top" wrapText="1"/>
    </xf>
    <xf numFmtId="0" fontId="4" fillId="2" borderId="1" xfId="0" applyFont="1" applyFill="1" applyBorder="1" applyAlignment="1">
      <alignment horizontal="justify" vertical="top" wrapText="1"/>
    </xf>
    <xf numFmtId="3" fontId="9" fillId="2" borderId="1" xfId="0" quotePrefix="1" applyNumberFormat="1" applyFont="1" applyFill="1" applyBorder="1" applyAlignment="1">
      <alignment horizontal="right" vertical="top" wrapText="1"/>
    </xf>
    <xf numFmtId="0" fontId="8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3" fontId="11" fillId="4" borderId="8" xfId="0" quotePrefix="1" applyNumberFormat="1" applyFont="1" applyFill="1" applyBorder="1" applyAlignment="1">
      <alignment horizontal="center" vertical="top" wrapText="1"/>
    </xf>
    <xf numFmtId="0" fontId="8" fillId="0" borderId="9" xfId="0" quotePrefix="1" applyFont="1" applyBorder="1" applyAlignment="1">
      <alignment horizontal="justify" vertical="top" wrapText="1"/>
    </xf>
    <xf numFmtId="0" fontId="8" fillId="0" borderId="9" xfId="0" applyFont="1" applyBorder="1" applyAlignment="1">
      <alignment horizontal="justify" vertical="top" wrapText="1"/>
    </xf>
    <xf numFmtId="3" fontId="11" fillId="0" borderId="9" xfId="0" quotePrefix="1" applyNumberFormat="1" applyFont="1" applyBorder="1" applyAlignment="1">
      <alignment horizontal="right" vertical="top" wrapText="1"/>
    </xf>
    <xf numFmtId="0" fontId="4" fillId="2" borderId="10" xfId="0" quotePrefix="1" applyFont="1" applyFill="1" applyBorder="1" applyAlignment="1">
      <alignment horizontal="left" vertical="top" wrapText="1"/>
    </xf>
    <xf numFmtId="3" fontId="9" fillId="2" borderId="11" xfId="0" applyNumberFormat="1" applyFont="1" applyFill="1" applyBorder="1" applyAlignment="1">
      <alignment horizontal="left" vertical="top" wrapText="1"/>
    </xf>
    <xf numFmtId="3" fontId="11" fillId="3" borderId="12" xfId="0" applyNumberFormat="1" applyFont="1" applyFill="1" applyBorder="1" applyAlignment="1">
      <alignment horizontal="right" vertical="top" wrapText="1"/>
    </xf>
    <xf numFmtId="3" fontId="11" fillId="0" borderId="13" xfId="0" applyNumberFormat="1" applyFont="1" applyBorder="1" applyAlignment="1">
      <alignment horizontal="right" vertical="top" wrapText="1"/>
    </xf>
    <xf numFmtId="3" fontId="9" fillId="2" borderId="3" xfId="0" applyNumberFormat="1" applyFont="1" applyFill="1" applyBorder="1" applyAlignment="1">
      <alignment horizontal="left" vertical="top" wrapText="1"/>
    </xf>
    <xf numFmtId="3" fontId="9" fillId="2" borderId="14" xfId="0" applyNumberFormat="1" applyFont="1" applyFill="1" applyBorder="1" applyAlignment="1">
      <alignment horizontal="right" vertical="top" wrapText="1"/>
    </xf>
    <xf numFmtId="3" fontId="12" fillId="0" borderId="13" xfId="0" applyNumberFormat="1" applyFont="1" applyBorder="1" applyAlignment="1">
      <alignment horizontal="right" vertical="top" wrapText="1"/>
    </xf>
    <xf numFmtId="3" fontId="12" fillId="0" borderId="15" xfId="0" applyNumberFormat="1" applyFont="1" applyBorder="1" applyAlignment="1">
      <alignment horizontal="right" vertical="top" wrapText="1"/>
    </xf>
    <xf numFmtId="0" fontId="8" fillId="2" borderId="16" xfId="0" applyFont="1" applyFill="1" applyBorder="1" applyAlignment="1">
      <alignment horizontal="justify" vertical="top" wrapText="1"/>
    </xf>
    <xf numFmtId="0" fontId="4" fillId="2" borderId="17" xfId="0" applyFont="1" applyFill="1" applyBorder="1" applyAlignment="1">
      <alignment horizontal="justify" vertical="top" wrapText="1"/>
    </xf>
    <xf numFmtId="3" fontId="9" fillId="2" borderId="15" xfId="0" applyNumberFormat="1" applyFont="1" applyFill="1" applyBorder="1" applyAlignment="1">
      <alignment horizontal="right" vertical="top" wrapText="1"/>
    </xf>
    <xf numFmtId="0" fontId="8" fillId="0" borderId="16" xfId="0" applyFont="1" applyBorder="1" applyAlignment="1">
      <alignment horizontal="justify" vertical="top" wrapText="1"/>
    </xf>
    <xf numFmtId="0" fontId="4" fillId="0" borderId="15" xfId="0" applyFont="1" applyBorder="1" applyAlignment="1">
      <alignment horizontal="justify" vertical="top" wrapText="1"/>
    </xf>
    <xf numFmtId="3" fontId="9" fillId="0" borderId="15" xfId="0" applyNumberFormat="1" applyFont="1" applyBorder="1" applyAlignment="1">
      <alignment horizontal="right" vertical="top" wrapText="1"/>
    </xf>
    <xf numFmtId="3" fontId="11" fillId="0" borderId="15" xfId="0" applyNumberFormat="1" applyFont="1" applyBorder="1" applyAlignment="1">
      <alignment horizontal="center" vertical="top" wrapText="1"/>
    </xf>
    <xf numFmtId="0" fontId="8" fillId="0" borderId="18" xfId="0" quotePrefix="1" applyFont="1" applyBorder="1" applyAlignment="1">
      <alignment horizontal="justify" vertical="top" wrapText="1"/>
    </xf>
    <xf numFmtId="0" fontId="4" fillId="0" borderId="13" xfId="0" applyFont="1" applyBorder="1" applyAlignment="1">
      <alignment horizontal="justify" vertical="top" wrapText="1"/>
    </xf>
    <xf numFmtId="3" fontId="9" fillId="0" borderId="13" xfId="0" quotePrefix="1" applyNumberFormat="1" applyFont="1" applyBorder="1" applyAlignment="1">
      <alignment horizontal="right" vertical="top" wrapText="1"/>
    </xf>
    <xf numFmtId="0" fontId="8" fillId="0" borderId="16" xfId="0" quotePrefix="1" applyFont="1" applyBorder="1" applyAlignment="1">
      <alignment horizontal="justify" vertical="top" wrapText="1"/>
    </xf>
    <xf numFmtId="3" fontId="9" fillId="0" borderId="19" xfId="0" quotePrefix="1" applyNumberFormat="1" applyFont="1" applyBorder="1" applyAlignment="1">
      <alignment horizontal="right" vertical="top" wrapText="1"/>
    </xf>
    <xf numFmtId="0" fontId="8" fillId="2" borderId="20" xfId="0" applyFont="1" applyFill="1" applyBorder="1" applyAlignment="1">
      <alignment horizontal="justify" vertical="top" wrapText="1"/>
    </xf>
    <xf numFmtId="3" fontId="4" fillId="2" borderId="21" xfId="0" applyNumberFormat="1" applyFont="1" applyFill="1" applyBorder="1" applyAlignment="1">
      <alignment horizontal="right" vertical="top" wrapText="1"/>
    </xf>
    <xf numFmtId="0" fontId="8" fillId="0" borderId="22" xfId="0" applyFont="1" applyBorder="1" applyAlignment="1">
      <alignment horizontal="justify" vertical="top" wrapText="1"/>
    </xf>
    <xf numFmtId="0" fontId="4" fillId="0" borderId="5" xfId="0" applyFont="1" applyBorder="1" applyAlignment="1">
      <alignment horizontal="justify" vertical="top" wrapText="1"/>
    </xf>
    <xf numFmtId="3" fontId="4" fillId="0" borderId="9" xfId="0" applyNumberFormat="1" applyFont="1" applyBorder="1" applyAlignment="1">
      <alignment horizontal="right" vertical="top" wrapText="1"/>
    </xf>
    <xf numFmtId="0" fontId="8" fillId="0" borderId="1" xfId="0" quotePrefix="1" applyFont="1" applyBorder="1" applyAlignment="1">
      <alignment horizontal="justify" vertical="top" wrapText="1"/>
    </xf>
    <xf numFmtId="0" fontId="8" fillId="0" borderId="1" xfId="0" applyFont="1" applyBorder="1" applyAlignment="1">
      <alignment horizontal="justify" vertical="top" wrapText="1"/>
    </xf>
    <xf numFmtId="0" fontId="8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justify" vertical="top" wrapText="1"/>
    </xf>
    <xf numFmtId="3" fontId="4" fillId="2" borderId="0" xfId="0" applyNumberFormat="1" applyFont="1" applyFill="1" applyAlignment="1">
      <alignment horizontal="right" vertical="top" wrapText="1"/>
    </xf>
    <xf numFmtId="0" fontId="8" fillId="0" borderId="0" xfId="0" applyFont="1" applyAlignment="1">
      <alignment horizontal="right" vertical="top" wrapText="1"/>
    </xf>
    <xf numFmtId="3" fontId="6" fillId="0" borderId="0" xfId="0" applyNumberFormat="1" applyFont="1" applyAlignment="1">
      <alignment horizontal="right" vertical="top" wrapText="1"/>
    </xf>
    <xf numFmtId="0" fontId="8" fillId="0" borderId="0" xfId="0" applyFont="1" applyAlignment="1">
      <alignment horizontal="justify" vertical="top" wrapText="1"/>
    </xf>
    <xf numFmtId="0" fontId="4" fillId="0" borderId="0" xfId="0" applyFont="1" applyAlignment="1">
      <alignment horizontal="justify" vertical="top" wrapText="1"/>
    </xf>
    <xf numFmtId="3" fontId="4" fillId="0" borderId="0" xfId="0" applyNumberFormat="1" applyFont="1" applyAlignment="1">
      <alignment horizontal="center" vertical="top" wrapText="1"/>
    </xf>
    <xf numFmtId="3" fontId="8" fillId="0" borderId="0" xfId="0" applyNumberFormat="1" applyFont="1"/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3" fontId="3" fillId="0" borderId="0" xfId="0" applyNumberFormat="1" applyFont="1" applyAlignment="1">
      <alignment horizontal="center"/>
    </xf>
    <xf numFmtId="49" fontId="5" fillId="0" borderId="4" xfId="0" applyNumberFormat="1" applyFont="1" applyBorder="1" applyAlignment="1">
      <alignment horizontal="center" wrapText="1"/>
    </xf>
    <xf numFmtId="49" fontId="5" fillId="0" borderId="9" xfId="0" applyNumberFormat="1" applyFont="1" applyBorder="1" applyAlignment="1">
      <alignment horizontal="center" wrapText="1"/>
    </xf>
    <xf numFmtId="0" fontId="0" fillId="0" borderId="0" xfId="0" applyFont="1" applyAlignment="1">
      <alignment horizontal="right"/>
    </xf>
  </cellXfs>
  <cellStyles count="4">
    <cellStyle name="Comma" xfId="3" builtinId="3"/>
    <cellStyle name="Normal" xfId="0" builtinId="0"/>
    <cellStyle name="Normal 2" xfId="2" xr:uid="{A88F529D-787E-4154-B085-7E289360A0BF}"/>
    <cellStyle name="Normal 2 2" xfId="1" xr:uid="{B640120C-71A6-48B4-A277-AB97E467C8B2}"/>
  </cellStyles>
  <dxfs count="0"/>
  <tableStyles count="0" defaultTableStyle="TableStyleMedium2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ise\AppData\Local\Microsoft\Windows\INetCache\Content.Outlook\NN1ZC972\Kopsavilkuma_tabula_1.xlsx" TargetMode="External"/><Relationship Id="rId1" Type="http://schemas.openxmlformats.org/officeDocument/2006/relationships/externalLinkPath" Target="/Users/Alise/AppData/Local/Microsoft/Windows/INetCache/Content.Outlook/NN1ZC972/Kopsavilkuma_tabula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rafiki"/>
      <sheetName val="KONSOLIDĒTIE IEŅĒMUMI"/>
      <sheetName val="KONSOLIDĒTIE IZDEVUMI"/>
      <sheetName val="IEŅ AĢENTŪRA"/>
      <sheetName val="IZD AĢENTŪRA"/>
      <sheetName val="IEŅ DOME"/>
      <sheetName val="IZD DOME"/>
      <sheetName val="Biblioteka"/>
      <sheetName val="Kultūras centrs"/>
      <sheetName val="Saulkrastu sporta centrs"/>
      <sheetName val="Sējas sporta centrs"/>
      <sheetName val="Sējas skola"/>
      <sheetName val="Sējas skolas virtuve"/>
      <sheetName val="ĪAN Skolēnu pārvadājumi"/>
      <sheetName val="Saulkrastu vsk"/>
      <sheetName val="PII Bitīte"/>
      <sheetName val="PII Rūķītis"/>
      <sheetName val="VJMSS"/>
      <sheetName val="SMMS"/>
      <sheetName val="Izglītības nodaļa"/>
      <sheetName val="Soc dienests"/>
      <sheetName val="Soc pabalsti"/>
      <sheetName val="Bāriņtiesa"/>
      <sheetName val="Būvvalde"/>
      <sheetName val="Attīstības nodaļa"/>
      <sheetName val="TIC un kom nodaļa"/>
      <sheetName val=" Ceļi (apsaimn nod)"/>
      <sheetName val="Apsaimn nodaļa"/>
      <sheetName val="policija"/>
      <sheetName val="Admin komisija"/>
      <sheetName val="Vēlēšanu komisija"/>
      <sheetName val="Dzimtsarakstu nodaļa"/>
      <sheetName val="Finanšu nodaļa"/>
      <sheetName val="Admin nodaļa"/>
      <sheetName val="Deputāti"/>
      <sheetName val="Past komitejas"/>
      <sheetName val="Finansēšana"/>
    </sheetNames>
    <sheetDataSet>
      <sheetData sheetId="0"/>
      <sheetData sheetId="1">
        <row r="147">
          <cell r="C147">
            <v>25511269</v>
          </cell>
        </row>
        <row r="149">
          <cell r="C149">
            <v>4271191</v>
          </cell>
        </row>
        <row r="151">
          <cell r="C151">
            <v>3399984.8900000011</v>
          </cell>
        </row>
      </sheetData>
      <sheetData sheetId="2">
        <row r="92">
          <cell r="C92">
            <v>29361434.329539999</v>
          </cell>
        </row>
        <row r="95">
          <cell r="C95">
            <v>3018444</v>
          </cell>
        </row>
        <row r="96">
          <cell r="C96">
            <v>481600</v>
          </cell>
        </row>
      </sheetData>
      <sheetData sheetId="3">
        <row r="148">
          <cell r="C148">
            <v>177886</v>
          </cell>
        </row>
      </sheetData>
      <sheetData sheetId="4">
        <row r="105">
          <cell r="C105">
            <v>0</v>
          </cell>
          <cell r="E105">
            <v>0</v>
          </cell>
        </row>
        <row r="109">
          <cell r="C109">
            <v>0</v>
          </cell>
          <cell r="E109">
            <v>0</v>
          </cell>
        </row>
        <row r="135">
          <cell r="C135">
            <v>0</v>
          </cell>
          <cell r="E135">
            <v>0</v>
          </cell>
        </row>
        <row r="184">
          <cell r="C184">
            <v>0</v>
          </cell>
          <cell r="E184">
            <v>0</v>
          </cell>
        </row>
      </sheetData>
      <sheetData sheetId="5"/>
      <sheetData sheetId="6">
        <row r="6">
          <cell r="H6">
            <v>1151641.7134</v>
          </cell>
          <cell r="I6">
            <v>586343.36</v>
          </cell>
          <cell r="J6">
            <v>575809.72863999999</v>
          </cell>
          <cell r="K6">
            <v>476009.55</v>
          </cell>
          <cell r="M6">
            <v>984584</v>
          </cell>
          <cell r="N6">
            <v>5387032.9274999993</v>
          </cell>
          <cell r="O6">
            <v>648371.48</v>
          </cell>
        </row>
        <row r="27">
          <cell r="H27">
            <v>400261.44</v>
          </cell>
          <cell r="I27">
            <v>90534.399999999994</v>
          </cell>
          <cell r="J27">
            <v>384301</v>
          </cell>
          <cell r="K27">
            <v>1779628</v>
          </cell>
          <cell r="M27">
            <v>753043</v>
          </cell>
          <cell r="N27">
            <v>1635725</v>
          </cell>
          <cell r="O27">
            <v>88866</v>
          </cell>
        </row>
        <row r="104">
          <cell r="H104">
            <v>0</v>
          </cell>
          <cell r="I104">
            <v>6000</v>
          </cell>
          <cell r="J104">
            <v>1104632</v>
          </cell>
          <cell r="K104">
            <v>418000</v>
          </cell>
          <cell r="M104">
            <v>100648</v>
          </cell>
          <cell r="N104">
            <v>0</v>
          </cell>
          <cell r="O104">
            <v>0</v>
          </cell>
        </row>
        <row r="108">
          <cell r="H108">
            <v>273750</v>
          </cell>
          <cell r="I108">
            <v>0</v>
          </cell>
          <cell r="J108">
            <v>0</v>
          </cell>
          <cell r="K108">
            <v>0</v>
          </cell>
          <cell r="M108">
            <v>0</v>
          </cell>
          <cell r="N108">
            <v>0</v>
          </cell>
          <cell r="O108">
            <v>0</v>
          </cell>
        </row>
        <row r="111">
          <cell r="H111">
            <v>8850</v>
          </cell>
          <cell r="I111">
            <v>8550</v>
          </cell>
          <cell r="J111">
            <v>6210189.7300000004</v>
          </cell>
          <cell r="K111">
            <v>27900</v>
          </cell>
          <cell r="M111">
            <v>46869</v>
          </cell>
          <cell r="N111">
            <v>752608</v>
          </cell>
          <cell r="O111">
            <v>88567</v>
          </cell>
        </row>
        <row r="132">
          <cell r="H132">
            <v>2500</v>
          </cell>
          <cell r="I132">
            <v>0</v>
          </cell>
          <cell r="J132">
            <v>9000</v>
          </cell>
          <cell r="K132">
            <v>0</v>
          </cell>
          <cell r="M132">
            <v>0</v>
          </cell>
          <cell r="N132">
            <v>91000</v>
          </cell>
          <cell r="O132">
            <v>959510</v>
          </cell>
        </row>
        <row r="181">
          <cell r="H181">
            <v>1886604</v>
          </cell>
          <cell r="I181">
            <v>0</v>
          </cell>
          <cell r="J181">
            <v>0</v>
          </cell>
          <cell r="K181">
            <v>0</v>
          </cell>
          <cell r="L181">
            <v>150331</v>
          </cell>
          <cell r="M181">
            <v>1833</v>
          </cell>
          <cell r="N181">
            <v>380000</v>
          </cell>
          <cell r="O181">
            <v>0</v>
          </cell>
        </row>
        <row r="196">
          <cell r="E196">
            <v>785926</v>
          </cell>
        </row>
        <row r="197">
          <cell r="E197">
            <v>2232518</v>
          </cell>
        </row>
        <row r="199">
          <cell r="E199">
            <v>481600</v>
          </cell>
        </row>
        <row r="201">
          <cell r="E201">
            <v>143080.94045999646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2D492-BAB6-4E6C-B9AA-51AB9F8EBDAC}">
  <dimension ref="A1:D103"/>
  <sheetViews>
    <sheetView tabSelected="1" topLeftCell="A76" workbookViewId="0">
      <selection activeCell="G102" sqref="G102"/>
    </sheetView>
  </sheetViews>
  <sheetFormatPr defaultRowHeight="14.4" x14ac:dyDescent="0.3"/>
  <cols>
    <col min="1" max="1" width="10.44140625" bestFit="1" customWidth="1"/>
    <col min="2" max="2" width="46" customWidth="1"/>
    <col min="3" max="3" width="19.109375" style="1" customWidth="1"/>
    <col min="4" max="4" width="9.109375" style="5"/>
  </cols>
  <sheetData>
    <row r="1" spans="1:3" x14ac:dyDescent="0.3">
      <c r="A1" s="2"/>
      <c r="C1" s="76" t="s">
        <v>45</v>
      </c>
    </row>
    <row r="2" spans="1:3" ht="20.399999999999999" x14ac:dyDescent="0.35">
      <c r="A2" s="73" t="s">
        <v>6</v>
      </c>
      <c r="B2" s="73"/>
      <c r="C2" s="73"/>
    </row>
    <row r="3" spans="1:3" ht="20.399999999999999" x14ac:dyDescent="0.35">
      <c r="A3" s="73" t="s">
        <v>9</v>
      </c>
      <c r="B3" s="73"/>
      <c r="C3" s="73"/>
    </row>
    <row r="4" spans="1:3" ht="20.399999999999999" x14ac:dyDescent="0.35">
      <c r="A4" s="73" t="s">
        <v>10</v>
      </c>
      <c r="B4" s="73"/>
      <c r="C4" s="73"/>
    </row>
    <row r="5" spans="1:3" ht="16.2" thickBot="1" x14ac:dyDescent="0.35">
      <c r="A5" s="6"/>
      <c r="B5" s="7"/>
      <c r="C5" s="7"/>
    </row>
    <row r="6" spans="1:3" ht="31.2" x14ac:dyDescent="0.3">
      <c r="A6" s="8" t="s">
        <v>1</v>
      </c>
      <c r="B6" s="9" t="s">
        <v>11</v>
      </c>
      <c r="C6" s="9" t="s">
        <v>12</v>
      </c>
    </row>
    <row r="7" spans="1:3" ht="15.6" x14ac:dyDescent="0.3">
      <c r="A7" s="10"/>
      <c r="B7" s="11"/>
      <c r="C7" s="12"/>
    </row>
    <row r="8" spans="1:3" ht="15.6" x14ac:dyDescent="0.3">
      <c r="A8" s="13" t="s">
        <v>2</v>
      </c>
      <c r="B8" s="14" t="s">
        <v>13</v>
      </c>
      <c r="C8" s="15">
        <f>SUM(C9:C15)</f>
        <v>3723607.1534000002</v>
      </c>
    </row>
    <row r="9" spans="1:3" ht="15.6" x14ac:dyDescent="0.3">
      <c r="A9" s="16" t="s">
        <v>14</v>
      </c>
      <c r="B9" s="17" t="s">
        <v>15</v>
      </c>
      <c r="C9" s="18">
        <f>'[1]IZD DOME'!H6</f>
        <v>1151641.7134</v>
      </c>
    </row>
    <row r="10" spans="1:3" ht="15.6" x14ac:dyDescent="0.3">
      <c r="A10" s="16" t="s">
        <v>16</v>
      </c>
      <c r="B10" s="17" t="s">
        <v>17</v>
      </c>
      <c r="C10" s="18">
        <f>'[1]IZD DOME'!H27</f>
        <v>400261.44</v>
      </c>
    </row>
    <row r="11" spans="1:3" ht="15.6" x14ac:dyDescent="0.3">
      <c r="A11" s="16" t="s">
        <v>18</v>
      </c>
      <c r="B11" s="17" t="s">
        <v>19</v>
      </c>
      <c r="C11" s="19">
        <f>'[1]IZD DOME'!H104</f>
        <v>0</v>
      </c>
    </row>
    <row r="12" spans="1:3" ht="15.6" x14ac:dyDescent="0.3">
      <c r="A12" s="16" t="s">
        <v>20</v>
      </c>
      <c r="B12" s="17" t="s">
        <v>21</v>
      </c>
      <c r="C12" s="19">
        <f>'[1]IZD DOME'!H108</f>
        <v>273750</v>
      </c>
    </row>
    <row r="13" spans="1:3" ht="15.6" x14ac:dyDescent="0.3">
      <c r="A13" s="16" t="s">
        <v>22</v>
      </c>
      <c r="B13" s="17" t="s">
        <v>23</v>
      </c>
      <c r="C13" s="19">
        <f>'[1]IZD DOME'!H111</f>
        <v>8850</v>
      </c>
    </row>
    <row r="14" spans="1:3" ht="15.6" x14ac:dyDescent="0.3">
      <c r="A14" s="16" t="s">
        <v>24</v>
      </c>
      <c r="B14" s="17" t="s">
        <v>25</v>
      </c>
      <c r="C14" s="19">
        <f>'[1]IZD DOME'!H132</f>
        <v>2500</v>
      </c>
    </row>
    <row r="15" spans="1:3" ht="42" x14ac:dyDescent="0.3">
      <c r="A15" s="16" t="s">
        <v>26</v>
      </c>
      <c r="B15" s="17" t="s">
        <v>27</v>
      </c>
      <c r="C15" s="19">
        <f>'[1]IZD DOME'!H181</f>
        <v>1886604</v>
      </c>
    </row>
    <row r="16" spans="1:3" ht="15.6" x14ac:dyDescent="0.3">
      <c r="A16" s="13" t="s">
        <v>28</v>
      </c>
      <c r="B16" s="14" t="s">
        <v>29</v>
      </c>
      <c r="C16" s="15">
        <f>SUM(C17:C23)</f>
        <v>691427.76</v>
      </c>
    </row>
    <row r="17" spans="1:3" ht="15.6" x14ac:dyDescent="0.3">
      <c r="A17" s="16" t="s">
        <v>14</v>
      </c>
      <c r="B17" s="17" t="s">
        <v>15</v>
      </c>
      <c r="C17" s="20">
        <f>'[1]IZD DOME'!I6</f>
        <v>586343.36</v>
      </c>
    </row>
    <row r="18" spans="1:3" ht="15.6" x14ac:dyDescent="0.3">
      <c r="A18" s="16" t="s">
        <v>16</v>
      </c>
      <c r="B18" s="17" t="s">
        <v>17</v>
      </c>
      <c r="C18" s="21">
        <f>'[1]IZD DOME'!I27</f>
        <v>90534.399999999994</v>
      </c>
    </row>
    <row r="19" spans="1:3" ht="15.6" x14ac:dyDescent="0.3">
      <c r="A19" s="16" t="s">
        <v>18</v>
      </c>
      <c r="B19" s="17" t="s">
        <v>19</v>
      </c>
      <c r="C19" s="21">
        <f>'[1]IZD DOME'!I104</f>
        <v>6000</v>
      </c>
    </row>
    <row r="20" spans="1:3" ht="15.6" x14ac:dyDescent="0.3">
      <c r="A20" s="16" t="s">
        <v>20</v>
      </c>
      <c r="B20" s="17" t="s">
        <v>21</v>
      </c>
      <c r="C20" s="21">
        <f>-'[1]IZD DOME'!I108</f>
        <v>0</v>
      </c>
    </row>
    <row r="21" spans="1:3" ht="15.6" x14ac:dyDescent="0.3">
      <c r="A21" s="16" t="s">
        <v>22</v>
      </c>
      <c r="B21" s="17" t="s">
        <v>23</v>
      </c>
      <c r="C21" s="21">
        <f>'[1]IZD DOME'!I111</f>
        <v>8550</v>
      </c>
    </row>
    <row r="22" spans="1:3" ht="15.6" x14ac:dyDescent="0.3">
      <c r="A22" s="16" t="s">
        <v>24</v>
      </c>
      <c r="B22" s="17" t="s">
        <v>25</v>
      </c>
      <c r="C22" s="20">
        <f>'[1]IZD DOME'!I132</f>
        <v>0</v>
      </c>
    </row>
    <row r="23" spans="1:3" ht="42" x14ac:dyDescent="0.3">
      <c r="A23" s="16" t="s">
        <v>26</v>
      </c>
      <c r="B23" s="17" t="s">
        <v>27</v>
      </c>
      <c r="C23" s="21">
        <f>-'[1]IZD DOME'!I181</f>
        <v>0</v>
      </c>
    </row>
    <row r="24" spans="1:3" ht="15.6" x14ac:dyDescent="0.3">
      <c r="A24" s="13" t="s">
        <v>3</v>
      </c>
      <c r="B24" s="14" t="s">
        <v>30</v>
      </c>
      <c r="C24" s="15">
        <f>SUM(C25:C31)</f>
        <v>8283932.4586399999</v>
      </c>
    </row>
    <row r="25" spans="1:3" ht="15.6" x14ac:dyDescent="0.3">
      <c r="A25" s="16" t="s">
        <v>14</v>
      </c>
      <c r="B25" s="17" t="s">
        <v>15</v>
      </c>
      <c r="C25" s="18">
        <f>'[1]IZD DOME'!J6</f>
        <v>575809.72863999999</v>
      </c>
    </row>
    <row r="26" spans="1:3" ht="15.6" x14ac:dyDescent="0.3">
      <c r="A26" s="16" t="s">
        <v>16</v>
      </c>
      <c r="B26" s="17" t="s">
        <v>17</v>
      </c>
      <c r="C26" s="18">
        <f>'[1]IZD DOME'!J27</f>
        <v>384301</v>
      </c>
    </row>
    <row r="27" spans="1:3" ht="15.6" x14ac:dyDescent="0.3">
      <c r="A27" s="16" t="s">
        <v>18</v>
      </c>
      <c r="B27" s="17" t="s">
        <v>19</v>
      </c>
      <c r="C27" s="19">
        <f>'[1]IZD DOME'!J104</f>
        <v>1104632</v>
      </c>
    </row>
    <row r="28" spans="1:3" ht="15.6" x14ac:dyDescent="0.3">
      <c r="A28" s="16" t="s">
        <v>20</v>
      </c>
      <c r="B28" s="17" t="s">
        <v>21</v>
      </c>
      <c r="C28" s="18">
        <f>'[1]IZD DOME'!J108</f>
        <v>0</v>
      </c>
    </row>
    <row r="29" spans="1:3" ht="15.6" x14ac:dyDescent="0.3">
      <c r="A29" s="16" t="s">
        <v>22</v>
      </c>
      <c r="B29" s="17" t="s">
        <v>23</v>
      </c>
      <c r="C29" s="19">
        <f>'[1]IZD DOME'!J111</f>
        <v>6210189.7300000004</v>
      </c>
    </row>
    <row r="30" spans="1:3" ht="15.6" x14ac:dyDescent="0.3">
      <c r="A30" s="16" t="s">
        <v>24</v>
      </c>
      <c r="B30" s="17" t="s">
        <v>25</v>
      </c>
      <c r="C30" s="19">
        <f>'[1]IZD DOME'!J132</f>
        <v>9000</v>
      </c>
    </row>
    <row r="31" spans="1:3" ht="42" x14ac:dyDescent="0.3">
      <c r="A31" s="16" t="s">
        <v>26</v>
      </c>
      <c r="B31" s="17" t="s">
        <v>27</v>
      </c>
      <c r="C31" s="19">
        <f>'[1]IZD DOME'!J181</f>
        <v>0</v>
      </c>
    </row>
    <row r="32" spans="1:3" ht="15.6" x14ac:dyDescent="0.3">
      <c r="A32" s="22" t="s">
        <v>31</v>
      </c>
      <c r="B32" s="14" t="s">
        <v>32</v>
      </c>
      <c r="C32" s="15">
        <f>SUM(C33:C39)</f>
        <v>2701537.55</v>
      </c>
    </row>
    <row r="33" spans="1:3" ht="15.6" x14ac:dyDescent="0.3">
      <c r="A33" s="16" t="s">
        <v>14</v>
      </c>
      <c r="B33" s="17" t="s">
        <v>15</v>
      </c>
      <c r="C33" s="19">
        <f>'[1]IZD DOME'!K6</f>
        <v>476009.55</v>
      </c>
    </row>
    <row r="34" spans="1:3" ht="15.6" x14ac:dyDescent="0.3">
      <c r="A34" s="16" t="s">
        <v>16</v>
      </c>
      <c r="B34" s="17" t="s">
        <v>17</v>
      </c>
      <c r="C34" s="18">
        <f>'[1]IZD DOME'!K27</f>
        <v>1779628</v>
      </c>
    </row>
    <row r="35" spans="1:3" ht="15.6" x14ac:dyDescent="0.3">
      <c r="A35" s="16" t="s">
        <v>18</v>
      </c>
      <c r="B35" s="17" t="s">
        <v>19</v>
      </c>
      <c r="C35" s="18">
        <f>'[1]IZD DOME'!K104</f>
        <v>418000</v>
      </c>
    </row>
    <row r="36" spans="1:3" ht="15.6" x14ac:dyDescent="0.3">
      <c r="A36" s="16" t="s">
        <v>20</v>
      </c>
      <c r="B36" s="17" t="s">
        <v>21</v>
      </c>
      <c r="C36" s="19">
        <f>'[1]IZD DOME'!K108</f>
        <v>0</v>
      </c>
    </row>
    <row r="37" spans="1:3" ht="15.6" x14ac:dyDescent="0.3">
      <c r="A37" s="16" t="s">
        <v>22</v>
      </c>
      <c r="B37" s="17" t="s">
        <v>23</v>
      </c>
      <c r="C37" s="19">
        <f>'[1]IZD DOME'!K111</f>
        <v>27900</v>
      </c>
    </row>
    <row r="38" spans="1:3" ht="15.6" x14ac:dyDescent="0.3">
      <c r="A38" s="16" t="s">
        <v>24</v>
      </c>
      <c r="B38" s="17" t="s">
        <v>25</v>
      </c>
      <c r="C38" s="18">
        <f>'[1]IZD DOME'!K132</f>
        <v>0</v>
      </c>
    </row>
    <row r="39" spans="1:3" ht="42" x14ac:dyDescent="0.3">
      <c r="A39" s="16" t="s">
        <v>26</v>
      </c>
      <c r="B39" s="17" t="s">
        <v>27</v>
      </c>
      <c r="C39" s="19">
        <f>'[1]IZD DOME'!K181</f>
        <v>0</v>
      </c>
    </row>
    <row r="40" spans="1:3" ht="15.6" x14ac:dyDescent="0.3">
      <c r="A40" s="22" t="s">
        <v>33</v>
      </c>
      <c r="B40" s="14" t="s">
        <v>34</v>
      </c>
      <c r="C40" s="15">
        <f>SUM(C41:C42)</f>
        <v>150331</v>
      </c>
    </row>
    <row r="41" spans="1:3" ht="15.6" x14ac:dyDescent="0.3">
      <c r="A41" s="16" t="s">
        <v>24</v>
      </c>
      <c r="B41" s="17" t="s">
        <v>25</v>
      </c>
      <c r="C41" s="18">
        <f>'[1]IZD DOME'!L132</f>
        <v>0</v>
      </c>
    </row>
    <row r="42" spans="1:3" ht="42" x14ac:dyDescent="0.3">
      <c r="A42" s="16" t="s">
        <v>26</v>
      </c>
      <c r="B42" s="17" t="s">
        <v>27</v>
      </c>
      <c r="C42" s="18">
        <f>'[1]IZD DOME'!L181</f>
        <v>150331</v>
      </c>
    </row>
    <row r="43" spans="1:3" ht="15.6" x14ac:dyDescent="0.3">
      <c r="A43" s="22" t="s">
        <v>5</v>
      </c>
      <c r="B43" s="14" t="s">
        <v>35</v>
      </c>
      <c r="C43" s="15">
        <f>SUM(C44:C50)</f>
        <v>1886977</v>
      </c>
    </row>
    <row r="44" spans="1:3" ht="15.6" x14ac:dyDescent="0.3">
      <c r="A44" s="16" t="s">
        <v>14</v>
      </c>
      <c r="B44" s="17" t="s">
        <v>15</v>
      </c>
      <c r="C44" s="18">
        <f>'[1]IZD DOME'!M6</f>
        <v>984584</v>
      </c>
    </row>
    <row r="45" spans="1:3" ht="15.6" x14ac:dyDescent="0.3">
      <c r="A45" s="16" t="s">
        <v>16</v>
      </c>
      <c r="B45" s="17" t="s">
        <v>17</v>
      </c>
      <c r="C45" s="19">
        <f>'[1]IZD DOME'!M27</f>
        <v>753043</v>
      </c>
    </row>
    <row r="46" spans="1:3" ht="15.6" x14ac:dyDescent="0.3">
      <c r="A46" s="16" t="s">
        <v>18</v>
      </c>
      <c r="B46" s="17" t="s">
        <v>19</v>
      </c>
      <c r="C46" s="19">
        <f>'[1]IZD DOME'!M104</f>
        <v>100648</v>
      </c>
    </row>
    <row r="47" spans="1:3" ht="15.6" x14ac:dyDescent="0.3">
      <c r="A47" s="16" t="s">
        <v>20</v>
      </c>
      <c r="B47" s="17" t="s">
        <v>21</v>
      </c>
      <c r="C47" s="19">
        <f>'[1]IZD DOME'!M108</f>
        <v>0</v>
      </c>
    </row>
    <row r="48" spans="1:3" ht="15.6" x14ac:dyDescent="0.3">
      <c r="A48" s="16" t="s">
        <v>22</v>
      </c>
      <c r="B48" s="17" t="s">
        <v>23</v>
      </c>
      <c r="C48" s="19">
        <f>'[1]IZD DOME'!M111</f>
        <v>46869</v>
      </c>
    </row>
    <row r="49" spans="1:3" ht="15.6" x14ac:dyDescent="0.3">
      <c r="A49" s="16" t="s">
        <v>24</v>
      </c>
      <c r="B49" s="17" t="s">
        <v>25</v>
      </c>
      <c r="C49" s="18">
        <f>'[1]IZD DOME'!M132</f>
        <v>0</v>
      </c>
    </row>
    <row r="50" spans="1:3" ht="42" x14ac:dyDescent="0.3">
      <c r="A50" s="16" t="s">
        <v>26</v>
      </c>
      <c r="B50" s="17" t="s">
        <v>27</v>
      </c>
      <c r="C50" s="19">
        <f>'[1]IZD DOME'!M181</f>
        <v>1833</v>
      </c>
    </row>
    <row r="51" spans="1:3" ht="15.6" x14ac:dyDescent="0.3">
      <c r="A51" s="22" t="s">
        <v>36</v>
      </c>
      <c r="B51" s="14" t="s">
        <v>37</v>
      </c>
      <c r="C51" s="15">
        <f>SUM(C52:C58)</f>
        <v>8246365.9274999993</v>
      </c>
    </row>
    <row r="52" spans="1:3" ht="15.6" x14ac:dyDescent="0.3">
      <c r="A52" s="16" t="s">
        <v>14</v>
      </c>
      <c r="B52" s="17" t="s">
        <v>15</v>
      </c>
      <c r="C52" s="23">
        <f>'[1]IZD DOME'!N6</f>
        <v>5387032.9274999993</v>
      </c>
    </row>
    <row r="53" spans="1:3" ht="15.6" x14ac:dyDescent="0.3">
      <c r="A53" s="16" t="s">
        <v>16</v>
      </c>
      <c r="B53" s="17" t="s">
        <v>17</v>
      </c>
      <c r="C53" s="24">
        <f>'[1]IZD DOME'!N27</f>
        <v>1635725</v>
      </c>
    </row>
    <row r="54" spans="1:3" ht="15.6" x14ac:dyDescent="0.3">
      <c r="A54" s="16" t="s">
        <v>18</v>
      </c>
      <c r="B54" s="17" t="s">
        <v>19</v>
      </c>
      <c r="C54" s="25">
        <f>'[1]IZD DOME'!N104</f>
        <v>0</v>
      </c>
    </row>
    <row r="55" spans="1:3" ht="15.6" x14ac:dyDescent="0.3">
      <c r="A55" s="16" t="s">
        <v>20</v>
      </c>
      <c r="B55" s="17" t="s">
        <v>21</v>
      </c>
      <c r="C55" s="25">
        <f>'[1]IZD DOME'!N108</f>
        <v>0</v>
      </c>
    </row>
    <row r="56" spans="1:3" ht="15.6" x14ac:dyDescent="0.3">
      <c r="A56" s="16" t="s">
        <v>22</v>
      </c>
      <c r="B56" s="17" t="s">
        <v>23</v>
      </c>
      <c r="C56" s="19">
        <f>'[1]IZD DOME'!N111</f>
        <v>752608</v>
      </c>
    </row>
    <row r="57" spans="1:3" ht="15.6" x14ac:dyDescent="0.3">
      <c r="A57" s="16" t="s">
        <v>24</v>
      </c>
      <c r="B57" s="17" t="s">
        <v>25</v>
      </c>
      <c r="C57" s="19">
        <f>'[1]IZD DOME'!N132</f>
        <v>91000</v>
      </c>
    </row>
    <row r="58" spans="1:3" ht="42" x14ac:dyDescent="0.3">
      <c r="A58" s="16" t="s">
        <v>26</v>
      </c>
      <c r="B58" s="17" t="s">
        <v>27</v>
      </c>
      <c r="C58" s="19">
        <f>'[1]IZD DOME'!N181</f>
        <v>380000</v>
      </c>
    </row>
    <row r="59" spans="1:3" ht="15.6" x14ac:dyDescent="0.3">
      <c r="A59" s="22" t="s">
        <v>4</v>
      </c>
      <c r="B59" s="14" t="s">
        <v>38</v>
      </c>
      <c r="C59" s="15">
        <f>SUM(C60:C66)</f>
        <v>1785314.48</v>
      </c>
    </row>
    <row r="60" spans="1:3" ht="15.6" x14ac:dyDescent="0.3">
      <c r="A60" s="16" t="s">
        <v>14</v>
      </c>
      <c r="B60" s="17" t="s">
        <v>15</v>
      </c>
      <c r="C60" s="18">
        <f>'[1]IZD DOME'!O6</f>
        <v>648371.48</v>
      </c>
    </row>
    <row r="61" spans="1:3" ht="15.6" x14ac:dyDescent="0.3">
      <c r="A61" s="16" t="s">
        <v>16</v>
      </c>
      <c r="B61" s="17" t="s">
        <v>17</v>
      </c>
      <c r="C61" s="19">
        <f>'[1]IZD DOME'!O27</f>
        <v>88866</v>
      </c>
    </row>
    <row r="62" spans="1:3" ht="15.6" x14ac:dyDescent="0.3">
      <c r="A62" s="16" t="s">
        <v>18</v>
      </c>
      <c r="B62" s="17" t="s">
        <v>19</v>
      </c>
      <c r="C62" s="19">
        <f>'[1]IZD DOME'!O104</f>
        <v>0</v>
      </c>
    </row>
    <row r="63" spans="1:3" ht="15.6" x14ac:dyDescent="0.3">
      <c r="A63" s="16" t="s">
        <v>20</v>
      </c>
      <c r="B63" s="17" t="s">
        <v>21</v>
      </c>
      <c r="C63" s="18">
        <f>'[1]IZD DOME'!O108</f>
        <v>0</v>
      </c>
    </row>
    <row r="64" spans="1:3" ht="15.6" x14ac:dyDescent="0.3">
      <c r="A64" s="16" t="s">
        <v>22</v>
      </c>
      <c r="B64" s="17" t="s">
        <v>23</v>
      </c>
      <c r="C64" s="19">
        <f>'[1]IZD DOME'!O111</f>
        <v>88567</v>
      </c>
    </row>
    <row r="65" spans="1:3" ht="15.6" x14ac:dyDescent="0.3">
      <c r="A65" s="16" t="s">
        <v>24</v>
      </c>
      <c r="B65" s="17" t="s">
        <v>25</v>
      </c>
      <c r="C65" s="18">
        <f>'[1]IZD DOME'!O132</f>
        <v>959510</v>
      </c>
    </row>
    <row r="66" spans="1:3" ht="42" x14ac:dyDescent="0.3">
      <c r="A66" s="16" t="s">
        <v>26</v>
      </c>
      <c r="B66" s="17" t="s">
        <v>27</v>
      </c>
      <c r="C66" s="19">
        <f>'[1]IZD DOME'!O181</f>
        <v>0</v>
      </c>
    </row>
    <row r="67" spans="1:3" ht="15.6" x14ac:dyDescent="0.3">
      <c r="A67" s="26"/>
      <c r="B67" s="27" t="s">
        <v>39</v>
      </c>
      <c r="C67" s="28">
        <f>C8+C16+C24+C32+C40+C43+C51+C59</f>
        <v>27469493.329539999</v>
      </c>
    </row>
    <row r="68" spans="1:3" ht="15.6" x14ac:dyDescent="0.3">
      <c r="A68" s="29"/>
      <c r="B68" s="30"/>
      <c r="C68" s="31"/>
    </row>
    <row r="69" spans="1:3" ht="15.6" x14ac:dyDescent="0.3">
      <c r="A69" s="32"/>
      <c r="B69" s="33"/>
      <c r="C69" s="34"/>
    </row>
    <row r="70" spans="1:3" ht="18" thickBot="1" x14ac:dyDescent="0.35">
      <c r="A70" s="74" t="s">
        <v>7</v>
      </c>
      <c r="B70" s="75"/>
      <c r="C70" s="75"/>
    </row>
    <row r="71" spans="1:3" ht="15.6" x14ac:dyDescent="0.3">
      <c r="A71" s="35" t="s">
        <v>33</v>
      </c>
      <c r="B71" s="36" t="s">
        <v>34</v>
      </c>
      <c r="C71" s="15">
        <f>SUM(C72:C78)</f>
        <v>1740243</v>
      </c>
    </row>
    <row r="72" spans="1:3" ht="15.6" x14ac:dyDescent="0.3">
      <c r="A72" s="16" t="s">
        <v>14</v>
      </c>
      <c r="B72" s="17" t="s">
        <v>15</v>
      </c>
      <c r="C72" s="37">
        <v>1240582</v>
      </c>
    </row>
    <row r="73" spans="1:3" ht="15.6" x14ac:dyDescent="0.3">
      <c r="A73" s="16" t="s">
        <v>16</v>
      </c>
      <c r="B73" s="17" t="s">
        <v>17</v>
      </c>
      <c r="C73" s="38">
        <v>376252</v>
      </c>
    </row>
    <row r="74" spans="1:3" ht="15.6" x14ac:dyDescent="0.3">
      <c r="A74" s="16" t="s">
        <v>18</v>
      </c>
      <c r="B74" s="17" t="s">
        <v>19</v>
      </c>
      <c r="C74" s="38">
        <f>'[1]IZD AĢENTŪRA'!C105</f>
        <v>0</v>
      </c>
    </row>
    <row r="75" spans="1:3" ht="15.6" x14ac:dyDescent="0.3">
      <c r="A75" s="16" t="s">
        <v>20</v>
      </c>
      <c r="B75" s="17" t="s">
        <v>21</v>
      </c>
      <c r="C75" s="38">
        <f>'[1]IZD AĢENTŪRA'!C109</f>
        <v>0</v>
      </c>
    </row>
    <row r="76" spans="1:3" ht="15.6" x14ac:dyDescent="0.3">
      <c r="A76" s="16" t="s">
        <v>22</v>
      </c>
      <c r="B76" s="17" t="s">
        <v>23</v>
      </c>
      <c r="C76" s="38">
        <v>123409</v>
      </c>
    </row>
    <row r="77" spans="1:3" ht="15.6" x14ac:dyDescent="0.3">
      <c r="A77" s="16" t="s">
        <v>24</v>
      </c>
      <c r="B77" s="17" t="s">
        <v>25</v>
      </c>
      <c r="C77" s="38">
        <f>'[1]IZD AĢENTŪRA'!C135</f>
        <v>0</v>
      </c>
    </row>
    <row r="78" spans="1:3" ht="42.6" thickBot="1" x14ac:dyDescent="0.35">
      <c r="A78" s="16" t="s">
        <v>26</v>
      </c>
      <c r="B78" s="17" t="s">
        <v>27</v>
      </c>
      <c r="C78" s="38">
        <f>'[1]IZD AĢENTŪRA'!C184</f>
        <v>0</v>
      </c>
    </row>
    <row r="79" spans="1:3" ht="15.6" x14ac:dyDescent="0.3">
      <c r="A79" s="35" t="s">
        <v>4</v>
      </c>
      <c r="B79" s="39" t="s">
        <v>38</v>
      </c>
      <c r="C79" s="40">
        <f>SUM(C80:C86)</f>
        <v>302029</v>
      </c>
    </row>
    <row r="80" spans="1:3" ht="15.6" x14ac:dyDescent="0.3">
      <c r="A80" s="16" t="s">
        <v>14</v>
      </c>
      <c r="B80" s="17" t="s">
        <v>15</v>
      </c>
      <c r="C80" s="41">
        <v>194551</v>
      </c>
    </row>
    <row r="81" spans="1:3" ht="15.6" x14ac:dyDescent="0.3">
      <c r="A81" s="16" t="s">
        <v>16</v>
      </c>
      <c r="B81" s="17" t="s">
        <v>17</v>
      </c>
      <c r="C81" s="41">
        <v>104110</v>
      </c>
    </row>
    <row r="82" spans="1:3" ht="15.6" x14ac:dyDescent="0.3">
      <c r="A82" s="16" t="s">
        <v>18</v>
      </c>
      <c r="B82" s="17" t="s">
        <v>19</v>
      </c>
      <c r="C82" s="41">
        <f>'[1]IZD AĢENTŪRA'!E105</f>
        <v>0</v>
      </c>
    </row>
    <row r="83" spans="1:3" ht="15.6" x14ac:dyDescent="0.3">
      <c r="A83" s="16" t="s">
        <v>20</v>
      </c>
      <c r="B83" s="17" t="s">
        <v>21</v>
      </c>
      <c r="C83" s="41">
        <f>'[1]IZD AĢENTŪRA'!E109</f>
        <v>0</v>
      </c>
    </row>
    <row r="84" spans="1:3" ht="15.6" x14ac:dyDescent="0.3">
      <c r="A84" s="16" t="s">
        <v>22</v>
      </c>
      <c r="B84" s="17" t="s">
        <v>23</v>
      </c>
      <c r="C84" s="41">
        <v>3368</v>
      </c>
    </row>
    <row r="85" spans="1:3" ht="15.6" x14ac:dyDescent="0.3">
      <c r="A85" s="16" t="s">
        <v>24</v>
      </c>
      <c r="B85" s="17" t="s">
        <v>25</v>
      </c>
      <c r="C85" s="41">
        <f>'[1]IZD AĢENTŪRA'!E135</f>
        <v>0</v>
      </c>
    </row>
    <row r="86" spans="1:3" ht="42" x14ac:dyDescent="0.3">
      <c r="A86" s="16" t="s">
        <v>26</v>
      </c>
      <c r="B86" s="17" t="s">
        <v>27</v>
      </c>
      <c r="C86" s="42">
        <f>'[1]IZD AĢENTŪRA'!E184</f>
        <v>0</v>
      </c>
    </row>
    <row r="87" spans="1:3" ht="16.2" thickBot="1" x14ac:dyDescent="0.35">
      <c r="A87" s="43"/>
      <c r="B87" s="44" t="s">
        <v>39</v>
      </c>
      <c r="C87" s="45">
        <f>C71+C79</f>
        <v>2042272</v>
      </c>
    </row>
    <row r="88" spans="1:3" ht="15.6" x14ac:dyDescent="0.3">
      <c r="A88" s="46"/>
      <c r="B88" s="47"/>
      <c r="C88" s="48"/>
    </row>
    <row r="89" spans="1:3" ht="15.6" x14ac:dyDescent="0.3">
      <c r="A89" s="46"/>
      <c r="B89" s="47"/>
      <c r="C89" s="49"/>
    </row>
    <row r="90" spans="1:3" ht="15.6" x14ac:dyDescent="0.3">
      <c r="A90" s="50"/>
      <c r="B90" s="51" t="s">
        <v>8</v>
      </c>
      <c r="C90" s="52">
        <f>C40</f>
        <v>150331</v>
      </c>
    </row>
    <row r="91" spans="1:3" ht="15.6" x14ac:dyDescent="0.3">
      <c r="A91" s="53"/>
      <c r="B91" s="47"/>
      <c r="C91" s="54"/>
    </row>
    <row r="92" spans="1:3" ht="16.2" thickBot="1" x14ac:dyDescent="0.35">
      <c r="A92" s="55"/>
      <c r="B92" s="44" t="s">
        <v>40</v>
      </c>
      <c r="C92" s="56">
        <f>C67+C87-C90</f>
        <v>29361434.329539999</v>
      </c>
    </row>
    <row r="93" spans="1:3" ht="15.6" x14ac:dyDescent="0.3">
      <c r="A93" s="57"/>
      <c r="B93" s="58"/>
      <c r="C93" s="59"/>
    </row>
    <row r="94" spans="1:3" ht="15.6" x14ac:dyDescent="0.3">
      <c r="A94" s="26"/>
      <c r="B94" s="14" t="s">
        <v>0</v>
      </c>
      <c r="C94" s="15">
        <f>SUM(C95:C96)</f>
        <v>3500044</v>
      </c>
    </row>
    <row r="95" spans="1:3" ht="15.6" x14ac:dyDescent="0.3">
      <c r="A95" s="60"/>
      <c r="B95" s="61" t="s">
        <v>41</v>
      </c>
      <c r="C95" s="18">
        <f>'[1]IZD DOME'!E196+'[1]IZD DOME'!E197</f>
        <v>3018444</v>
      </c>
    </row>
    <row r="96" spans="1:3" ht="15.6" x14ac:dyDescent="0.3">
      <c r="A96" s="60"/>
      <c r="B96" s="61" t="s">
        <v>42</v>
      </c>
      <c r="C96" s="19">
        <f>'[1]IZD DOME'!E199</f>
        <v>481600</v>
      </c>
    </row>
    <row r="97" spans="1:3" x14ac:dyDescent="0.3">
      <c r="A97" s="3"/>
      <c r="B97" s="3"/>
      <c r="C97" s="3"/>
    </row>
    <row r="98" spans="1:3" ht="15.6" x14ac:dyDescent="0.3">
      <c r="A98" s="62"/>
      <c r="B98" s="63" t="s">
        <v>43</v>
      </c>
      <c r="C98" s="64">
        <f>'[1]KONSOLIDĒTIE IEŅĒMUMI'!C147+'[1]KONSOLIDĒTIE IEŅĒMUMI'!C149+'[1]KONSOLIDĒTIE IEŅĒMUMI'!C151-'[1]KONSOLIDĒTIE IZDEVUMI'!C92-'[1]KONSOLIDĒTIE IZDEVUMI'!C95-'[1]KONSOLIDĒTIE IZDEVUMI'!C96</f>
        <v>320966.56046000123</v>
      </c>
    </row>
    <row r="99" spans="1:3" ht="15.6" x14ac:dyDescent="0.3">
      <c r="B99" s="65" t="s">
        <v>47</v>
      </c>
      <c r="C99" s="4">
        <f>'[1]IZD DOME'!E201</f>
        <v>143080.94045999646</v>
      </c>
    </row>
    <row r="100" spans="1:3" ht="15.6" x14ac:dyDescent="0.3">
      <c r="B100" s="65" t="s">
        <v>44</v>
      </c>
      <c r="C100" s="66">
        <f>'[1]IEŅ AĢENTŪRA'!C148</f>
        <v>177886</v>
      </c>
    </row>
    <row r="101" spans="1:3" ht="15.6" x14ac:dyDescent="0.3">
      <c r="A101" s="67"/>
      <c r="B101" s="68"/>
      <c r="C101" s="69"/>
    </row>
    <row r="102" spans="1:3" ht="15.6" x14ac:dyDescent="0.3">
      <c r="A102" s="7"/>
      <c r="B102" s="7"/>
      <c r="C102" s="70"/>
    </row>
    <row r="103" spans="1:3" ht="15.6" x14ac:dyDescent="0.3">
      <c r="A103" s="71" t="s">
        <v>46</v>
      </c>
      <c r="B103" s="71"/>
      <c r="C103" s="72"/>
    </row>
  </sheetData>
  <mergeCells count="4">
    <mergeCell ref="A2:C2"/>
    <mergeCell ref="A3:C3"/>
    <mergeCell ref="A4:C4"/>
    <mergeCell ref="A70:C7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KONSOLIDĒTIE IZDEVUMI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Sanita Djadela</cp:lastModifiedBy>
  <cp:lastPrinted>2025-01-24T10:36:51Z</cp:lastPrinted>
  <dcterms:created xsi:type="dcterms:W3CDTF">2023-11-08T12:22:22Z</dcterms:created>
  <dcterms:modified xsi:type="dcterms:W3CDTF">2025-02-07T09:20:48Z</dcterms:modified>
</cp:coreProperties>
</file>