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524FB57-F8D4-4934-88EB-935B20A7A2A5}" xr6:coauthVersionLast="47" xr6:coauthVersionMax="47" xr10:uidLastSave="{00000000-0000-0000-0000-000000000000}"/>
  <bookViews>
    <workbookView xWindow="-108" yWindow="-108" windowWidth="23256" windowHeight="12456" tabRatio="689" activeTab="2" xr2:uid="{00000000-000D-0000-FFFF-FFFF00000000}"/>
  </bookViews>
  <sheets>
    <sheet name="1.pielikums_kopsavilkums" sheetId="32" r:id="rId1"/>
    <sheet name="2.pielikums_izdevumi_pa_EKK" sheetId="57" r:id="rId2"/>
    <sheet name="3.pielikums_ saistibu apmers" sheetId="56" r:id="rId3"/>
  </sheets>
  <definedNames>
    <definedName name="_xlnm._FilterDatabase" localSheetId="0" hidden="1">'1.pielikums_kopsavilkums'!$A$133:$J$316</definedName>
    <definedName name="Excel_BuiltIn_Print_Titles_1">#REF!</definedName>
    <definedName name="_xlnm.Print_Titles" localSheetId="2">'3.pielikums_ saistibu apmers'!$5:$6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8" i="56" l="1"/>
  <c r="L123" i="56"/>
  <c r="L126" i="56" s="1"/>
  <c r="H123" i="56"/>
  <c r="H126" i="56" s="1"/>
  <c r="O120" i="56"/>
  <c r="O123" i="56" s="1"/>
  <c r="N120" i="56"/>
  <c r="N123" i="56" s="1"/>
  <c r="N126" i="56" s="1"/>
  <c r="M120" i="56"/>
  <c r="M123" i="56" s="1"/>
  <c r="M126" i="56" s="1"/>
  <c r="L120" i="56"/>
  <c r="K120" i="56"/>
  <c r="K123" i="56" s="1"/>
  <c r="K126" i="56" s="1"/>
  <c r="J120" i="56"/>
  <c r="J123" i="56" s="1"/>
  <c r="J126" i="56" s="1"/>
  <c r="I120" i="56"/>
  <c r="I123" i="56" s="1"/>
  <c r="I126" i="56" s="1"/>
  <c r="H120" i="56"/>
  <c r="G120" i="56"/>
  <c r="F120" i="56"/>
  <c r="P119" i="56"/>
  <c r="P118" i="56"/>
  <c r="P117" i="56"/>
  <c r="P116" i="56"/>
  <c r="P115" i="56"/>
  <c r="P114" i="56"/>
  <c r="P113" i="56"/>
  <c r="P112" i="56"/>
  <c r="P111" i="56"/>
  <c r="P110" i="56"/>
  <c r="P109" i="56"/>
  <c r="P120" i="56" s="1"/>
  <c r="O107" i="56"/>
  <c r="N107" i="56"/>
  <c r="M107" i="56"/>
  <c r="L107" i="56"/>
  <c r="K107" i="56"/>
  <c r="J107" i="56"/>
  <c r="I107" i="56"/>
  <c r="H107" i="56"/>
  <c r="G107" i="56"/>
  <c r="F107" i="56"/>
  <c r="P106" i="56"/>
  <c r="P105" i="56"/>
  <c r="P104" i="56"/>
  <c r="P103" i="56"/>
  <c r="P102" i="56"/>
  <c r="P101" i="56"/>
  <c r="P100" i="56"/>
  <c r="P99" i="56"/>
  <c r="P98" i="56"/>
  <c r="P97" i="56"/>
  <c r="P96" i="56"/>
  <c r="P95" i="56"/>
  <c r="P94" i="56"/>
  <c r="P93" i="56"/>
  <c r="P92" i="56"/>
  <c r="P91" i="56"/>
  <c r="P90" i="56"/>
  <c r="P89" i="56"/>
  <c r="P88" i="56"/>
  <c r="P87" i="56"/>
  <c r="P86" i="56"/>
  <c r="P85" i="56"/>
  <c r="P84" i="56"/>
  <c r="P83" i="56"/>
  <c r="P82" i="56"/>
  <c r="P81" i="56"/>
  <c r="P80" i="56"/>
  <c r="P79" i="56"/>
  <c r="P78" i="56"/>
  <c r="P77" i="56"/>
  <c r="P76" i="56"/>
  <c r="P75" i="56"/>
  <c r="P74" i="56"/>
  <c r="P73" i="56"/>
  <c r="P72" i="56"/>
  <c r="P71" i="56"/>
  <c r="P70" i="56"/>
  <c r="P69" i="56"/>
  <c r="P68" i="56"/>
  <c r="P67" i="56"/>
  <c r="P66" i="56"/>
  <c r="P65" i="56"/>
  <c r="P64" i="56"/>
  <c r="P63" i="56"/>
  <c r="P62" i="56"/>
  <c r="P61" i="56"/>
  <c r="P60" i="56"/>
  <c r="P59" i="56"/>
  <c r="P58" i="56"/>
  <c r="P57" i="56"/>
  <c r="P56" i="56"/>
  <c r="P55" i="56"/>
  <c r="P54" i="56"/>
  <c r="P53" i="56"/>
  <c r="P52" i="56"/>
  <c r="P51" i="56"/>
  <c r="P50" i="56"/>
  <c r="P49" i="56"/>
  <c r="P48" i="56"/>
  <c r="P47" i="56"/>
  <c r="P46" i="56"/>
  <c r="P45" i="56"/>
  <c r="P44" i="56"/>
  <c r="P43" i="56"/>
  <c r="P42" i="56"/>
  <c r="P41" i="56"/>
  <c r="P40" i="56"/>
  <c r="P39" i="56"/>
  <c r="P38" i="56"/>
  <c r="P37" i="56"/>
  <c r="P36" i="56"/>
  <c r="P35" i="56"/>
  <c r="P34" i="56"/>
  <c r="P33" i="56"/>
  <c r="P32" i="56"/>
  <c r="P31" i="56"/>
  <c r="P30" i="56"/>
  <c r="P29" i="56"/>
  <c r="P28" i="56"/>
  <c r="P27" i="56"/>
  <c r="P26" i="56"/>
  <c r="P25" i="56"/>
  <c r="P24" i="56"/>
  <c r="P23" i="56"/>
  <c r="P22" i="56"/>
  <c r="P21" i="56"/>
  <c r="P20" i="56"/>
  <c r="P19" i="56"/>
  <c r="P18" i="56"/>
  <c r="P17" i="56"/>
  <c r="P16" i="56"/>
  <c r="P15" i="56"/>
  <c r="P14" i="56"/>
  <c r="P13" i="56"/>
  <c r="P12" i="56"/>
  <c r="P11" i="56"/>
  <c r="P10" i="56"/>
  <c r="P9" i="56"/>
  <c r="P8" i="56"/>
  <c r="P107" i="56" s="1"/>
  <c r="P123" i="56" l="1"/>
  <c r="G306" i="32" l="1"/>
  <c r="H306" i="32"/>
  <c r="G293" i="32"/>
  <c r="H293" i="32"/>
  <c r="G225" i="32"/>
  <c r="H225" i="32"/>
  <c r="G192" i="32"/>
  <c r="H192" i="32"/>
  <c r="I209" i="32"/>
  <c r="I191" i="32"/>
  <c r="I190" i="32"/>
  <c r="I189" i="32"/>
  <c r="I188" i="32"/>
  <c r="I187" i="32"/>
  <c r="I186" i="32"/>
  <c r="I185" i="32"/>
  <c r="I184" i="32"/>
  <c r="I183" i="32"/>
  <c r="I182" i="32"/>
  <c r="I181" i="32"/>
  <c r="I180" i="32"/>
  <c r="I179" i="32"/>
  <c r="I178" i="32"/>
  <c r="I177" i="32"/>
  <c r="I176" i="32"/>
  <c r="I175" i="32"/>
  <c r="G169" i="32"/>
  <c r="H169" i="32"/>
  <c r="G174" i="32"/>
  <c r="H174" i="32"/>
  <c r="G149" i="32"/>
  <c r="G145" i="32"/>
  <c r="G135" i="32"/>
  <c r="G126" i="32"/>
  <c r="G121" i="32"/>
  <c r="G118" i="32"/>
  <c r="G113" i="32"/>
  <c r="G107" i="32"/>
  <c r="G104" i="32"/>
  <c r="I38" i="32"/>
  <c r="G83" i="32"/>
  <c r="G73" i="32"/>
  <c r="G40" i="32"/>
  <c r="G26" i="32"/>
  <c r="G19" i="32"/>
  <c r="G14" i="32"/>
  <c r="G12" i="32"/>
  <c r="G9" i="32"/>
  <c r="G88" i="32"/>
  <c r="G103" i="32" l="1"/>
  <c r="G134" i="32"/>
  <c r="G8" i="32"/>
  <c r="H149" i="32" l="1"/>
  <c r="H145" i="32"/>
  <c r="H135" i="32"/>
  <c r="H73" i="32"/>
  <c r="I34" i="32"/>
  <c r="H126" i="32"/>
  <c r="H121" i="32"/>
  <c r="H118" i="32"/>
  <c r="H116" i="32"/>
  <c r="H113" i="32"/>
  <c r="H107" i="32"/>
  <c r="H104" i="32"/>
  <c r="H88" i="32"/>
  <c r="H86" i="32"/>
  <c r="H83" i="32"/>
  <c r="H40" i="32"/>
  <c r="H36" i="32"/>
  <c r="H26" i="32"/>
  <c r="H24" i="32"/>
  <c r="H19" i="32"/>
  <c r="H14" i="32"/>
  <c r="H12" i="32"/>
  <c r="H9" i="32"/>
  <c r="I41" i="32"/>
  <c r="I307" i="32"/>
  <c r="I306" i="32" s="1"/>
  <c r="I305" i="32"/>
  <c r="I304" i="32"/>
  <c r="I303" i="32"/>
  <c r="I302" i="32"/>
  <c r="I301" i="32"/>
  <c r="I300" i="32"/>
  <c r="I299" i="32"/>
  <c r="I298" i="32"/>
  <c r="I297" i="32"/>
  <c r="I296" i="32"/>
  <c r="I295" i="32"/>
  <c r="I294" i="32"/>
  <c r="I292" i="32"/>
  <c r="I291" i="32"/>
  <c r="I290" i="32"/>
  <c r="I289" i="32"/>
  <c r="I288" i="32"/>
  <c r="I287" i="32"/>
  <c r="I286" i="32"/>
  <c r="I285" i="32"/>
  <c r="I284" i="32"/>
  <c r="I283" i="32"/>
  <c r="I282" i="32"/>
  <c r="I281" i="32"/>
  <c r="I280" i="32"/>
  <c r="I279" i="32"/>
  <c r="I278" i="32"/>
  <c r="I277" i="32"/>
  <c r="I276" i="32"/>
  <c r="I275" i="32"/>
  <c r="I274" i="32"/>
  <c r="I273" i="32"/>
  <c r="I272" i="32"/>
  <c r="I271" i="32"/>
  <c r="I270" i="32"/>
  <c r="I269" i="32"/>
  <c r="I268" i="32"/>
  <c r="I267" i="32"/>
  <c r="I266" i="32"/>
  <c r="I265" i="32"/>
  <c r="I264" i="32"/>
  <c r="I263" i="32"/>
  <c r="I262" i="32"/>
  <c r="I261" i="32"/>
  <c r="I260" i="32"/>
  <c r="I259" i="32"/>
  <c r="I258" i="32"/>
  <c r="I257" i="32"/>
  <c r="I256" i="32"/>
  <c r="I255" i="32"/>
  <c r="I254" i="32"/>
  <c r="I253" i="32"/>
  <c r="I252" i="32"/>
  <c r="I251" i="32"/>
  <c r="I250" i="32"/>
  <c r="I249" i="32"/>
  <c r="I248" i="32"/>
  <c r="I247" i="32"/>
  <c r="I246" i="32"/>
  <c r="I245" i="32"/>
  <c r="I244" i="32"/>
  <c r="I243" i="32"/>
  <c r="I242" i="32"/>
  <c r="I241" i="32"/>
  <c r="I240" i="32"/>
  <c r="I239" i="32"/>
  <c r="I238" i="32"/>
  <c r="I237" i="32"/>
  <c r="I236" i="32"/>
  <c r="I235" i="32"/>
  <c r="I234" i="32"/>
  <c r="I233" i="32"/>
  <c r="I232" i="32"/>
  <c r="I231" i="32"/>
  <c r="I230" i="32"/>
  <c r="I229" i="32"/>
  <c r="I228" i="32"/>
  <c r="I227" i="32"/>
  <c r="I226" i="32"/>
  <c r="I224" i="32"/>
  <c r="I223" i="32"/>
  <c r="I222" i="32"/>
  <c r="I221" i="32"/>
  <c r="I220" i="32"/>
  <c r="I219" i="32"/>
  <c r="I218" i="32"/>
  <c r="I217" i="32"/>
  <c r="I216" i="32"/>
  <c r="I215" i="32"/>
  <c r="I214" i="32"/>
  <c r="I213" i="32"/>
  <c r="I212" i="32"/>
  <c r="I211" i="32"/>
  <c r="I210" i="32"/>
  <c r="I208" i="32"/>
  <c r="I207" i="32"/>
  <c r="I206" i="32"/>
  <c r="I205" i="32"/>
  <c r="I204" i="32"/>
  <c r="I203" i="32"/>
  <c r="I202" i="32"/>
  <c r="I201" i="32"/>
  <c r="I200" i="32"/>
  <c r="I199" i="32"/>
  <c r="I198" i="32"/>
  <c r="I197" i="32"/>
  <c r="I196" i="32"/>
  <c r="I195" i="32"/>
  <c r="I194" i="32"/>
  <c r="I193" i="32"/>
  <c r="I173" i="32"/>
  <c r="I172" i="32"/>
  <c r="I171" i="32"/>
  <c r="I170" i="32"/>
  <c r="I168" i="32"/>
  <c r="I167" i="32"/>
  <c r="I166" i="32"/>
  <c r="I165" i="32"/>
  <c r="I164" i="32"/>
  <c r="I163" i="32"/>
  <c r="I162" i="32"/>
  <c r="I161" i="32"/>
  <c r="I160" i="32"/>
  <c r="I159" i="32"/>
  <c r="I158" i="32"/>
  <c r="I157" i="32"/>
  <c r="I156" i="32"/>
  <c r="I155" i="32"/>
  <c r="I154" i="32"/>
  <c r="I153" i="32"/>
  <c r="I152" i="32"/>
  <c r="I151" i="32"/>
  <c r="I150" i="32"/>
  <c r="I148" i="32"/>
  <c r="I147" i="32"/>
  <c r="I146" i="32"/>
  <c r="I144" i="32"/>
  <c r="I143" i="32"/>
  <c r="I142" i="32"/>
  <c r="I141" i="32"/>
  <c r="I140" i="32"/>
  <c r="I139" i="32"/>
  <c r="I138" i="32"/>
  <c r="I137" i="32"/>
  <c r="I136" i="32"/>
  <c r="I127" i="32"/>
  <c r="I126" i="32" s="1"/>
  <c r="I125" i="32"/>
  <c r="I124" i="32"/>
  <c r="I123" i="32"/>
  <c r="I122" i="32"/>
  <c r="I120" i="32"/>
  <c r="I119" i="32"/>
  <c r="I117" i="32"/>
  <c r="I116" i="32" s="1"/>
  <c r="I115" i="32"/>
  <c r="I114" i="32"/>
  <c r="I113" i="32" s="1"/>
  <c r="I112" i="32"/>
  <c r="I111" i="32"/>
  <c r="I110" i="32"/>
  <c r="I109" i="32"/>
  <c r="I108" i="32"/>
  <c r="I106" i="32"/>
  <c r="I105" i="32"/>
  <c r="I99" i="32"/>
  <c r="I98" i="32"/>
  <c r="I97" i="32"/>
  <c r="I96" i="32"/>
  <c r="I95" i="32"/>
  <c r="I94" i="32"/>
  <c r="I93" i="32"/>
  <c r="I92" i="32"/>
  <c r="I91" i="32"/>
  <c r="I90" i="32"/>
  <c r="I89" i="32"/>
  <c r="I87" i="32"/>
  <c r="I86" i="32" s="1"/>
  <c r="I85" i="32"/>
  <c r="I84" i="32"/>
  <c r="I82" i="32"/>
  <c r="I81" i="32"/>
  <c r="I80" i="32"/>
  <c r="I79" i="32"/>
  <c r="I78" i="32"/>
  <c r="I77" i="32"/>
  <c r="I76" i="32"/>
  <c r="I75" i="32"/>
  <c r="I74" i="32"/>
  <c r="I72" i="32"/>
  <c r="I71" i="32"/>
  <c r="I70" i="32"/>
  <c r="I69" i="32"/>
  <c r="I68" i="32"/>
  <c r="I67" i="32"/>
  <c r="I66" i="32"/>
  <c r="I65" i="32"/>
  <c r="I64" i="32"/>
  <c r="I63" i="32"/>
  <c r="I62" i="32"/>
  <c r="I61" i="32"/>
  <c r="I60" i="32"/>
  <c r="I59" i="32"/>
  <c r="I58" i="32"/>
  <c r="I57" i="32"/>
  <c r="I56" i="32"/>
  <c r="I55" i="32"/>
  <c r="I54" i="32"/>
  <c r="I53" i="32"/>
  <c r="I52" i="32"/>
  <c r="I51" i="32"/>
  <c r="I50" i="32"/>
  <c r="I49" i="32"/>
  <c r="I48" i="32"/>
  <c r="I47" i="32"/>
  <c r="I46" i="32"/>
  <c r="I45" i="32"/>
  <c r="I44" i="32"/>
  <c r="I43" i="32"/>
  <c r="I42" i="32"/>
  <c r="I39" i="32"/>
  <c r="I37" i="32"/>
  <c r="I35" i="32"/>
  <c r="I33" i="32"/>
  <c r="I32" i="32"/>
  <c r="I31" i="32"/>
  <c r="I30" i="32"/>
  <c r="I29" i="32"/>
  <c r="I28" i="32"/>
  <c r="I27" i="32"/>
  <c r="I25" i="32"/>
  <c r="I24" i="32" s="1"/>
  <c r="I23" i="32"/>
  <c r="I22" i="32"/>
  <c r="I21" i="32"/>
  <c r="I20" i="32"/>
  <c r="I18" i="32"/>
  <c r="I17" i="32"/>
  <c r="I16" i="32"/>
  <c r="I15" i="32"/>
  <c r="I13" i="32"/>
  <c r="I12" i="32" s="1"/>
  <c r="I11" i="32"/>
  <c r="I10" i="32"/>
  <c r="I83" i="32" l="1"/>
  <c r="I9" i="32"/>
  <c r="I36" i="32"/>
  <c r="I121" i="32"/>
  <c r="I145" i="32"/>
  <c r="I73" i="32"/>
  <c r="I88" i="32"/>
  <c r="I135" i="32"/>
  <c r="I169" i="32"/>
  <c r="I14" i="32"/>
  <c r="I19" i="32"/>
  <c r="I192" i="32"/>
  <c r="I149" i="32"/>
  <c r="I40" i="32"/>
  <c r="I107" i="32"/>
  <c r="I26" i="32"/>
  <c r="I104" i="32"/>
  <c r="I174" i="32"/>
  <c r="I225" i="32"/>
  <c r="I293" i="32"/>
  <c r="I118" i="32"/>
  <c r="H134" i="32"/>
  <c r="H103" i="32"/>
  <c r="H8" i="32"/>
  <c r="I8" i="32" l="1"/>
  <c r="I134" i="32"/>
  <c r="I103" i="32"/>
  <c r="H315" i="32"/>
  <c r="I311" i="32"/>
  <c r="I312" i="32" l="1"/>
  <c r="I310" i="32"/>
  <c r="G315" i="32" l="1"/>
  <c r="I315" i="3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Evija Lebedoka</author>
  </authors>
  <commentList>
    <comment ref="G113" authorId="0" shapeId="0" xr:uid="{9AD1BA25-A630-43F4-AE83-BFFC47B68AFB}">
      <text>
        <r>
          <rPr>
            <b/>
            <sz val="9"/>
            <color indexed="81"/>
            <rFont val="Tahoma"/>
            <family val="2"/>
            <charset val="186"/>
          </rPr>
          <t>Evija Lebedoka:</t>
        </r>
        <r>
          <rPr>
            <sz val="9"/>
            <color indexed="81"/>
            <rFont val="Tahoma"/>
            <family val="2"/>
            <charset val="186"/>
          </rPr>
          <t xml:space="preserve">
aprēķināts pēc neatmaksātā summa uz 24.05.24 + marta pamatsummas maksājums</t>
        </r>
      </text>
    </comment>
  </commentList>
</comments>
</file>

<file path=xl/sharedStrings.xml><?xml version="1.0" encoding="utf-8"?>
<sst xmlns="http://schemas.openxmlformats.org/spreadsheetml/2006/main" count="1478" uniqueCount="1022">
  <si>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</si>
  <si>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</si>
  <si>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</si>
  <si>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</si>
  <si>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</si>
  <si>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</si>
  <si>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</si>
  <si>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</si>
  <si>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</si>
  <si>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</si>
  <si>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</si>
  <si>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</si>
  <si>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</si>
  <si>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</si>
  <si>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</si>
  <si>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</si>
  <si>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</si>
  <si>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</si>
  <si>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</si>
  <si>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</si>
  <si>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</si>
  <si>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</si>
  <si>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04.500</t>
  </si>
  <si>
    <t>Transports</t>
  </si>
  <si>
    <t>4507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</si>
  <si>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</si>
  <si>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</si>
  <si>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</si>
  <si>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</si>
  <si>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</si>
  <si>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</si>
  <si>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</si>
  <si>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</si>
  <si>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</si>
  <si>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</si>
  <si>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</si>
  <si>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</si>
  <si>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</si>
  <si>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</si>
  <si>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</si>
  <si>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</si>
  <si>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</si>
  <si>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6212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</si>
  <si>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</si>
  <si>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</si>
  <si>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</si>
  <si>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</si>
  <si>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</si>
  <si>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</si>
  <si>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</si>
  <si>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</si>
  <si>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</si>
  <si>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</si>
  <si>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</si>
  <si>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</si>
  <si>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</si>
  <si>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</si>
  <si>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</si>
  <si>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</si>
  <si>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</si>
  <si>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</si>
  <si>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</si>
  <si>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Siguldas pagasta Centra bibliotēka</t>
  </si>
  <si>
    <t>8214</t>
  </si>
  <si>
    <t>Siguldas pagasta Jūdažu bibliotēka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</si>
  <si>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</si>
  <si>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</si>
  <si>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</si>
  <si>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</si>
  <si>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</si>
  <si>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</si>
  <si>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</si>
  <si>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</si>
  <si>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</si>
  <si>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</si>
  <si>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</si>
  <si>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</si>
  <si>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</si>
  <si>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</si>
  <si>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</si>
  <si>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</si>
  <si>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</si>
  <si>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</si>
  <si>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</si>
  <si>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</si>
  <si>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</si>
  <si>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</si>
  <si>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</si>
  <si>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</si>
  <si>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</si>
  <si>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</si>
  <si>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</si>
  <si>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</si>
  <si>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</si>
  <si>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</si>
  <si>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</si>
  <si>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</si>
  <si>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</si>
  <si>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</si>
  <si>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</si>
  <si>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</si>
  <si>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</si>
  <si>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</si>
  <si>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</si>
  <si>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</si>
  <si>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</si>
  <si>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</si>
  <si>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</si>
  <si>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</si>
  <si>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</si>
  <si>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</si>
  <si>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</si>
  <si>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</si>
  <si>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</si>
  <si>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</si>
  <si>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</si>
  <si>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</si>
  <si>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</si>
  <si>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</si>
  <si>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</si>
  <si>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</si>
  <si>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</si>
  <si>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</si>
  <si>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</si>
  <si>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</si>
  <si>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</si>
  <si>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</si>
  <si>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</si>
  <si>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</si>
  <si>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</si>
  <si>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</si>
  <si>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</si>
  <si>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</si>
  <si>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</si>
  <si>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</si>
  <si>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</si>
  <si>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</si>
  <si>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</si>
  <si>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</si>
  <si>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</si>
  <si>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</si>
  <si>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</si>
  <si>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</si>
  <si>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</si>
  <si>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</si>
  <si>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</si>
  <si>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</si>
  <si>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</si>
  <si>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</si>
  <si>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</si>
  <si>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</si>
  <si>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</si>
  <si>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</si>
  <si>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</si>
  <si>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</si>
  <si>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</si>
  <si>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</si>
  <si>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</si>
  <si>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</si>
  <si>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</si>
  <si>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</si>
  <si>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</si>
  <si>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</si>
  <si>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</si>
  <si>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</si>
  <si>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</si>
  <si>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</si>
  <si>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</si>
  <si>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</si>
  <si>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</si>
  <si>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</si>
  <si>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</si>
  <si>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</si>
  <si>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</si>
  <si>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</si>
  <si>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</si>
  <si>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</si>
  <si>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</si>
  <si>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</si>
  <si>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</si>
  <si>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</si>
  <si>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</si>
  <si>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</si>
  <si>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</si>
  <si>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</si>
  <si>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</si>
  <si>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</si>
  <si>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</si>
  <si>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</si>
  <si>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</si>
  <si>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</si>
  <si>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</si>
  <si>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</si>
  <si>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</si>
  <si>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</si>
  <si>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</si>
  <si>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</si>
  <si>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</si>
  <si>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</si>
  <si>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</si>
  <si>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</si>
  <si>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</si>
  <si>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Pakalpojumu centrs</t>
  </si>
  <si>
    <t>Dzimtsarakstu nodaļa</t>
  </si>
  <si>
    <t>Informācijas tehnoloģijas nodaļa</t>
  </si>
  <si>
    <t>Mālpils PII "Māllēpīte"</t>
  </si>
  <si>
    <t>01.700</t>
  </si>
  <si>
    <t>Pašvaldības budžeta iekšējā valsts parāda darījumi</t>
  </si>
  <si>
    <t>01.800</t>
  </si>
  <si>
    <t>Norēķini ar pašvaldību budžetiem-par izglītību</t>
  </si>
  <si>
    <t>03.600</t>
  </si>
  <si>
    <t>Pašvaldības policija</t>
  </si>
  <si>
    <t>04.100</t>
  </si>
  <si>
    <t>Bērnu un jauniešu nodarbinātības pasākumi vasaras brīvlaikā</t>
  </si>
  <si>
    <t>04.400</t>
  </si>
  <si>
    <t>Būvniecības kontroles nodaļa</t>
  </si>
  <si>
    <t>Ielu un ceļu uzturēšana no valsts mērķdotācijas līdzekļiem</t>
  </si>
  <si>
    <t>04.700</t>
  </si>
  <si>
    <t>473101</t>
  </si>
  <si>
    <t>473102</t>
  </si>
  <si>
    <t>473103</t>
  </si>
  <si>
    <t>Livonija ordeņa Siguldas pils</t>
  </si>
  <si>
    <t>473105</t>
  </si>
  <si>
    <t>Pils Komplekss</t>
  </si>
  <si>
    <t>ID kartes un to apkalpošana</t>
  </si>
  <si>
    <t>473107</t>
  </si>
  <si>
    <t>473108</t>
  </si>
  <si>
    <t>GNP apmeklētāju centrs</t>
  </si>
  <si>
    <t>473111</t>
  </si>
  <si>
    <t>Siguldas Jaunā pils</t>
  </si>
  <si>
    <t>Līdzfinansējums infrastruktūras sakārtošanai</t>
  </si>
  <si>
    <t>04.900</t>
  </si>
  <si>
    <t>Pašvaldības īpašuma atsavināšana</t>
  </si>
  <si>
    <t xml:space="preserve">Īpašumu un vides pārvaldības nodaļa
</t>
  </si>
  <si>
    <t>Pašvaldības īpašumu remonts un apsaimniekošana</t>
  </si>
  <si>
    <t>Siguldas pils kompleksa sabiedriskā-biroja ēka</t>
  </si>
  <si>
    <t>Pašvaldības dzīvokļu uzturēšana</t>
  </si>
  <si>
    <t>Dzelzceļa stacijas ēkas un laukuma apsaimniekošana</t>
  </si>
  <si>
    <t>Allažu sporta halle</t>
  </si>
  <si>
    <t>Koncesijas uzraudzība</t>
  </si>
  <si>
    <t>Autotransporta uzturēšana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</si>
  <si>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</si>
  <si>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</si>
  <si>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</si>
  <si>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</si>
  <si>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</si>
  <si>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</si>
  <si>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</si>
  <si>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novada Kultūras centrs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</si>
  <si>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</si>
  <si>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</si>
  <si>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</si>
  <si>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</si>
  <si>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</si>
  <si>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</si>
  <si>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</si>
  <si>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</si>
  <si>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</si>
  <si>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</si>
  <si>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</si>
  <si>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</si>
  <si>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</si>
  <si>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</si>
  <si>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</si>
  <si>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</si>
  <si>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</si>
  <si>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</si>
  <si>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</si>
  <si>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</si>
  <si>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</si>
  <si>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</si>
  <si>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Maijas Pīlāgas Lēdurgas Mākslas un mūzikas skola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</si>
  <si>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</si>
  <si>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</si>
  <si>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</si>
  <si>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</si>
  <si>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</si>
  <si>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</si>
  <si>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</si>
  <si>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</si>
  <si>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Sporta skola</t>
  </si>
  <si>
    <t>Inčukalna mūzikas skola</t>
  </si>
  <si>
    <t>Krimuldas mūzikas un mākslas skola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</si>
  <si>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</si>
  <si>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</si>
  <si>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</si>
  <si>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</si>
  <si>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</si>
  <si>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</si>
  <si>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</si>
  <si>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</si>
  <si>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</si>
  <si>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</si>
  <si>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</si>
  <si>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</si>
  <si>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</si>
  <si>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</si>
  <si>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</si>
  <si>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</si>
  <si>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</si>
  <si>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</si>
  <si>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</si>
  <si>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</si>
  <si>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</si>
  <si>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</si>
  <si>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</si>
  <si>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Vispārēja rakstura transferti starp valsts pārvaldes dažādiem līmeņiem</t>
  </si>
  <si>
    <t>Subsīdijas un dotācijas komersantiem</t>
  </si>
  <si>
    <t>Pārējie neklasificētie sabiedriskās kārtības un drošības pakalpojumi</t>
  </si>
  <si>
    <t>Vispārējās nodarbinātības jautājumi</t>
  </si>
  <si>
    <t>Pārējā citur neklasificēta ekonomiskā darbība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</si>
  <si>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</si>
  <si>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</si>
  <si>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</si>
  <si>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</si>
  <si>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</si>
  <si>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</si>
  <si>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</si>
  <si>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</si>
  <si>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</si>
  <si>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</si>
  <si>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</si>
  <si>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Pašvaldības  nodeva par izklaidējoša rakstura pasākumu sarīkošanu publiskās vietās</t>
  </si>
  <si>
    <t>Pašvaldību nodevas</t>
  </si>
  <si>
    <t>9500</t>
  </si>
  <si>
    <t>Valsts nodeva par uzvārda, vārda un tautības ieraksta maiņu personu apliecinošos dokumentos</t>
  </si>
  <si>
    <t>Valsts nodeva par apliecinājumiem un citu funkciju pildīšanu bāriņtiesās</t>
  </si>
  <si>
    <t>Valsts nodevas, kuras ieskaita pašvaldību budžeta</t>
  </si>
  <si>
    <t>9400</t>
  </si>
  <si>
    <t>Nodeva par ziņu par deklarēto dzīvesvietu reģistrāciju</t>
  </si>
  <si>
    <t>Nodeva par informācijas saņemšanu no Fizisko personu reģistra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</si>
  <si>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</si>
  <si>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</si>
  <si>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</si>
  <si>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</si>
  <si>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</si>
  <si>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</si>
  <si>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</si>
  <si>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</si>
  <si>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</si>
  <si>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</si>
  <si>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NODOKĻI UN MAKSĀJUMI PAR TIESĪBĀM LIETOT ATSEVIŠĶAS PRECES</t>
  </si>
  <si>
    <t>5500</t>
  </si>
  <si>
    <t>5400</t>
  </si>
  <si>
    <t>Nodokļi</t>
  </si>
  <si>
    <t>5000.</t>
  </si>
  <si>
    <t>Kavējuma nauda par mājokļiem</t>
  </si>
  <si>
    <t>Nekustamā īpašuma nodokļa par mājokļiem parādi par iepriekšējiem gadiem</t>
  </si>
  <si>
    <t>Nekustamais īpašuma nodokļa par mājokļiem kārtējā saimn.gada ieņēmumi</t>
  </si>
  <si>
    <t>Kavējuma nauda par NĪN par ēkām</t>
  </si>
  <si>
    <t>Nekustamā īpašuma nodokļa par ēkām parādi par iepriekšējiem gadiem</t>
  </si>
  <si>
    <t>Nekustamā īpašuma nodokļa par ēkām un būvēm kārtējā saimn.gada ieņēmumi</t>
  </si>
  <si>
    <t>Kavējuma nauda par NīN par zemi</t>
  </si>
  <si>
    <t>Nekustamā īpašuma nodokļa par zemi iepriekšējo gadu parādi</t>
  </si>
  <si>
    <t>Nekustamā īpašuma nodokļa par zemi kārtējā saimnieciskā gada ieņēmumi</t>
  </si>
  <si>
    <t>Nekustamā īpašuma nodoklis</t>
  </si>
  <si>
    <t>4100.</t>
  </si>
  <si>
    <t>ĪPAŠUMA NODOKLIS</t>
  </si>
  <si>
    <t>4000.</t>
  </si>
  <si>
    <t>Pārējie iepriekš neklasificētie pašu ieņēmumi</t>
  </si>
  <si>
    <t>Dalības maksa semināros, sacensībās</t>
  </si>
  <si>
    <t>Būvvaldes  pakalpojumi</t>
  </si>
  <si>
    <t>Apbedīšanas  pakalpojumi</t>
  </si>
  <si>
    <t>Ieņēmumi par grāmatu realizāciju-PVN 5 %</t>
  </si>
  <si>
    <t>Ieņēmumi par ID karšu un suvenīru realizāciju</t>
  </si>
  <si>
    <t>Laulību ceremoniju pakalpojumi</t>
  </si>
  <si>
    <t>Koncesijas uzraudzības pakalpojumi</t>
  </si>
  <si>
    <t>Citi ieņēmumi par maksas pakalpojumiem</t>
  </si>
  <si>
    <t>Ieņēmumi par biļešu realizāciju</t>
  </si>
  <si>
    <t>Maksa par personu uzturēšanos soc.aprūpes iestādēs</t>
  </si>
  <si>
    <t>Pārēji ieņēmumi par nomu un īri</t>
  </si>
  <si>
    <t>Ieņēmumi no kustamā īpašuma iznomāšanas</t>
  </si>
  <si>
    <t>Ieņēmumi par viesnīcu pakalpojumiem</t>
  </si>
  <si>
    <t>Ieņēmumi par apsaimniekošanu</t>
  </si>
  <si>
    <t>Ieņēmumi par atkritumu izvešanu</t>
  </si>
  <si>
    <t>Ieņēmumi par elektrību</t>
  </si>
  <si>
    <t>Ieņēmumi par ūdeni, kanalizāciju</t>
  </si>
  <si>
    <t>Ieņēmumi par apkuri</t>
  </si>
  <si>
    <t>Ieņēmumi par telpu nomu</t>
  </si>
  <si>
    <t>Ieņēmumi par pārējo dokumentu izsniegšanu un pārējiem kancelejas pakalpojumiem</t>
  </si>
  <si>
    <t>Pārējie ieņēmumi par izglītības pakalpojumiem</t>
  </si>
  <si>
    <t>Ieņēmumi no budžeta iestāžu un struktūrvienību sniegtajiem maksas pakalpojumiemu un citi pašu ieņēmumi</t>
  </si>
  <si>
    <t>21300</t>
  </si>
  <si>
    <t>BUDŽETA IESTĀŽU IEŅĒMUMI</t>
  </si>
  <si>
    <t xml:space="preserve">Pārējie pašvaldības saņemtie transferti no citām pašvaldībām </t>
  </si>
  <si>
    <t>Pašvaldības saņemtie transferti no citām pašvaldībām izglītības funkciju nodrošināšanai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</si>
  <si>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</si>
  <si>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</si>
  <si>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</si>
  <si>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</si>
  <si>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Pašvaldību no valsts budžeta iestādēm saņemtie transferti RS pol.instrumentu un pārējās ārvalstu fin.pal. līdzfinansētajiem projektiem (pasākumiem)</t>
  </si>
  <si>
    <t>Mērķdotācija pašvaldību izglītības iestāžu piecgadīgo un sešgadīgo bērnu apmācībai</t>
  </si>
  <si>
    <t>Mērķdotācija pašvaldību pamatizglītības, vispārējās izglītības un daļējai interešu izglītības finanšēšanai</t>
  </si>
  <si>
    <t>Mērķdotācijas kultūras pasākumiem</t>
  </si>
  <si>
    <t>Mērķdotācija izglītības pasākumiem</t>
  </si>
  <si>
    <t xml:space="preserve">Pašvaldību saņemtie valsts budžeta transferti </t>
  </si>
  <si>
    <t>Pašvaldību saņemtie transferti no valsts budžeta</t>
  </si>
  <si>
    <t>18600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</si>
  <si>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</si>
  <si>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</si>
  <si>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</si>
  <si>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</si>
  <si>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</si>
  <si>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</si>
  <si>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zemes īpašuma pārdošanas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</si>
  <si>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</si>
  <si>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</si>
  <si>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</si>
  <si>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</si>
  <si>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</si>
  <si>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</si>
  <si>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</si>
  <si>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</si>
  <si>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</si>
  <si>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</si>
  <si>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</si>
  <si>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</si>
  <si>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</si>
  <si>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</si>
  <si>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</si>
  <si>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</si>
  <si>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</si>
  <si>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Naudas sodi, ko uzliek pašvaldība-administratīvā komisija, Pašvaldības policija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</si>
  <si>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</si>
  <si>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</si>
  <si>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</si>
  <si>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</si>
  <si>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</si>
  <si>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</si>
  <si>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</si>
  <si>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</si>
  <si>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</si>
  <si>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</si>
  <si>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</si>
  <si>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</si>
  <si>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</si>
  <si>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</si>
  <si>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</si>
  <si>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</si>
  <si>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</si>
  <si>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</si>
  <si>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</si>
  <si>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</si>
  <si>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</si>
  <si>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</si>
  <si>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</si>
  <si>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</si>
  <si>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</si>
  <si>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</si>
  <si>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</si>
  <si>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</si>
  <si>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</si>
  <si>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</si>
  <si>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</si>
  <si>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</si>
  <si>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</si>
  <si>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</si>
  <si>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</si>
  <si>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</si>
  <si>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</si>
  <si>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</si>
  <si>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</si>
  <si>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Ēkas uzturēšana Lēdurgā</t>
  </si>
  <si>
    <t>6225</t>
  </si>
  <si>
    <t>Ēkas uzturēšana Raganā</t>
  </si>
  <si>
    <t>6224</t>
  </si>
  <si>
    <t>Ēkas uzturēšana Mālpilī</t>
  </si>
  <si>
    <t>6223</t>
  </si>
  <si>
    <t>Ēkas uzturēšana Inčukalnā</t>
  </si>
  <si>
    <t>6222</t>
  </si>
  <si>
    <t>Turaidas skolas ēkas uzturēšana</t>
  </si>
  <si>
    <t>62210</t>
  </si>
  <si>
    <t>Vides pārvaldības nodaļa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</si>
  <si>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</si>
  <si>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</si>
  <si>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</si>
  <si>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</si>
  <si>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</si>
  <si>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</si>
  <si>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</si>
  <si>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</si>
  <si>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</si>
  <si>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</si>
  <si>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</si>
  <si>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Izpildvara, likumdošanas vara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</si>
  <si>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</si>
  <si>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</si>
  <si>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</si>
  <si>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</si>
  <si>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</si>
  <si>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</si>
  <si>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</si>
  <si>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</si>
  <si>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Starptautiskā sadarbība</t>
  </si>
  <si>
    <t>Budžeta plāns pēc grozījumiem, EUR</t>
  </si>
  <si>
    <t>Budžeta grozījumi, EUR</t>
  </si>
  <si>
    <t>Kompensācijas, kuras izmaksā personām, pamatojoties uz Latvijas tiesu nolēmumiem</t>
  </si>
  <si>
    <t>6500</t>
  </si>
  <si>
    <t>Kapsētu pārvaldības nodaļa</t>
  </si>
  <si>
    <t>82381</t>
  </si>
  <si>
    <t>PII "ĀBELĪTE"</t>
  </si>
  <si>
    <t>Mālpils Mūzikas un mākslas skola</t>
  </si>
  <si>
    <t>Siguldas Sporta skola</t>
  </si>
  <si>
    <t>Inčukalna Mūzikas un mākslas skola</t>
  </si>
  <si>
    <t>Krimuldas Mūzikas un mākslas skola</t>
  </si>
  <si>
    <t>Maijas Pīlāgas Lēdurgas mākslas skola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</si>
  <si>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</si>
  <si>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</si>
  <si>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</si>
  <si>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</si>
  <si>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</si>
  <si>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</si>
  <si>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</si>
  <si>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</si>
  <si>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</si>
  <si>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1</t>
  </si>
  <si>
    <t>Valsts kase</t>
  </si>
  <si>
    <t>2</t>
  </si>
  <si>
    <t>3</t>
  </si>
  <si>
    <t>09.04.2020</t>
  </si>
  <si>
    <t>20.03.2030</t>
  </si>
  <si>
    <t>4</t>
  </si>
  <si>
    <t>06.09.2018</t>
  </si>
  <si>
    <t>20.08.2048</t>
  </si>
  <si>
    <t>5</t>
  </si>
  <si>
    <t>06.08.2018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</si>
  <si>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</si>
  <si>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</si>
  <si>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</si>
  <si>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</si>
  <si>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</si>
  <si>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</si>
  <si>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</si>
  <si>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</si>
  <si>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</si>
  <si>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</si>
  <si>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</si>
  <si>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28.10.2019</t>
  </si>
  <si>
    <t>20.08.2038</t>
  </si>
  <si>
    <t>17</t>
  </si>
  <si>
    <t>20.04.2026</t>
  </si>
  <si>
    <t>18</t>
  </si>
  <si>
    <t>P-139/2018 - pašvald. autonomo funkciju veikš.nepieciešamā transporta (jauna autobusa) iegāde</t>
  </si>
  <si>
    <t>11.04.2018</t>
  </si>
  <si>
    <t>20.03.2025</t>
  </si>
  <si>
    <t>19</t>
  </si>
  <si>
    <t>26.07.2016</t>
  </si>
  <si>
    <t>20.07.2031</t>
  </si>
  <si>
    <t>20</t>
  </si>
  <si>
    <t>20.07.2041</t>
  </si>
  <si>
    <t>21</t>
  </si>
  <si>
    <t>P-198/2017 – Pils ielas (krustojums ar Pils, Cēsu, Līvkalna ielām) apļveida krustojuma atjaunošana Siguldā, Siguldas novadā</t>
  </si>
  <si>
    <t>24.05.2017</t>
  </si>
  <si>
    <t>20.05.2032</t>
  </si>
  <si>
    <t>22</t>
  </si>
  <si>
    <t>P-199/2017 – Pulkv.Brieža ielas (no P.Brieža, Lauktehnikas un Vildogas ielām) apļveida krustojuma atjaunošana</t>
  </si>
  <si>
    <t>23</t>
  </si>
  <si>
    <t>16.06.2021</t>
  </si>
  <si>
    <t>20.05.2036</t>
  </si>
  <si>
    <t>P-205/2015 - Siguldas pils kompleksa saimn. ēkas Pils ielā 16 pārbūve</t>
  </si>
  <si>
    <t>16.06.2015</t>
  </si>
  <si>
    <t>20.06.2030</t>
  </si>
  <si>
    <t>25</t>
  </si>
  <si>
    <t>P-21/2016 - Siguldas sporta kompleksa projektēšana un būvniecība</t>
  </si>
  <si>
    <t>29.02.2016</t>
  </si>
  <si>
    <t>20.02.2041</t>
  </si>
  <si>
    <t>26</t>
  </si>
  <si>
    <t>27</t>
  </si>
  <si>
    <t>28</t>
  </si>
  <si>
    <t>P-242/2018 – Mores amatu māja -Ēdnīcas pārbūve par Amatu māju, katlu mājas pārbūve par sociālās aprūpes centru un katlu mājas novietošana</t>
  </si>
  <si>
    <t>01.06.2018</t>
  </si>
  <si>
    <t>20.05.2038</t>
  </si>
  <si>
    <t>29</t>
  </si>
  <si>
    <t>17.08.2020</t>
  </si>
  <si>
    <t>20.07.2035</t>
  </si>
  <si>
    <t>30</t>
  </si>
  <si>
    <t>31</t>
  </si>
  <si>
    <t>05.03.2019</t>
  </si>
  <si>
    <t>20.02.2044</t>
  </si>
  <si>
    <t>32</t>
  </si>
  <si>
    <t>P-256/2015 - Jumta siltināšana un seguma atjaunošana sporta zāles fasādes, vestibila un 2 klašu remonts Siguldas 1. pamatskolā</t>
  </si>
  <si>
    <t>22.07.2015</t>
  </si>
  <si>
    <t>33</t>
  </si>
  <si>
    <t>P-257/2015 - Fasādes un iekštelpu remonts, skatuves iekārtu iegāde un uzstādīšana, koncertzāles akustisko paneļu iegāde, uzstādīšanas ventilācijas modernizācija, ''Baltais flīģelis''</t>
  </si>
  <si>
    <t>34</t>
  </si>
  <si>
    <t>35</t>
  </si>
  <si>
    <t>P-267/2019 - Starptautiski nozīmīga pasākuma nodrošināšanai nepieciešamās Peldu ielas, Siguldā, Siguldas novadā, avārijas seku likvidēšanai</t>
  </si>
  <si>
    <t>13.11.2019</t>
  </si>
  <si>
    <t>20.10.2034</t>
  </si>
  <si>
    <t>36</t>
  </si>
  <si>
    <t>P-285/2019 - ERAF projekta "Kultūra, vēsture, arhitektūra Gaujas un laika lokos" īstenošanai</t>
  </si>
  <si>
    <t>09.12.2019</t>
  </si>
  <si>
    <t>20.11.2044</t>
  </si>
  <si>
    <t>37</t>
  </si>
  <si>
    <t>10.09.2020</t>
  </si>
  <si>
    <t>20.08.2045</t>
  </si>
  <si>
    <t>38</t>
  </si>
  <si>
    <t>P-326/2015 - PII Saulīte teritorijas labiekārtošanas darbu veikšana</t>
  </si>
  <si>
    <t>26.08.2015</t>
  </si>
  <si>
    <t>20.08.2030</t>
  </si>
  <si>
    <t>39</t>
  </si>
  <si>
    <t>P-327/2015 - PII Ābelīte remonts</t>
  </si>
  <si>
    <t>40</t>
  </si>
  <si>
    <t>P-328/2015 - Laurenču sākumskolas pagrabstāva rekonstrukcija / pārbūve un kāpņu izbūve Laurenču ielā 7, Siguldā, Siguldas novadā</t>
  </si>
  <si>
    <t>41</t>
  </si>
  <si>
    <t>P-329/2017 - Lakstīgalas, Ziedu, Lāčplēša (no Ziedu ielas līdz Jāņa Čakstes ielai), Jāņa Čakstes ielas asfaltbetona seguma vienlaidus remonts Siguldā, Siguldas novadā</t>
  </si>
  <si>
    <t>06.07.2017</t>
  </si>
  <si>
    <t>20.06.2032</t>
  </si>
  <si>
    <t>42</t>
  </si>
  <si>
    <t>43</t>
  </si>
  <si>
    <t>P-335/2017 - Kalna ielas (no valsts galvenā autoceļa A2 līdz Noliktavu ielai) asfaltbetona seguma vienlaidus remonts Siguldā, Siguldas novadā.</t>
  </si>
  <si>
    <t>44</t>
  </si>
  <si>
    <t>P-341/2016 - Laurenču ielas atjaunošana Siguldā, P-341/2016</t>
  </si>
  <si>
    <t>22.11.2016</t>
  </si>
  <si>
    <t>20.11.2031</t>
  </si>
  <si>
    <t>45</t>
  </si>
  <si>
    <t>P-342/2016 - Gājēju celiņa izbūve Strēlnieku ielā posmā no Pulkveža Brieža ielas līdz Gāles ielai, P 342/2016</t>
  </si>
  <si>
    <t>46</t>
  </si>
  <si>
    <t>P-343/2016 - Siguldas novada administrācijas un kultūras nama ēkas vienkāršotā atjaunošana Zinātnes ielā 7</t>
  </si>
  <si>
    <t>47</t>
  </si>
  <si>
    <t>P-353/2015 - Pils ielas no Cēsu ielas līdz Raiņa ielai un Cēsu ielas no Raiņa ielas līdz Pils ielai asfaltbetona seguma vienlaidus remonts Siguldā, Siguldas novadā.</t>
  </si>
  <si>
    <t>09.09.2015</t>
  </si>
  <si>
    <t>20.09.2030</t>
  </si>
  <si>
    <t>48</t>
  </si>
  <si>
    <t>P-354/2016 - Televīzijas ielas pārbūve posmā no Līvkalna ielas līdz Dārza ielai, Siguldā, Siguldas novadā</t>
  </si>
  <si>
    <t>30.11.2016</t>
  </si>
  <si>
    <t>49</t>
  </si>
  <si>
    <t>P-379/2016 - Jaunās Laurenču sākumskolas mācību korpusu automašīnu stāvlaukuma izbūve</t>
  </si>
  <si>
    <t>28.12.2016</t>
  </si>
  <si>
    <t>20.12.2031</t>
  </si>
  <si>
    <t>50</t>
  </si>
  <si>
    <t>P-380/2016 - Līvkalna ielas pārbūve posmā no Krišjāņa Barona ielas līdz Televīzijas ielai Siguldā, Siguldas novadā</t>
  </si>
  <si>
    <t>51</t>
  </si>
  <si>
    <t>15.12.2015</t>
  </si>
  <si>
    <t>20.12.2030</t>
  </si>
  <si>
    <t>52</t>
  </si>
  <si>
    <t>P-433/2015 - Autostāvvietu izbūve Institūta ielā un Mores ielā, Peltēs, Siguldas pagastā, Siguldas novadā</t>
  </si>
  <si>
    <t>53</t>
  </si>
  <si>
    <t>P-434/2015 - Gājēju celiņa izbūve Zaļkalna ielā un Klusās ielas pārbūve Allažu pagastā, Siguldas novadā</t>
  </si>
  <si>
    <t>54</t>
  </si>
  <si>
    <t>P-436/2015 - Siguldas novada pašvaldības ceļu un ielu investīciju projekts - 4 objekti</t>
  </si>
  <si>
    <t>16.12.2015</t>
  </si>
  <si>
    <t>55</t>
  </si>
  <si>
    <t>P-447/2017 – Paparžu ielas pārbūve Siguldā, Siguldas novadā</t>
  </si>
  <si>
    <t>17.08.2017</t>
  </si>
  <si>
    <t>20.08.2032</t>
  </si>
  <si>
    <t>56</t>
  </si>
  <si>
    <t>02.08.2018</t>
  </si>
  <si>
    <t>20.07.2028</t>
  </si>
  <si>
    <t>57</t>
  </si>
  <si>
    <t>P-448/2017 – Allažu pamatskolas atjaunošana (energoefektivitātes paaugstināšana) Skolas ielā 5, Allažos</t>
  </si>
  <si>
    <t>58</t>
  </si>
  <si>
    <t>P-448/2018 - Grants seguma atjaunošana un apaugumu noņemšana autoceļiem: Pullēni - Strazdiņi; Vecumnieki - Bisenieki; Vecumnieki - Pullēni; Baznīca - kapliča; Pansionāts – Alkšņi un autoceļam: Kalni - Pādes, Allažu pagastā, Siguldas novadā</t>
  </si>
  <si>
    <t>07.08.2018</t>
  </si>
  <si>
    <t>59</t>
  </si>
  <si>
    <t>P-457/2017 – PII Pasaciņa ēkas Skolas 3, Siguldā, Siguldas novadā telpu atjaunošana</t>
  </si>
  <si>
    <t>25.08.2017</t>
  </si>
  <si>
    <t>20.08.2027</t>
  </si>
  <si>
    <t>60</t>
  </si>
  <si>
    <t>07.12.2020</t>
  </si>
  <si>
    <t>20.11.2045</t>
  </si>
  <si>
    <t>61</t>
  </si>
  <si>
    <t>62</t>
  </si>
  <si>
    <t>P-517/2018 - Siguldas novada pašvaldības pirmsskolas izglītības iestāžu un Allažu pamatskolas iekštelpu atjaunošana</t>
  </si>
  <si>
    <t>31.08.2018</t>
  </si>
  <si>
    <t>20.08.2028</t>
  </si>
  <si>
    <t>63</t>
  </si>
  <si>
    <t>P-533/2017 - Autoceļa A2-Mednieki-V85(Jūdaži) grants seguma remonts Siguldas pagastā, Siguldas novadā</t>
  </si>
  <si>
    <t>20.09.2032</t>
  </si>
  <si>
    <t>64</t>
  </si>
  <si>
    <t>20.09.2027</t>
  </si>
  <si>
    <t>65</t>
  </si>
  <si>
    <t>P-540/2018 - Miera ielas seguma pārbūve un asfaltbetona virskārtas atjaunošana Pulkveža Brieža ielā, Siguldā, Siguldas novadā, Lāčplēša ielā, Siguldā, Siguldas novadā, Birztalu ielā, Allažos, Siguldas novadā</t>
  </si>
  <si>
    <t>14.09.2018</t>
  </si>
  <si>
    <t>20.09.2028</t>
  </si>
  <si>
    <t>66</t>
  </si>
  <si>
    <t>P-594/2017 - Nākotnes ielas pārbūve posmā no Tilta ielas līdz Riekstu ielai</t>
  </si>
  <si>
    <t>18.10.2017</t>
  </si>
  <si>
    <t>20.10.2032</t>
  </si>
  <si>
    <t>67</t>
  </si>
  <si>
    <t>P-626/2017 – Jāņa Poruka ielas pārbūve ar lietusūdens kanalizācijas sistēmas un lietusūdens attīrīšanas sistēmas iekārtu izbūvi.</t>
  </si>
  <si>
    <t>02.11.2017</t>
  </si>
  <si>
    <t>68</t>
  </si>
  <si>
    <t>P-67/2019 - Meldru ielas un Doņu ielas pārbūve Siguldā, Siguldas novadā</t>
  </si>
  <si>
    <t>10.05.2019</t>
  </si>
  <si>
    <t>20.04.2034</t>
  </si>
  <si>
    <t>69</t>
  </si>
  <si>
    <t>P-68/2017 - EKII projekta (Nr. EKII-2/6)Siltumnīcefekta gāzu emisiju samazināšana Siguldas novada Kultūras centra ēkā</t>
  </si>
  <si>
    <t>21.03.2017</t>
  </si>
  <si>
    <t>20.03.2037</t>
  </si>
  <si>
    <t>70</t>
  </si>
  <si>
    <t>P-68/2019 - Grants autoceļa 9427 P8-"Pelītes"(posmā no valsts reģionālā autoceļa P8 Inciems-Sigulda-Ķegums līdz autoceļam 9427 "Egles"-"Rugāji"pārbūve Siguldas pagastā, Siguldas novadā</t>
  </si>
  <si>
    <t>71</t>
  </si>
  <si>
    <t>P-690/2017 – Gājēju celiņa izbūve autoceļa V83 posmā no Televīzijas ielas līdz Nākotnes ielai Siguldā, Siguldas novadā</t>
  </si>
  <si>
    <t>20.12.2017</t>
  </si>
  <si>
    <t>20.12.2032</t>
  </si>
  <si>
    <t>72</t>
  </si>
  <si>
    <t>P-69/2017 - Siguldas novada administrācijas un kultūras nama ēkas vienkāršotā atjaunošana Zinātnes ielā II</t>
  </si>
  <si>
    <t>73</t>
  </si>
  <si>
    <t>20.04.2044</t>
  </si>
  <si>
    <t>74</t>
  </si>
  <si>
    <t>P-692/2017 – Kult.iestādes invest. projekta Siguldas Kultūras centra pārbūve par zema patēriņa enerģijas ēku.</t>
  </si>
  <si>
    <t>28.12.2017</t>
  </si>
  <si>
    <t>20.12.2037</t>
  </si>
  <si>
    <t>75</t>
  </si>
  <si>
    <t>P-693/2018 - Grants seguma atjaunošana un apaugumu noņemšana autoceļiem Siguldas novadā</t>
  </si>
  <si>
    <t>29.11.2018</t>
  </si>
  <si>
    <t>20.11.2028</t>
  </si>
  <si>
    <t>76</t>
  </si>
  <si>
    <t>10.12.2018</t>
  </si>
  <si>
    <t>77</t>
  </si>
  <si>
    <t>25.03.2020</t>
  </si>
  <si>
    <t>20.03.2035</t>
  </si>
  <si>
    <t>78</t>
  </si>
  <si>
    <t>79</t>
  </si>
  <si>
    <t>P-77/2018 - ERAF 5.6.2.0/16/I/020 - Siguldas Pils kompleksa ēku pārbūve, revitalizācija uzņēmējdarbības atbalstam</t>
  </si>
  <si>
    <t>07.03.2018</t>
  </si>
  <si>
    <t>80</t>
  </si>
  <si>
    <t>P-78/2018 - ERAF 5.6.2.0/16/I/020 - Siguldas Pils kompleksa ēku pārbūve, revitalizācija uzņēmējdarbības atbalstam</t>
  </si>
  <si>
    <t>81</t>
  </si>
  <si>
    <t>PP-21/2018 - Investīciju projektu īstenošanai (saistību pārjaunošana)</t>
  </si>
  <si>
    <t>15.08.2018</t>
  </si>
  <si>
    <t>20.02.2033</t>
  </si>
  <si>
    <t>82</t>
  </si>
  <si>
    <t>03.12.2020</t>
  </si>
  <si>
    <t>20.11.2040</t>
  </si>
  <si>
    <t>83</t>
  </si>
  <si>
    <t>06.10.2020</t>
  </si>
  <si>
    <t>20.09.2040</t>
  </si>
  <si>
    <t>84</t>
  </si>
  <si>
    <t>03.08.2021</t>
  </si>
  <si>
    <t>22.07.2041</t>
  </si>
  <si>
    <t>85</t>
  </si>
  <si>
    <t>21.07.2036</t>
  </si>
  <si>
    <t>86</t>
  </si>
  <si>
    <t>13.09.2021</t>
  </si>
  <si>
    <t>20.08.2041</t>
  </si>
  <si>
    <t>87</t>
  </si>
  <si>
    <t>88</t>
  </si>
  <si>
    <t>15.09.2021</t>
  </si>
  <si>
    <t>20.08.2036</t>
  </si>
  <si>
    <t>89</t>
  </si>
  <si>
    <t>29.10.2021</t>
  </si>
  <si>
    <t>21.10.2041</t>
  </si>
  <si>
    <t>90</t>
  </si>
  <si>
    <t>20.10.2036</t>
  </si>
  <si>
    <t>91</t>
  </si>
  <si>
    <t>10.12.2021</t>
  </si>
  <si>
    <t>20.11.2041</t>
  </si>
  <si>
    <t>92</t>
  </si>
  <si>
    <t>23.03.2022</t>
  </si>
  <si>
    <t>20.03.2042</t>
  </si>
  <si>
    <t>93</t>
  </si>
  <si>
    <t>10.08.2022</t>
  </si>
  <si>
    <t>21.07.2042</t>
  </si>
  <si>
    <t>94</t>
  </si>
  <si>
    <t>23.08.2022</t>
  </si>
  <si>
    <t>20.08.2042</t>
  </si>
  <si>
    <t>95</t>
  </si>
  <si>
    <t>AIZŅĒMUMI KOPĀ</t>
  </si>
  <si>
    <t>GALVOJUMI</t>
  </si>
  <si>
    <t>A1/1/1/14/814ES Kohēzijas fonda finansētā PR "Ūdensaimniecības" pakalpojumu attīstība Siguldas pilsētā</t>
  </si>
  <si>
    <t>24.10.2014</t>
  </si>
  <si>
    <t>20.12.2025</t>
  </si>
  <si>
    <t>A1/1/18/472- Galvojums "Ūdenssaimniecības pakalpojumu attīstība Siguldas notekūdeņu aglomerācijā V.kārta, Nr. 5.3.1.0/16/I/001</t>
  </si>
  <si>
    <t>19.07.2018</t>
  </si>
  <si>
    <t>20.06.2028</t>
  </si>
  <si>
    <t>13.08.2020</t>
  </si>
  <si>
    <t>20.07.2030</t>
  </si>
  <si>
    <t>03.07.2018</t>
  </si>
  <si>
    <t>20.06.2043</t>
  </si>
  <si>
    <t>18.07.2019</t>
  </si>
  <si>
    <t>20.06.2044</t>
  </si>
  <si>
    <t>24.09.2014</t>
  </si>
  <si>
    <t>20.12.2039</t>
  </si>
  <si>
    <t>20.11.2018</t>
  </si>
  <si>
    <t>20.11.2048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</si>
  <si>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</si>
  <si>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</si>
  <si>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</si>
  <si>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</si>
  <si>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</si>
  <si>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</si>
  <si>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</si>
  <si>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</si>
  <si>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</si>
  <si>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</si>
  <si>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</si>
  <si>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</si>
  <si>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Būvniecības kontroles pārvalde</t>
  </si>
  <si>
    <t>Siguldas pagasta bibliotēka</t>
  </si>
  <si>
    <t>"Skulmju dzimtas mājas" ekspozīcija</t>
  </si>
  <si>
    <t>Atbalsts energoresursiem</t>
  </si>
  <si>
    <t>Reklāmas pakalpojumi</t>
  </si>
  <si>
    <t>Citi iepriekš neklasificētie maksas pakalpojumi un pašu ieņēmumi</t>
  </si>
  <si>
    <t>Pašvaldības nodeva par būvatļaujas izdošanu vai būvniecības ieceres akceptu</t>
  </si>
  <si>
    <t>Kompensācijas, kuras izmaksā personām, pamatojoties uz Latvijas tiesu, Eiropas Savienības Tiesas, Eiropas Cilvēktiesību tiesas nolēmumiem</t>
  </si>
  <si>
    <t>Līdzfinansējums biedrībām projektu realizēšanai</t>
  </si>
  <si>
    <t>Zaļo un dārza atkritumu laukuma apsaimniekošana</t>
  </si>
  <si>
    <t>Inčukalna kopienas centrs</t>
  </si>
  <si>
    <t>Dziesmu svētki</t>
  </si>
  <si>
    <t>Skolu asistentu pakalpojumi</t>
  </si>
  <si>
    <t>Skolēnu stipendijas</t>
  </si>
  <si>
    <t>09.610</t>
  </si>
  <si>
    <t>Izglītojamo pārvadājumu pakalpojumi</t>
  </si>
  <si>
    <t>Izglītojamo pārvadājumi</t>
  </si>
  <si>
    <t>09.620</t>
  </si>
  <si>
    <t>Izglītojamo ēdināšanas pakalpojumi</t>
  </si>
  <si>
    <t>96201</t>
  </si>
  <si>
    <t>Izglītojamo ēdināšana PII Ābelīte</t>
  </si>
  <si>
    <t>96202</t>
  </si>
  <si>
    <t>Izglītojamo ēdināšana PII Pīlādzītis</t>
  </si>
  <si>
    <t>96203</t>
  </si>
  <si>
    <t>Izglītojamo ēdināšana PII Saulīte</t>
  </si>
  <si>
    <t>96204</t>
  </si>
  <si>
    <t>Izglītojamo ēdināšana PII Ieviņa</t>
  </si>
  <si>
    <t>96205</t>
  </si>
  <si>
    <t>Izglītojamo ēdināšana Allažu pamatskolas PII grupas</t>
  </si>
  <si>
    <t>96206</t>
  </si>
  <si>
    <t>Izglītojamo ēdināšana PII Pasaciņa</t>
  </si>
  <si>
    <t>96207</t>
  </si>
  <si>
    <t>Izglītojamo ēdināšana PII Tornīši</t>
  </si>
  <si>
    <t>96208</t>
  </si>
  <si>
    <t>Izglītojamo ēdināšana PII Māllēpīte</t>
  </si>
  <si>
    <t>96209</t>
  </si>
  <si>
    <t>Izglītojamo ēdināšana PII Minka</t>
  </si>
  <si>
    <t>96210</t>
  </si>
  <si>
    <t>Izglītojamo ēdināšana PII Krimulda</t>
  </si>
  <si>
    <t>96211</t>
  </si>
  <si>
    <t>Izglītojamo ēdināšana PII Ezerciems</t>
  </si>
  <si>
    <t>96214</t>
  </si>
  <si>
    <t>Izglītojamo ēdināšana Inčukalna pamatskolas PII grupas</t>
  </si>
  <si>
    <t>96216</t>
  </si>
  <si>
    <t>Izglītojamo ēdināšana Siguldas Valsts ģimnāzija</t>
  </si>
  <si>
    <t>96217</t>
  </si>
  <si>
    <t>Izglītojamo ēdināšana Siguldas sākumskola Laurenči</t>
  </si>
  <si>
    <t>96218</t>
  </si>
  <si>
    <t>Izglītojamo ēdināšana Siguldas 1.pamatskola</t>
  </si>
  <si>
    <t>96219</t>
  </si>
  <si>
    <t>Izglītojamo ēdināšana Siguldas pilsētas vidusskola</t>
  </si>
  <si>
    <t>96220</t>
  </si>
  <si>
    <t>Izglītojamo ēdināšana Mores pamatskola</t>
  </si>
  <si>
    <t>96221</t>
  </si>
  <si>
    <t>Izglītojamo ēdināšana Allažu pamatskola</t>
  </si>
  <si>
    <t>96222</t>
  </si>
  <si>
    <t>Izglītojamo ēdināšana Mālpils vidusskola</t>
  </si>
  <si>
    <t>96223</t>
  </si>
  <si>
    <t>Izglītojamo ēdināšana Inčukalna pamatskola</t>
  </si>
  <si>
    <t>96224</t>
  </si>
  <si>
    <t>Izglītojamo ēdināšana Krimuldas vidusskola</t>
  </si>
  <si>
    <t>96225</t>
  </si>
  <si>
    <t>Izglītojamo ēdināšana Lēdurgas pamatskola</t>
  </si>
  <si>
    <t>09.630</t>
  </si>
  <si>
    <t>Izglītojamo izmitināšanas pakalpojumi</t>
  </si>
  <si>
    <t>Izglītojamo izmitināšana Siguldas sākumskola Laurenči</t>
  </si>
  <si>
    <t>10922</t>
  </si>
  <si>
    <t>Atbalsts Ukraiņu civiliedzīvotājiem</t>
  </si>
  <si>
    <t>Budžeta iestādes saņemtā atlīdzība no apdrošināšanas sabiedrības par bojātu NĪP un kustamo mantu, tai skaitā autov cietušu a/m</t>
  </si>
  <si>
    <t>P-110/2020 - ELFLA projekta "Grants ceļu atjaunošana Mālpils novadā"īstenošanai</t>
  </si>
  <si>
    <t>P-534/2018 - ERAF Uzņēmējdarbības veicināšanai nepieciešamās infrastruktūras attīstība, Piena iela</t>
  </si>
  <si>
    <t>P-416/2018 - ERAF Uzņēmējdarbības veicināšanai nepieciešamās infrastruktūras attīstība, Rikteres iela</t>
  </si>
  <si>
    <t>20.12.2040</t>
  </si>
  <si>
    <t>P-439/2018 - ERAF Uzņēmējdarbības veicināšanai nepieciešamās intrastruktūras attīstība, Rūpniecības iela</t>
  </si>
  <si>
    <t>PP-11/2019 - Investīciju projektu īstenošana</t>
  </si>
  <si>
    <t>P-131/2021 - Krimuldas vidusskolas stadiona rekonstrukcijai</t>
  </si>
  <si>
    <t>07.05.2021</t>
  </si>
  <si>
    <t>P-178/2016 - Fasādes remonts Siguldas Mākslu skolā "Baltais Flīģelis"</t>
  </si>
  <si>
    <t>P-179/2016 - Dienesta viesnīcas ēkas pārbūve par Laurenču sākumskolas mācību korpusu Puķu ielā 2, Siguldā</t>
  </si>
  <si>
    <t>P-429/2015 - Ēkas Skolas ielā 3, Siguldā, Siguldas novadā, telpu remonts pirmsskolas izglītības iestādes darbības nodrošināšanai</t>
  </si>
  <si>
    <t>03.10.2017</t>
  </si>
  <si>
    <t>20.03.2032</t>
  </si>
  <si>
    <t>22.02.2038</t>
  </si>
  <si>
    <t>P-469/2020 - Projekta "Grants ceļa Sidgunda-Ezeri-Kārde"2. un 3. posma īstenošanai</t>
  </si>
  <si>
    <t>P-359/2020 - Projekta "Jaunās un Krasta ielas pārbūve"īstenošanai</t>
  </si>
  <si>
    <t>P-305/2021- Enerģētikas ielas un tās inženierkomunikāciju pārbūve īstenošanai</t>
  </si>
  <si>
    <t>P-304/2021 - Vainagu ielas pārbūve Siguldā, Siguldas novadā īstenošanai</t>
  </si>
  <si>
    <t>P-20/2022 - ERAF projekta "Grupu mājas būvniecība sociālo un atelpas brīža pakalpojumu nodrošināšanai Siguldas novadā"</t>
  </si>
  <si>
    <t>P-183/2022 - Multifunkcionāla aktīvās atpūtas parka un sporta laukuma būvniecība Raiņa parkā, Siguldā</t>
  </si>
  <si>
    <t>P-237/2022 - Projekta "Grants ceļa Baņģi - Pilskalni pārbūve" investīciju īstenošanai</t>
  </si>
  <si>
    <t>P-235/2022 - Projekta "Inčukalna pamatskolas virtuves bloka remontdarbi" investīciju īstenošanai</t>
  </si>
  <si>
    <t>P-236/2022 - Projekta "Komunikāciju remontdarbi Inčukalna pirmsskolas izglītības iestādē "Minka" Inčukalnā" investīciju īstenošanai</t>
  </si>
  <si>
    <t>P-355/2022 - projekta "Vecās pasta ēkas Atmodas ielā 2, Inčukalnā, atjaunošana un funkcija maiņa" investīciju īstenošanai</t>
  </si>
  <si>
    <t>15.11.2022</t>
  </si>
  <si>
    <t>20.10.2037</t>
  </si>
  <si>
    <t>P-356/2022 - prioritārā investīciju projekta "Siguldas sporta skolas siltumapgādes rekonstrukcija" īstenošanai</t>
  </si>
  <si>
    <t>P-357/2022 - projekta "Remontdarbi pirmsskolas iestadē "Ezerciems"" investīciju īstenošanai</t>
  </si>
  <si>
    <t>17.11.2022</t>
  </si>
  <si>
    <t>P-358/2022 - projekta "Komunikāciju un konstrukciju remontdarbi "Mālpils pirmsskolas izglītības iestadē "Māllēpīte"" investīciju īstenošanai</t>
  </si>
  <si>
    <t>P-359/2022 - projekta "Apkures sistēmas izbūve Garlība Merķeļa Lēdurgas pamatskolā" investīciju īstenošanai</t>
  </si>
  <si>
    <t>P-367/2022 - budžeta un finanšu vadībai</t>
  </si>
  <si>
    <t>30.11.2022</t>
  </si>
  <si>
    <t>20.11.2025</t>
  </si>
  <si>
    <t>5103</t>
  </si>
  <si>
    <t>Īpašumu un teritorijas uzturēšana Lēdurgā</t>
  </si>
  <si>
    <t>Jūdažu bibliotēka un sabiedriskais centrs</t>
  </si>
  <si>
    <t>Krimuldas pagasta bibliotēka</t>
  </si>
  <si>
    <t>823901</t>
  </si>
  <si>
    <t>9230</t>
  </si>
  <si>
    <t>9232</t>
  </si>
  <si>
    <t>9610</t>
  </si>
  <si>
    <t>9630</t>
  </si>
  <si>
    <t>Atbalsts ģimenēm ar bērniem</t>
  </si>
  <si>
    <t>Bērnudārzu asistentu pakalpojumi</t>
  </si>
  <si>
    <t>Izglītības un sporta pārvaldes Izglītības nodaļa</t>
  </si>
  <si>
    <t>Administrācija un mārketinga nodaļa</t>
  </si>
  <si>
    <t>Tūrisma nodaļa</t>
  </si>
  <si>
    <t>Attīstības projektu un uzņēmējdarbības nodaļa</t>
  </si>
  <si>
    <t>Pilsētas plānošanas nodaļa (līdz 31.08.2023)</t>
  </si>
  <si>
    <t>Sabiedrisko attiecību nodaļa (līdz 31.08.2023)</t>
  </si>
  <si>
    <t>Sabiedrisko attiecību pārvalde</t>
  </si>
  <si>
    <t>1116</t>
  </si>
  <si>
    <t>Pārējie iepriekš neklasificētie īpašiem mērķiem noteiktie ieņēmumi</t>
  </si>
  <si>
    <t>Nr. p. k.</t>
  </si>
  <si>
    <t>P-279/2023 Nekustamā īpašuma Raiņa ielā 3, Siguldā, iegāde investīciju īstenošanai</t>
  </si>
  <si>
    <t>11.09.2023</t>
  </si>
  <si>
    <t>P-280/2023 Livonijas ordeņa Siguldas pils vēsturiskā mūra ārkārtas atjaunošana Pils ielā 18, Siguldā, Siguldas novadā</t>
  </si>
  <si>
    <t>20.08.2043</t>
  </si>
  <si>
    <t>P-295/2023 Rūpniecības ielas seguma atjaunošana Lēdurgā, Lēdurgas pagastā, Siguldas novadā</t>
  </si>
  <si>
    <t>13.09.2023</t>
  </si>
  <si>
    <t>96</t>
  </si>
  <si>
    <t>P-296/2023 Ceļa posmu 6837 (Laimas - Vējiņi - meh.sektors - Valmieras ceļš) un 6838 (Ceļš uz mehānisko sektoru) seguma atjaunošana Raganā, Krimuldas pagastā, Siguldas novadā</t>
  </si>
  <si>
    <t>97</t>
  </si>
  <si>
    <t>98</t>
  </si>
  <si>
    <t>P-298/2023 Autoceļa 6831 (Putniņi - Staņģi) seguma atjaunošana Krimuldas pagastā, Siguldas novadā</t>
  </si>
  <si>
    <t>P-299/2023 Kantora, Zvaigžņu, Mēness ielu pārbūve Sidgundas ciemā, Siguldas novadā</t>
  </si>
  <si>
    <t xml:space="preserve">SIGULDAS NOVADA PAŠVALDĪBAS BUDŽETS 2024.GADAM </t>
  </si>
  <si>
    <t>Ieņēmumi par nomu un īri</t>
  </si>
  <si>
    <t>Sporta centra pakalpojumi</t>
  </si>
  <si>
    <t>Vēlēšanu komisija</t>
  </si>
  <si>
    <t>Iemaksas Finanšu izlīdzināšanas fondā</t>
  </si>
  <si>
    <t>Operatīvās komunikācijas centrs</t>
  </si>
  <si>
    <t>Līdzdalības budžeta projekti</t>
  </si>
  <si>
    <t>Izglītības un sporta pārvaldes Sporta nodaļa</t>
  </si>
  <si>
    <t>Budžeta līdzekļu atlikums 01.01.2024.</t>
  </si>
  <si>
    <t>Budžeta līdzekļu atlikums 31.12.2024.</t>
  </si>
  <si>
    <t>Siguldas novada pašvaldības 2024. gada saistību apmērs saimnieciskajā gadā un turpmākajos gados</t>
  </si>
  <si>
    <t>1115</t>
  </si>
  <si>
    <t>1832</t>
  </si>
  <si>
    <t>3201</t>
  </si>
  <si>
    <t>4741</t>
  </si>
  <si>
    <r>
      <t xml:space="preserve">BUDŽETA IEŅĒMUMI ATBILSTOŠI </t>
    </r>
    <r>
      <rPr>
        <b/>
        <u/>
        <sz val="14"/>
        <rFont val="Times New Roman"/>
        <family val="1"/>
        <charset val="186"/>
      </rPr>
      <t>EKONOMISKAI KATEGORIJAI</t>
    </r>
  </si>
  <si>
    <r>
      <t xml:space="preserve">BUDŽETA IZDEVUMI ATBILSTOŠI </t>
    </r>
    <r>
      <rPr>
        <b/>
        <u/>
        <sz val="14"/>
        <rFont val="Times New Roman"/>
        <family val="1"/>
        <charset val="186"/>
      </rPr>
      <t>EKONOMISKAI KATEGORIJAI</t>
    </r>
  </si>
  <si>
    <r>
      <t xml:space="preserve">BUDŽETA IZDEVUMI ATBILSTOŠI </t>
    </r>
    <r>
      <rPr>
        <b/>
        <u/>
        <sz val="14"/>
        <rFont val="Times New Roman"/>
        <family val="1"/>
        <charset val="186"/>
      </rPr>
      <t>FUNKCIONĀLAI KATEGORIJAI</t>
    </r>
  </si>
  <si>
    <t>Citas nozares</t>
  </si>
  <si>
    <t>Ugunsdrošības, ugunsdzēsības, glābšanas un civilās drošības dienesti</t>
  </si>
  <si>
    <t>Vispārējas vadības sektora parāda darījumi</t>
  </si>
  <si>
    <t>24</t>
  </si>
  <si>
    <t>P-297/2023 Tīnes ielas seguma atjaunošana Upmalās, Mālpils pagastā, Siguldas novadā</t>
  </si>
  <si>
    <t>28.11.2023</t>
  </si>
  <si>
    <t>20.11.2043</t>
  </si>
  <si>
    <t>29.12.2023</t>
  </si>
  <si>
    <t>20.12.2048</t>
  </si>
  <si>
    <t>ERAF projekts "Ūdenssaimniecības attīstība Inčukalna novada Inčukalna ciemā"  A1/1/14/713</t>
  </si>
  <si>
    <t>9130</t>
  </si>
  <si>
    <t>"Centralizētās notekūdeņu savākšanas sistēmas ierīkošana Inčukalnā" 2.kārta A1/1/19/269</t>
  </si>
  <si>
    <t>"Centralizētās notekūdeņu savākšanas sistēmas ierīkošana Inčukalnā"  A1/1/18/391</t>
  </si>
  <si>
    <t>Projekta "Katlu mājas rekonstrukcija Mālpilī, I kārta" īstenošanai A1/1/16/368</t>
  </si>
  <si>
    <t>Sagatavoja Finanšu pārvaldes Ekonomikas nodaļas ekonomiste Evija Lebedoka</t>
  </si>
  <si>
    <t>Budžeta plāns, EUR</t>
  </si>
  <si>
    <t>Pašvaldību budžetā saņetā dotācija no valsts budžeta</t>
  </si>
  <si>
    <t>Iestādes ieņēmumi no ārvalstu finanšu palīdzības</t>
  </si>
  <si>
    <t>Ieņēmumi no vadošā partnera grupas īstenotajiem ES politiku instrumentu projektiem</t>
  </si>
  <si>
    <t>EKK grupa</t>
  </si>
  <si>
    <t>Klientu apkalpošanas pārvalde</t>
  </si>
  <si>
    <t>Allažu un Inčukalna pagastu apvienības pārvalde no 01.01.2025.</t>
  </si>
  <si>
    <t>Krimuldas un Lēdurgas pagastu apvienības pārvalde no 01.01.2025.</t>
  </si>
  <si>
    <t>Transporta pārvalde</t>
  </si>
  <si>
    <t>20.06.2024</t>
  </si>
  <si>
    <t>20.05.2039</t>
  </si>
  <si>
    <t>Kopā</t>
  </si>
  <si>
    <t>Sagatavoja Ekonomikas nodaļas vadītājs  R.Kalniņš</t>
  </si>
  <si>
    <t>Pašvaldības saņemtie transfēri no citām pašvaldībām par līdzfinasējuma projekta realizācijai</t>
  </si>
  <si>
    <t>Siguldas novada Kultūras un tūrisma centrs</t>
  </si>
  <si>
    <t>Siguldas pilsētas un Siguldas pagasta apvienību pārvalde</t>
  </si>
  <si>
    <t>Vf3</t>
  </si>
  <si>
    <t>Total</t>
  </si>
  <si>
    <t>Komunikācijas pārvalde</t>
  </si>
  <si>
    <t>Teritorijas attīstības pārvalde</t>
  </si>
  <si>
    <t>6221</t>
  </si>
  <si>
    <t>Mālpils un Mores pagastu apvienības pārvalde no 01.01.2025</t>
  </si>
  <si>
    <t>8230</t>
  </si>
  <si>
    <t>Siguldas novada Kultūras un tūrisma centrs (administrācija)</t>
  </si>
  <si>
    <t>Mores Tautas nams</t>
  </si>
  <si>
    <t>Allažu Tautas nams</t>
  </si>
  <si>
    <t xml:space="preserve">1. pielikums
 Siguldas novada pašvaldības 2024. gada 28. decembra  saistošajiem noteikumiem Nr. 58
"Grozījumi Siguldas novada pašvaldības domes 2024. gada 15. februāra 
saistošajos noteikumos Nr. 4 "Par Siguldas novada pašvaldības budžetu 2024. gadam""
</t>
  </si>
  <si>
    <t>Siguldas koncertzāle "Baltais flīģelis"</t>
  </si>
  <si>
    <t>PII "Ieviņa"</t>
  </si>
  <si>
    <t>Siguldas Mākslu skola "Baltais Flīģelis"</t>
  </si>
  <si>
    <t>Sagatavoja Ekonomikas nodaļas vadītājs  R. Kalniņš</t>
  </si>
  <si>
    <t>2. pielikums
 Siguldas novada pašvaldības 2024. gada 28. decembra saistošajiem noteikumiem Nr. 58
"Grozījumi Siguldas novada pašvaldības domes 2024. gada 15. februāra 
saistošajos noteikumos Nr. 4 "Par Siguldas novada pašvaldības budžetu 2024. gadam""</t>
  </si>
  <si>
    <t>SIGULDAS NOVADA PAŠVALDĪBAS PAMATBUDŽETA IZDEVUMU  TĀME 2024. GADAM</t>
  </si>
  <si>
    <t>3. pielikums
 Siguldas novada pašvaldības 2024. gada 28. decembra saistošajiem noteikumiem Nr. 58
"Grozījumi Siguldas novada pašvaldības domes 2024. gada 15. februāra 
saistošajos noteikumos Nr. 4 "Par Siguldas novada pašvaldības budžetu 2024. gadam""</t>
  </si>
  <si>
    <t>P-534/2017 - Uzņēmējdarbības atbalsta pasākumi Siguldas novada pašvaldības ražošanas apbūvei piegulošajās teritorijās" īstenošanai</t>
  </si>
  <si>
    <t>P-447/2018 - sociālo iestāžu investīciju projekta "Sociālās aprūpes mājas "Gaismiņas", Stīveros, Allažu pagastā, Siguldas novadā vienkāršotā fasādes atjaunošana" īstenošanai</t>
  </si>
  <si>
    <t xml:space="preserve">
P-710/2018 - ERAF projekta (Nr.5.5.1.0/17/I/004) "Kultūra, vēsture, arhitektūra Gaujas un laika lokos" īstenošanai
</t>
  </si>
  <si>
    <t>P-25/2019, A2.1.19/55 - ERAF projekta (Nr.8.1.2.0/17/I/005) "Siguldas Valsts ģimnāzijas un Siguldas 1.pamatskolas atjaunošana, pārbūve un materiāltehniskās bāzes modernizācija" īstenošanai</t>
  </si>
  <si>
    <t>P-248/2020 - projekta "Atbrīvotāju ielas pārbūve" īstenošanai</t>
  </si>
  <si>
    <t>P-247/2020 - projekta "Pirmsskolas izglītības iestādes "Tornīši" un Allažu pamatskolas izglītības grupu paplašināšana" īstenošanai</t>
  </si>
  <si>
    <t>P-293/2020 - ERAF projekta (Nr.5.5.1.0/17/I/004) "Kultūra, vēsture, arhitektūra Gaujas un laika lokos" īstenošanai</t>
  </si>
  <si>
    <t>P-480/2020 - ERAF projekta (Nr.5.5.1.0/17/I/004) "Kultūra, vēsture, arhitektūra Gaujas un laika lokos" īstenošanai</t>
  </si>
  <si>
    <t>P-481/2020 - ERAF projekta (Nr.8.1.2.0/17/I/005) "Siguldas Valsts ģimnāzijas un Siguldas 1.pamatskolas atjaunošana, pārbūve un materiāltehniskās bāzes modernizācija" īstenošanai</t>
  </si>
  <si>
    <t>P-201/2021 - projekta "Jūdažu ielas pārbūve Siguldā, Siguldas novadā" īstenošanai</t>
  </si>
  <si>
    <t>P-395/2021 - projekta "Mālpils novada vidusskolas mācību telpu remonts un labiekārtošana, elektrosadales tīkla pārbūve" īstenošanai</t>
  </si>
  <si>
    <t>P-394/2021 - projekta "Grants ceļa Baņģi-Pilskalni pārbūve" īstenošanai</t>
  </si>
  <si>
    <t>P-396/2021 - ERAF projekta (Nr.3.3.1.0/20/I/015) "Uzņēmējdarbības atbalsta pasākumi Siguldas novada pašvaldības ražošanas apbūvei pieguļošajās teritorijās – Limbu ceļa pārbūve" īstenošanai</t>
  </si>
  <si>
    <t>P-487/2021 - KF projekta (Nr.5.2.1.2/20/A/001) "Zaļo un dārza atkritumu kompostēšanas laukuma izveide Siguldas novadā" īstenošanai</t>
  </si>
  <si>
    <t>P-488/2021 - ERAF projekta (Nr.5.6.2.0/20/I/006) "Lauku ielas pārbūve, teritorijas revitalizācija uzņēmējdarbības atbalstam" īstenošanai</t>
  </si>
  <si>
    <t>P-568/2021 - projekta "Amatu mājas izglītības iestādes mājturības, tehnoloģiju un mākslas nodarbībām, mūžizglītības pasākumiem un amatu prasmju darbnīcu izveidei pārbūve" īstenošanai</t>
  </si>
  <si>
    <t>P-388/2023 Projekts  "PII "Tornīši" āra kāpņu un atbalsta sienu atjaunošana un āra nojumju pārbūve"</t>
  </si>
  <si>
    <t>P-389/2023 Projekts  "Mālpils Kultūras centra pārbūves darbi un inženiertīklu ierīkošana Nākotnes ielā 5, Mālpilī, Mālpils pagastā, Siguldas novadā"</t>
  </si>
  <si>
    <t>P-60/2024 Prioritārais investīciju projekts "Lēdurgas bibliotēkas pārcelšana un VPVKAC izveide"</t>
  </si>
  <si>
    <t>P-401/2023 ES fondu projekts ""Dienas aprūpes centrs personām ar garīga rakstura traucējumiem un sociālās rehabilitācijas pakalpojumi bērniem ar funkcionāliem traucējumiem Krimuldas novadā"</t>
  </si>
  <si>
    <t>A1/1/20/549-Projekta "Ūdensapgādes tīklu paplašināšanas būvdarbi Eiropas Savienības Kohēzijas fonda līdzfinansētā ūdenssaimniecības projekta "Ūdenssaimniecības pakalpojumu attīstība Siguldas notekūdeņu aglomerācijā, V kārta" Nr. 5.3.1.0/16/I/001 aktivitāšu teritorijā"  īstenošanai</t>
  </si>
  <si>
    <t>A1/1/20/551-KF projekta Nr. 5.3.1.0/16/I/001 "Ūdenssaimniecības pakalpojumu attīstība Siguldas notekūdeņu aglomerācijā, V kārta"  īstenošanai</t>
  </si>
  <si>
    <t>KF projektu Nr.PCS/3.5.2.1.1/14/06/030 "Siltumenerģijas zudumu samazināšana pārvades un sadales sistēmās" un Nr.PCS/3.5.2.1.1/14/06/035 "Siltumenerģijas ražošanas efektivitātes paaugstināšana, sekmējot fosilā kurināmā aizvietošanu ar atjaunojamiem kurinām A1/1/15/278</t>
  </si>
  <si>
    <t>KF projekta Nr. 4.3.1.0/17/A/016 "Katlu mājas efektivitātes paaugstināšana Mālpilī" īstenošanai A1/1/14/898</t>
  </si>
  <si>
    <t>P-69/2019 - EKII projekta(Nr.EKII-1/5) - "Siltumnīcefekta gāzu emisiju samazināšana valsts nozīmes arhitektūras piemineklī Nr.8333"Jaunā pils"" īstenošanai</t>
  </si>
  <si>
    <t>P-71/2020 - ELFLA projekta "Siguldas novada pašvaldības trīs grants ceļu posmu pārbūve Siguldas um Mores pagastos"īstenošanai</t>
  </si>
  <si>
    <t>P-72/2020 - ELFLA projekta "Siguldas novada pašvaldības trīs grants ceļu posmu pārbūve Allažu um Mores pagastos" īstenošanai</t>
  </si>
  <si>
    <t>P-234/2022 - projekta "Mālpils vidusskolas virtuves bloka un ēdamzāles telpu apdares un komunikāciju remontdarbi" investīciju īstenošanai"</t>
  </si>
  <si>
    <t>Eiropas Savienības Kohēzijas fonda projekta Nr.PCS/3.5.2.1.1/12/04/015 "Mālpils siltumapgādes pārvades sistēmas efektivitātes paaugstināšana" īstenošanai A1/1/18/816</t>
  </si>
  <si>
    <r>
      <t xml:space="preserve">Siguldas novada pašvaldības domes priekšsēdētājs </t>
    </r>
    <r>
      <rPr>
        <i/>
        <sz val="12"/>
        <rFont val="Cambria"/>
        <family val="1"/>
        <charset val="186"/>
      </rPr>
      <t>L. Kumskis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</si>
</sst>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b/>
      <u/>
      <sz val="14"/>
      <name val="Times New Roman"/>
      <family val="1"/>
      <charset val="186"/>
    </font>
    <font>
      <i/>
      <sz val="14"/>
      <name val="Times New Roman"/>
      <family val="1"/>
      <charset val="186"/>
    </font>
    <font>
      <sz val="14"/>
      <name val="Times New Roman"/>
      <family val="1"/>
      <charset val="186"/>
    </font>
    <font>
      <i/>
      <sz val="12"/>
      <color rgb="FFFF0000"/>
      <name val="Times New Roman"/>
      <family val="1"/>
      <charset val="186"/>
    </font>
    <font>
      <sz val="10"/>
      <color rgb="FF000000"/>
      <name val="Arial"/>
      <family val="2"/>
      <charset val="186"/>
    </font>
    <font>
      <sz val="8"/>
      <name val="Arial"/>
      <family val="2"/>
      <charset val="186"/>
    </font>
    <font>
      <sz val="9"/>
      <color rgb="FF000000"/>
      <name val="Arial"/>
      <family val="2"/>
      <charset val="186"/>
    </font>
    <font>
      <sz val="12"/>
      <name val="Cambria"/>
      <family val="1"/>
      <charset val="186"/>
    </font>
    <font>
      <sz val="10"/>
      <name val="Cambria"/>
      <family val="1"/>
      <charset val="186"/>
      <scheme val="major"/>
    </font>
    <font>
      <sz val="10"/>
      <name val="Cambria"/>
      <family val="1"/>
      <charset val="186"/>
    </font>
    <font>
      <b/>
      <sz val="14"/>
      <name val="Cambria"/>
      <family val="1"/>
      <charset val="186"/>
    </font>
    <font>
      <b/>
      <sz val="12"/>
      <name val="Cambria"/>
      <family val="1"/>
      <charset val="186"/>
    </font>
    <font>
      <sz val="12"/>
      <color theme="0" tint="-0.34998626667073579"/>
      <name val="Cambria"/>
      <family val="1"/>
      <charset val="186"/>
    </font>
    <font>
      <i/>
      <sz val="10"/>
      <name val="Cambria"/>
      <family val="1"/>
      <charset val="186"/>
    </font>
    <font>
      <sz val="12"/>
      <color rgb="FFFF0000"/>
      <name val="Cambria"/>
      <family val="1"/>
      <charset val="186"/>
    </font>
    <font>
      <sz val="14"/>
      <name val="Cambria"/>
      <family val="1"/>
      <charset val="186"/>
    </font>
    <font>
      <b/>
      <sz val="14"/>
      <color rgb="FF35383A"/>
      <name val="Times New Roman"/>
    </font>
    <font>
      <b/>
      <sz val="10"/>
      <color rgb="FF000000"/>
      <name val="Times New Roman"/>
    </font>
    <font>
      <sz val="10"/>
      <color rgb="FF000000"/>
      <name val="Times New Roman"/>
    </font>
    <font>
      <b/>
      <sz val="9"/>
      <color indexed="81"/>
      <name val="Tahoma"/>
      <family val="2"/>
      <charset val="186"/>
    </font>
    <font>
      <sz val="9"/>
      <color indexed="81"/>
      <name val="Tahoma"/>
      <family val="2"/>
      <charset val="186"/>
    </font>
    <font>
      <i/>
      <sz val="12"/>
      <name val="Cambria"/>
      <family val="1"/>
      <charset val="186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CFFFF"/>
      </patternFill>
    </fill>
    <fill>
      <patternFill patternType="solid">
        <fgColor rgb="FFF9F9F9"/>
      </patternFill>
    </fill>
    <fill>
      <patternFill patternType="solid">
        <fgColor rgb="FFF5F5F5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ill="0" applyBorder="0" applyAlignment="0" applyProtection="0"/>
    <xf numFmtId="0" fontId="1" fillId="0" borderId="0"/>
    <xf numFmtId="0" fontId="2" fillId="0" borderId="0"/>
    <xf numFmtId="0" fontId="12" fillId="0" borderId="0"/>
  </cellStyleXfs>
  <cellXfs count="254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3" fontId="5" fillId="2" borderId="0" xfId="0" applyNumberFormat="1" applyFont="1" applyFill="1" applyAlignment="1">
      <alignment horizontal="center" vertical="center" wrapText="1"/>
    </xf>
    <xf numFmtId="0" fontId="6" fillId="0" borderId="0" xfId="0" applyFont="1"/>
    <xf numFmtId="0" fontId="3" fillId="2" borderId="0" xfId="0" applyFont="1" applyFill="1"/>
    <xf numFmtId="3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5" fillId="6" borderId="1" xfId="0" applyFont="1" applyFill="1" applyBorder="1" applyAlignment="1">
      <alignment horizontal="center" vertical="center" wrapText="1"/>
    </xf>
    <xf numFmtId="0" fontId="6" fillId="0" borderId="0" xfId="1" applyFont="1"/>
    <xf numFmtId="0" fontId="3" fillId="0" borderId="0" xfId="1" applyFont="1"/>
    <xf numFmtId="3" fontId="5" fillId="4" borderId="1" xfId="1" applyNumberFormat="1" applyFont="1" applyFill="1" applyBorder="1" applyAlignment="1">
      <alignment horizontal="right" vertical="center" indent="1"/>
    </xf>
    <xf numFmtId="3" fontId="6" fillId="0" borderId="0" xfId="1" applyNumberFormat="1" applyFont="1"/>
    <xf numFmtId="0" fontId="5" fillId="3" borderId="1" xfId="1" applyFont="1" applyFill="1" applyBorder="1" applyAlignment="1">
      <alignment horizontal="center" vertical="center" wrapText="1"/>
    </xf>
    <xf numFmtId="3" fontId="5" fillId="5" borderId="1" xfId="1" applyNumberFormat="1" applyFont="1" applyFill="1" applyBorder="1" applyAlignment="1">
      <alignment horizontal="right" vertical="center" indent="1"/>
    </xf>
    <xf numFmtId="0" fontId="3" fillId="3" borderId="1" xfId="1" applyFont="1" applyFill="1" applyBorder="1" applyAlignment="1">
      <alignment horizontal="center" vertical="center" wrapText="1"/>
    </xf>
    <xf numFmtId="3" fontId="3" fillId="3" borderId="1" xfId="1" applyNumberFormat="1" applyFont="1" applyFill="1" applyBorder="1" applyAlignment="1">
      <alignment horizontal="right" vertical="center" indent="1"/>
    </xf>
    <xf numFmtId="3" fontId="3" fillId="0" borderId="1" xfId="1" applyNumberFormat="1" applyFont="1" applyBorder="1" applyAlignment="1">
      <alignment horizontal="right" vertical="center" indent="1"/>
    </xf>
    <xf numFmtId="0" fontId="5" fillId="3" borderId="0" xfId="1" applyFont="1" applyFill="1" applyAlignment="1">
      <alignment horizontal="center" vertical="center" wrapText="1"/>
    </xf>
    <xf numFmtId="3" fontId="5" fillId="7" borderId="1" xfId="1" applyNumberFormat="1" applyFont="1" applyFill="1" applyBorder="1" applyAlignment="1">
      <alignment horizontal="right" vertical="center" indent="1"/>
    </xf>
    <xf numFmtId="0" fontId="5" fillId="3" borderId="5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17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3" fontId="5" fillId="7" borderId="1" xfId="0" applyNumberFormat="1" applyFont="1" applyFill="1" applyBorder="1" applyAlignment="1">
      <alignment horizontal="right" vertical="center" indent="1"/>
    </xf>
    <xf numFmtId="3" fontId="6" fillId="0" borderId="0" xfId="0" applyNumberFormat="1" applyFont="1"/>
    <xf numFmtId="3" fontId="5" fillId="5" borderId="1" xfId="0" applyNumberFormat="1" applyFont="1" applyFill="1" applyBorder="1" applyAlignment="1">
      <alignment horizontal="right" vertical="center" indent="1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right" vertical="center" indent="1"/>
    </xf>
    <xf numFmtId="3" fontId="3" fillId="0" borderId="1" xfId="0" applyNumberFormat="1" applyFont="1" applyBorder="1" applyAlignment="1">
      <alignment horizontal="right" vertical="center" inden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/>
    </xf>
    <xf numFmtId="3" fontId="3" fillId="2" borderId="0" xfId="0" applyNumberFormat="1" applyFont="1" applyFill="1" applyAlignment="1">
      <alignment horizontal="center" vertical="center"/>
    </xf>
    <xf numFmtId="0" fontId="10" fillId="2" borderId="0" xfId="0" applyFont="1" applyFill="1"/>
    <xf numFmtId="3" fontId="5" fillId="0" borderId="1" xfId="0" applyNumberFormat="1" applyFont="1" applyBorder="1" applyAlignment="1">
      <alignment horizontal="right" vertical="center" indent="1"/>
    </xf>
    <xf numFmtId="0" fontId="5" fillId="2" borderId="8" xfId="0" applyFont="1" applyFill="1" applyBorder="1" applyAlignment="1">
      <alignment horizontal="center" vertical="center"/>
    </xf>
    <xf numFmtId="0" fontId="3" fillId="2" borderId="1" xfId="0" applyFont="1" applyFill="1" applyBorder="1"/>
    <xf numFmtId="3" fontId="3" fillId="2" borderId="0" xfId="0" applyNumberFormat="1" applyFont="1" applyFill="1" applyAlignment="1">
      <alignment horizontal="right" vertical="center" indent="1"/>
    </xf>
    <xf numFmtId="0" fontId="4" fillId="2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3" fillId="2" borderId="0" xfId="0" applyNumberFormat="1" applyFont="1" applyFill="1"/>
    <xf numFmtId="0" fontId="5" fillId="2" borderId="0" xfId="0" applyFont="1" applyFill="1"/>
    <xf numFmtId="0" fontId="7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/>
    <xf numFmtId="0" fontId="9" fillId="2" borderId="0" xfId="0" applyFont="1" applyFill="1"/>
    <xf numFmtId="0" fontId="11" fillId="0" borderId="0" xfId="1" applyFont="1"/>
    <xf numFmtId="3" fontId="3" fillId="0" borderId="0" xfId="1" applyNumberFormat="1" applyFont="1"/>
    <xf numFmtId="3" fontId="4" fillId="0" borderId="0" xfId="0" applyNumberFormat="1" applyFont="1" applyAlignment="1">
      <alignment vertical="top" wrapText="1"/>
    </xf>
    <xf numFmtId="0" fontId="5" fillId="5" borderId="10" xfId="1" applyFont="1" applyFill="1" applyBorder="1" applyAlignment="1">
      <alignment horizontal="center" vertical="center"/>
    </xf>
    <xf numFmtId="0" fontId="3" fillId="2" borderId="0" xfId="1" applyFont="1" applyFill="1"/>
    <xf numFmtId="0" fontId="3" fillId="3" borderId="10" xfId="1" applyFont="1" applyFill="1" applyBorder="1" applyAlignment="1">
      <alignment horizontal="center" vertical="center" wrapText="1"/>
    </xf>
    <xf numFmtId="0" fontId="5" fillId="5" borderId="8" xfId="1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left" vertical="center"/>
    </xf>
    <xf numFmtId="0" fontId="5" fillId="5" borderId="8" xfId="1" applyFont="1" applyFill="1" applyBorder="1" applyAlignment="1">
      <alignment horizontal="right" vertical="center"/>
    </xf>
    <xf numFmtId="0" fontId="5" fillId="5" borderId="9" xfId="1" applyFont="1" applyFill="1" applyBorder="1" applyAlignment="1">
      <alignment horizontal="right" vertical="center"/>
    </xf>
    <xf numFmtId="0" fontId="5" fillId="2" borderId="8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3" fontId="3" fillId="2" borderId="1" xfId="1" applyNumberFormat="1" applyFont="1" applyFill="1" applyBorder="1" applyAlignment="1">
      <alignment horizontal="right" vertical="center" indent="1"/>
    </xf>
    <xf numFmtId="49" fontId="15" fillId="0" borderId="0" xfId="2" applyNumberFormat="1" applyFont="1" applyAlignment="1">
      <alignment vertical="center" wrapText="1"/>
    </xf>
    <xf numFmtId="3" fontId="16" fillId="2" borderId="0" xfId="0" applyNumberFormat="1" applyFont="1" applyFill="1" applyAlignment="1">
      <alignment wrapText="1"/>
    </xf>
    <xf numFmtId="0" fontId="15" fillId="0" borderId="0" xfId="2" applyFont="1"/>
    <xf numFmtId="3" fontId="17" fillId="2" borderId="0" xfId="2" applyNumberFormat="1" applyFont="1" applyFill="1" applyAlignment="1">
      <alignment horizontal="right" wrapText="1"/>
    </xf>
    <xf numFmtId="0" fontId="15" fillId="2" borderId="11" xfId="2" applyFont="1" applyFill="1" applyBorder="1" applyAlignment="1">
      <alignment horizontal="center" vertical="center" wrapText="1"/>
    </xf>
    <xf numFmtId="49" fontId="15" fillId="0" borderId="11" xfId="2" applyNumberFormat="1" applyFont="1" applyBorder="1" applyAlignment="1">
      <alignment horizontal="center" vertical="center"/>
    </xf>
    <xf numFmtId="49" fontId="15" fillId="0" borderId="11" xfId="2" applyNumberFormat="1" applyFont="1" applyBorder="1" applyAlignment="1">
      <alignment horizontal="left" vertical="center" wrapText="1"/>
    </xf>
    <xf numFmtId="49" fontId="15" fillId="2" borderId="11" xfId="2" applyNumberFormat="1" applyFont="1" applyFill="1" applyBorder="1" applyAlignment="1">
      <alignment horizontal="center" vertical="center"/>
    </xf>
    <xf numFmtId="3" fontId="15" fillId="2" borderId="11" xfId="2" applyNumberFormat="1" applyFont="1" applyFill="1" applyBorder="1" applyAlignment="1">
      <alignment horizontal="right" vertical="center"/>
    </xf>
    <xf numFmtId="3" fontId="19" fillId="2" borderId="11" xfId="2" applyNumberFormat="1" applyFont="1" applyFill="1" applyBorder="1" applyAlignment="1">
      <alignment horizontal="right" vertical="center"/>
    </xf>
    <xf numFmtId="0" fontId="15" fillId="0" borderId="0" xfId="2" applyFont="1" applyAlignment="1">
      <alignment horizontal="center" vertical="center"/>
    </xf>
    <xf numFmtId="49" fontId="15" fillId="2" borderId="11" xfId="2" applyNumberFormat="1" applyFont="1" applyFill="1" applyBorder="1" applyAlignment="1">
      <alignment horizontal="left" vertical="center" wrapText="1"/>
    </xf>
    <xf numFmtId="3" fontId="15" fillId="2" borderId="12" xfId="2" applyNumberFormat="1" applyFont="1" applyFill="1" applyBorder="1" applyAlignment="1">
      <alignment horizontal="right" vertical="center"/>
    </xf>
    <xf numFmtId="3" fontId="15" fillId="2" borderId="13" xfId="2" applyNumberFormat="1" applyFont="1" applyFill="1" applyBorder="1" applyAlignment="1">
      <alignment horizontal="right" vertical="center"/>
    </xf>
    <xf numFmtId="3" fontId="15" fillId="2" borderId="1" xfId="2" applyNumberFormat="1" applyFont="1" applyFill="1" applyBorder="1" applyAlignment="1">
      <alignment horizontal="right" vertical="center"/>
    </xf>
    <xf numFmtId="3" fontId="15" fillId="2" borderId="14" xfId="2" applyNumberFormat="1" applyFont="1" applyFill="1" applyBorder="1" applyAlignment="1">
      <alignment horizontal="right" vertical="center"/>
    </xf>
    <xf numFmtId="3" fontId="15" fillId="2" borderId="23" xfId="2" applyNumberFormat="1" applyFont="1" applyFill="1" applyBorder="1" applyAlignment="1">
      <alignment horizontal="right" vertical="center"/>
    </xf>
    <xf numFmtId="49" fontId="15" fillId="2" borderId="1" xfId="2" applyNumberFormat="1" applyFont="1" applyFill="1" applyBorder="1" applyAlignment="1">
      <alignment horizontal="left" vertical="center" wrapText="1"/>
    </xf>
    <xf numFmtId="49" fontId="15" fillId="2" borderId="1" xfId="2" applyNumberFormat="1" applyFont="1" applyFill="1" applyBorder="1" applyAlignment="1">
      <alignment horizontal="center" vertical="center"/>
    </xf>
    <xf numFmtId="3" fontId="19" fillId="2" borderId="1" xfId="2" applyNumberFormat="1" applyFont="1" applyFill="1" applyBorder="1" applyAlignment="1">
      <alignment horizontal="right" vertical="center"/>
    </xf>
    <xf numFmtId="49" fontId="15" fillId="2" borderId="12" xfId="2" applyNumberFormat="1" applyFont="1" applyFill="1" applyBorder="1" applyAlignment="1">
      <alignment horizontal="left" vertical="center" wrapText="1"/>
    </xf>
    <xf numFmtId="49" fontId="15" fillId="2" borderId="12" xfId="2" applyNumberFormat="1" applyFont="1" applyFill="1" applyBorder="1" applyAlignment="1">
      <alignment horizontal="center" vertical="center"/>
    </xf>
    <xf numFmtId="3" fontId="19" fillId="2" borderId="12" xfId="2" applyNumberFormat="1" applyFont="1" applyFill="1" applyBorder="1" applyAlignment="1">
      <alignment horizontal="right" vertical="center"/>
    </xf>
    <xf numFmtId="49" fontId="15" fillId="2" borderId="1" xfId="2" applyNumberFormat="1" applyFont="1" applyFill="1" applyBorder="1" applyAlignment="1">
      <alignment horizontal="center" vertical="center" wrapText="1"/>
    </xf>
    <xf numFmtId="3" fontId="15" fillId="2" borderId="17" xfId="2" applyNumberFormat="1" applyFont="1" applyFill="1" applyBorder="1" applyAlignment="1">
      <alignment horizontal="right" vertical="center"/>
    </xf>
    <xf numFmtId="0" fontId="15" fillId="0" borderId="0" xfId="2" applyFont="1" applyAlignment="1">
      <alignment horizontal="left" vertical="center" wrapText="1"/>
    </xf>
    <xf numFmtId="3" fontId="19" fillId="5" borderId="23" xfId="2" applyNumberFormat="1" applyFont="1" applyFill="1" applyBorder="1" applyAlignment="1">
      <alignment horizontal="right" vertical="center"/>
    </xf>
    <xf numFmtId="49" fontId="15" fillId="2" borderId="11" xfId="3" applyNumberFormat="1" applyFont="1" applyFill="1" applyBorder="1" applyAlignment="1">
      <alignment horizontal="center" vertical="center"/>
    </xf>
    <xf numFmtId="3" fontId="15" fillId="2" borderId="11" xfId="3" applyNumberFormat="1" applyFont="1" applyFill="1" applyBorder="1" applyAlignment="1">
      <alignment horizontal="right" vertical="center"/>
    </xf>
    <xf numFmtId="3" fontId="19" fillId="2" borderId="11" xfId="4" applyNumberFormat="1" applyFont="1" applyFill="1" applyBorder="1" applyAlignment="1">
      <alignment horizontal="right" vertical="center"/>
    </xf>
    <xf numFmtId="3" fontId="15" fillId="2" borderId="11" xfId="5" applyNumberFormat="1" applyFont="1" applyFill="1" applyBorder="1" applyAlignment="1" applyProtection="1">
      <alignment horizontal="right" vertical="center"/>
      <protection locked="0"/>
    </xf>
    <xf numFmtId="0" fontId="15" fillId="0" borderId="0" xfId="2" applyFont="1" applyAlignment="1">
      <alignment vertical="center"/>
    </xf>
    <xf numFmtId="0" fontId="20" fillId="0" borderId="0" xfId="2" applyFont="1" applyAlignment="1">
      <alignment vertical="center"/>
    </xf>
    <xf numFmtId="49" fontId="15" fillId="0" borderId="11" xfId="0" applyNumberFormat="1" applyFont="1" applyBorder="1" applyAlignment="1">
      <alignment horizontal="left" vertical="center" wrapText="1"/>
    </xf>
    <xf numFmtId="3" fontId="19" fillId="5" borderId="11" xfId="2" applyNumberFormat="1" applyFont="1" applyFill="1" applyBorder="1" applyAlignment="1">
      <alignment horizontal="right" vertical="center"/>
    </xf>
    <xf numFmtId="3" fontId="19" fillId="8" borderId="11" xfId="2" applyNumberFormat="1" applyFont="1" applyFill="1" applyBorder="1" applyAlignment="1">
      <alignment horizontal="right" vertical="center"/>
    </xf>
    <xf numFmtId="10" fontId="15" fillId="0" borderId="11" xfId="6" applyNumberFormat="1" applyFont="1" applyFill="1" applyBorder="1" applyAlignment="1">
      <alignment horizontal="center" vertical="center"/>
    </xf>
    <xf numFmtId="9" fontId="15" fillId="0" borderId="11" xfId="6" applyFont="1" applyFill="1" applyBorder="1" applyAlignment="1">
      <alignment horizontal="center" vertical="center"/>
    </xf>
    <xf numFmtId="49" fontId="17" fillId="0" borderId="0" xfId="5" applyNumberFormat="1" applyFont="1" applyAlignment="1" applyProtection="1">
      <alignment vertical="center" wrapText="1"/>
      <protection locked="0"/>
    </xf>
    <xf numFmtId="49" fontId="21" fillId="0" borderId="0" xfId="5" applyNumberFormat="1" applyFont="1" applyAlignment="1">
      <alignment vertical="center" wrapText="1"/>
    </xf>
    <xf numFmtId="0" fontId="22" fillId="0" borderId="0" xfId="2" applyFont="1"/>
    <xf numFmtId="3" fontId="15" fillId="0" borderId="0" xfId="2" applyNumberFormat="1" applyFont="1" applyAlignment="1">
      <alignment vertical="center" wrapText="1"/>
    </xf>
    <xf numFmtId="3" fontId="15" fillId="0" borderId="6" xfId="2" applyNumberFormat="1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2" borderId="0" xfId="0" applyFont="1" applyFill="1" applyAlignment="1">
      <alignment horizontal="right" vertical="center" indent="1"/>
    </xf>
    <xf numFmtId="0" fontId="19" fillId="0" borderId="0" xfId="2" applyFont="1" applyAlignment="1">
      <alignment horizontal="center" vertical="center"/>
    </xf>
    <xf numFmtId="0" fontId="19" fillId="2" borderId="0" xfId="2" applyFont="1" applyFill="1" applyAlignment="1">
      <alignment horizontal="center" vertical="center"/>
    </xf>
    <xf numFmtId="0" fontId="15" fillId="2" borderId="0" xfId="2" applyFont="1" applyFill="1" applyAlignment="1">
      <alignment horizontal="center" vertical="center"/>
    </xf>
    <xf numFmtId="0" fontId="15" fillId="2" borderId="0" xfId="2" applyFont="1" applyFill="1" applyAlignment="1">
      <alignment horizontal="right" vertical="center" indent="1"/>
    </xf>
    <xf numFmtId="0" fontId="18" fillId="2" borderId="0" xfId="2" applyFont="1" applyFill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23" fillId="2" borderId="0" xfId="2" applyFont="1" applyFill="1" applyAlignment="1">
      <alignment horizontal="center" vertical="center"/>
    </xf>
    <xf numFmtId="0" fontId="23" fillId="0" borderId="0" xfId="2" applyFont="1" applyAlignment="1">
      <alignment horizontal="center" vertical="center"/>
    </xf>
    <xf numFmtId="0" fontId="24" fillId="0" borderId="0" xfId="0" applyFont="1" applyAlignment="1">
      <alignment vertical="top"/>
    </xf>
    <xf numFmtId="3" fontId="19" fillId="0" borderId="11" xfId="2" applyNumberFormat="1" applyFont="1" applyBorder="1" applyAlignment="1">
      <alignment horizontal="right" vertical="center"/>
    </xf>
    <xf numFmtId="49" fontId="15" fillId="2" borderId="11" xfId="0" applyNumberFormat="1" applyFont="1" applyFill="1" applyBorder="1" applyAlignment="1">
      <alignment horizontal="left" vertical="center" wrapText="1"/>
    </xf>
    <xf numFmtId="3" fontId="3" fillId="2" borderId="0" xfId="1" applyNumberFormat="1" applyFont="1" applyFill="1"/>
    <xf numFmtId="3" fontId="25" fillId="9" borderId="22" xfId="0" applyNumberFormat="1" applyFont="1" applyFill="1" applyBorder="1" applyAlignment="1">
      <alignment horizontal="center" vertical="center"/>
    </xf>
    <xf numFmtId="0" fontId="25" fillId="10" borderId="22" xfId="0" applyFont="1" applyFill="1" applyBorder="1" applyAlignment="1">
      <alignment horizontal="center" vertical="center" wrapText="1"/>
    </xf>
    <xf numFmtId="0" fontId="25" fillId="3" borderId="22" xfId="0" applyFont="1" applyFill="1" applyBorder="1" applyAlignment="1">
      <alignment horizontal="center" vertical="center" wrapText="1"/>
    </xf>
    <xf numFmtId="3" fontId="26" fillId="10" borderId="22" xfId="0" applyNumberFormat="1" applyFont="1" applyFill="1" applyBorder="1" applyAlignment="1">
      <alignment horizontal="center" vertical="center"/>
    </xf>
    <xf numFmtId="3" fontId="26" fillId="3" borderId="22" xfId="0" applyNumberFormat="1" applyFont="1" applyFill="1" applyBorder="1" applyAlignment="1">
      <alignment horizontal="center" vertical="center"/>
    </xf>
    <xf numFmtId="0" fontId="25" fillId="11" borderId="25" xfId="0" applyFont="1" applyFill="1" applyBorder="1" applyAlignment="1">
      <alignment horizontal="center" vertical="center" wrapText="1"/>
    </xf>
    <xf numFmtId="0" fontId="25" fillId="9" borderId="25" xfId="0" applyFont="1" applyFill="1" applyBorder="1" applyAlignment="1">
      <alignment horizontal="center" vertical="center"/>
    </xf>
    <xf numFmtId="0" fontId="25" fillId="11" borderId="26" xfId="0" applyFont="1" applyFill="1" applyBorder="1" applyAlignment="1">
      <alignment horizontal="center" vertical="center" wrapText="1"/>
    </xf>
    <xf numFmtId="3" fontId="25" fillId="9" borderId="28" xfId="0" applyNumberFormat="1" applyFont="1" applyFill="1" applyBorder="1" applyAlignment="1">
      <alignment horizontal="center" vertical="center"/>
    </xf>
    <xf numFmtId="0" fontId="25" fillId="10" borderId="27" xfId="0" applyFont="1" applyFill="1" applyBorder="1" applyAlignment="1">
      <alignment horizontal="center" vertical="center" wrapText="1"/>
    </xf>
    <xf numFmtId="0" fontId="25" fillId="3" borderId="27" xfId="0" applyFont="1" applyFill="1" applyBorder="1" applyAlignment="1">
      <alignment horizontal="center" vertical="center" wrapText="1"/>
    </xf>
    <xf numFmtId="3" fontId="26" fillId="10" borderId="28" xfId="0" applyNumberFormat="1" applyFont="1" applyFill="1" applyBorder="1" applyAlignment="1">
      <alignment horizontal="center" vertical="center"/>
    </xf>
    <xf numFmtId="3" fontId="26" fillId="3" borderId="28" xfId="0" applyNumberFormat="1" applyFont="1" applyFill="1" applyBorder="1" applyAlignment="1">
      <alignment horizontal="center" vertical="center"/>
    </xf>
    <xf numFmtId="0" fontId="25" fillId="10" borderId="30" xfId="0" applyFont="1" applyFill="1" applyBorder="1" applyAlignment="1">
      <alignment horizontal="center" vertical="center" wrapText="1"/>
    </xf>
    <xf numFmtId="3" fontId="25" fillId="9" borderId="30" xfId="0" applyNumberFormat="1" applyFont="1" applyFill="1" applyBorder="1" applyAlignment="1">
      <alignment horizontal="center" vertical="center"/>
    </xf>
    <xf numFmtId="3" fontId="25" fillId="9" borderId="31" xfId="0" applyNumberFormat="1" applyFont="1" applyFill="1" applyBorder="1" applyAlignment="1">
      <alignment horizontal="center" vertical="center"/>
    </xf>
    <xf numFmtId="0" fontId="25" fillId="11" borderId="30" xfId="0" applyFont="1" applyFill="1" applyBorder="1" applyAlignment="1">
      <alignment horizontal="center" vertical="center" wrapText="1"/>
    </xf>
    <xf numFmtId="0" fontId="25" fillId="9" borderId="30" xfId="0" applyFont="1" applyFill="1" applyBorder="1" applyAlignment="1">
      <alignment horizontal="center" vertical="center"/>
    </xf>
    <xf numFmtId="0" fontId="25" fillId="11" borderId="31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/>
    </xf>
    <xf numFmtId="0" fontId="5" fillId="4" borderId="8" xfId="1" applyFont="1" applyFill="1" applyBorder="1" applyAlignment="1">
      <alignment horizontal="center" vertical="center"/>
    </xf>
    <xf numFmtId="0" fontId="5" fillId="4" borderId="9" xfId="1" applyFont="1" applyFill="1" applyBorder="1" applyAlignment="1">
      <alignment horizontal="center" vertical="center"/>
    </xf>
    <xf numFmtId="0" fontId="5" fillId="4" borderId="10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5" fillId="5" borderId="8" xfId="1" applyFont="1" applyFill="1" applyBorder="1" applyAlignment="1">
      <alignment horizontal="center" vertical="center"/>
    </xf>
    <xf numFmtId="0" fontId="5" fillId="5" borderId="9" xfId="1" applyFont="1" applyFill="1" applyBorder="1" applyAlignment="1">
      <alignment horizontal="center" vertical="center"/>
    </xf>
    <xf numFmtId="0" fontId="5" fillId="5" borderId="10" xfId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6" borderId="19" xfId="0" applyFont="1" applyFill="1" applyBorder="1" applyAlignment="1">
      <alignment horizontal="center" vertical="center"/>
    </xf>
    <xf numFmtId="0" fontId="4" fillId="0" borderId="19" xfId="0" applyFont="1" applyBorder="1" applyAlignment="1">
      <alignment vertical="center"/>
    </xf>
    <xf numFmtId="0" fontId="5" fillId="6" borderId="8" xfId="1" applyFont="1" applyFill="1" applyBorder="1" applyAlignment="1">
      <alignment horizontal="center" vertical="center" wrapText="1"/>
    </xf>
    <xf numFmtId="0" fontId="5" fillId="6" borderId="9" xfId="1" applyFont="1" applyFill="1" applyBorder="1" applyAlignment="1">
      <alignment horizontal="center" vertical="center" wrapText="1"/>
    </xf>
    <xf numFmtId="0" fontId="5" fillId="6" borderId="10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5" fillId="3" borderId="16" xfId="1" applyFont="1" applyFill="1" applyBorder="1" applyAlignment="1">
      <alignment horizontal="center" vertical="center" wrapText="1"/>
    </xf>
    <xf numFmtId="0" fontId="5" fillId="3" borderId="18" xfId="1" applyFont="1" applyFill="1" applyBorder="1" applyAlignment="1">
      <alignment horizontal="center" vertical="center" wrapText="1"/>
    </xf>
    <xf numFmtId="0" fontId="5" fillId="3" borderId="17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5" fillId="3" borderId="3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center" wrapText="1"/>
    </xf>
    <xf numFmtId="0" fontId="5" fillId="3" borderId="19" xfId="1" applyFont="1" applyFill="1" applyBorder="1" applyAlignment="1">
      <alignment horizontal="center" vertical="center" wrapText="1"/>
    </xf>
    <xf numFmtId="0" fontId="5" fillId="3" borderId="20" xfId="1" applyFont="1" applyFill="1" applyBorder="1" applyAlignment="1">
      <alignment horizontal="center" vertical="center" wrapText="1"/>
    </xf>
    <xf numFmtId="0" fontId="5" fillId="5" borderId="1" xfId="1" applyFont="1" applyFill="1" applyBorder="1" applyAlignment="1">
      <alignment horizontal="center" vertical="center"/>
    </xf>
    <xf numFmtId="0" fontId="5" fillId="7" borderId="8" xfId="1" applyFont="1" applyFill="1" applyBorder="1" applyAlignment="1">
      <alignment horizontal="center" vertical="center"/>
    </xf>
    <xf numFmtId="0" fontId="5" fillId="7" borderId="9" xfId="1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5" fillId="7" borderId="9" xfId="0" applyFont="1" applyFill="1" applyBorder="1" applyAlignment="1">
      <alignment horizontal="center" vertical="center"/>
    </xf>
    <xf numFmtId="0" fontId="5" fillId="7" borderId="10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right" vertical="center"/>
    </xf>
    <xf numFmtId="0" fontId="5" fillId="2" borderId="9" xfId="0" applyFont="1" applyFill="1" applyBorder="1" applyAlignment="1">
      <alignment horizontal="right" vertical="center"/>
    </xf>
    <xf numFmtId="0" fontId="5" fillId="2" borderId="10" xfId="0" applyFont="1" applyFill="1" applyBorder="1" applyAlignment="1">
      <alignment horizontal="right" vertical="center"/>
    </xf>
    <xf numFmtId="0" fontId="7" fillId="6" borderId="5" xfId="0" applyFont="1" applyFill="1" applyBorder="1" applyAlignment="1">
      <alignment horizontal="center"/>
    </xf>
    <xf numFmtId="0" fontId="7" fillId="6" borderId="0" xfId="0" applyFont="1" applyFill="1" applyAlignment="1">
      <alignment horizontal="center"/>
    </xf>
    <xf numFmtId="0" fontId="4" fillId="0" borderId="0" xfId="0" applyFont="1"/>
    <xf numFmtId="0" fontId="4" fillId="0" borderId="17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/>
    </xf>
    <xf numFmtId="3" fontId="4" fillId="2" borderId="0" xfId="0" applyNumberFormat="1" applyFont="1" applyFill="1" applyAlignment="1">
      <alignment horizontal="right" vertical="top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left" vertical="top" wrapText="1"/>
    </xf>
    <xf numFmtId="0" fontId="25" fillId="3" borderId="22" xfId="0" applyFont="1" applyFill="1" applyBorder="1" applyAlignment="1">
      <alignment horizontal="center" vertical="center" wrapText="1"/>
    </xf>
    <xf numFmtId="0" fontId="25" fillId="10" borderId="22" xfId="0" applyFont="1" applyFill="1" applyBorder="1" applyAlignment="1">
      <alignment horizontal="center" vertical="center" wrapText="1"/>
    </xf>
    <xf numFmtId="0" fontId="25" fillId="10" borderId="27" xfId="0" applyFont="1" applyFill="1" applyBorder="1" applyAlignment="1">
      <alignment horizontal="center" vertical="center" wrapText="1"/>
    </xf>
    <xf numFmtId="0" fontId="25" fillId="3" borderId="27" xfId="0" applyFont="1" applyFill="1" applyBorder="1" applyAlignment="1">
      <alignment horizontal="center" vertical="center" wrapText="1"/>
    </xf>
    <xf numFmtId="0" fontId="25" fillId="10" borderId="29" xfId="0" applyFont="1" applyFill="1" applyBorder="1" applyAlignment="1">
      <alignment horizontal="center" vertical="center" wrapText="1"/>
    </xf>
    <xf numFmtId="0" fontId="25" fillId="10" borderId="30" xfId="0" applyFont="1" applyFill="1" applyBorder="1" applyAlignment="1">
      <alignment horizontal="center" vertical="center" wrapText="1"/>
    </xf>
    <xf numFmtId="0" fontId="25" fillId="11" borderId="24" xfId="0" applyFont="1" applyFill="1" applyBorder="1" applyAlignment="1">
      <alignment horizontal="center" vertical="center" wrapText="1"/>
    </xf>
    <xf numFmtId="0" fontId="25" fillId="11" borderId="25" xfId="0" applyFont="1" applyFill="1" applyBorder="1" applyAlignment="1">
      <alignment horizontal="center" vertical="center" wrapText="1"/>
    </xf>
    <xf numFmtId="0" fontId="25" fillId="11" borderId="29" xfId="0" applyFont="1" applyFill="1" applyBorder="1" applyAlignment="1">
      <alignment horizontal="center" vertical="center" wrapText="1"/>
    </xf>
    <xf numFmtId="0" fontId="25" fillId="11" borderId="30" xfId="0" applyFont="1" applyFill="1" applyBorder="1" applyAlignment="1">
      <alignment horizontal="center" vertical="center" wrapText="1"/>
    </xf>
    <xf numFmtId="0" fontId="25" fillId="9" borderId="27" xfId="0" applyFont="1" applyFill="1" applyBorder="1" applyAlignment="1">
      <alignment horizontal="center" vertical="center" wrapText="1"/>
    </xf>
    <xf numFmtId="0" fontId="25" fillId="9" borderId="22" xfId="0" applyFont="1" applyFill="1" applyBorder="1" applyAlignment="1">
      <alignment horizontal="center" vertical="center" wrapText="1"/>
    </xf>
    <xf numFmtId="0" fontId="19" fillId="8" borderId="13" xfId="2" applyFont="1" applyFill="1" applyBorder="1" applyAlignment="1">
      <alignment horizontal="center"/>
    </xf>
    <xf numFmtId="0" fontId="19" fillId="8" borderId="15" xfId="2" applyFont="1" applyFill="1" applyBorder="1" applyAlignment="1">
      <alignment horizontal="center"/>
    </xf>
    <xf numFmtId="0" fontId="19" fillId="8" borderId="14" xfId="2" applyFont="1" applyFill="1" applyBorder="1" applyAlignment="1">
      <alignment horizontal="center"/>
    </xf>
    <xf numFmtId="0" fontId="19" fillId="0" borderId="13" xfId="2" applyFont="1" applyBorder="1" applyAlignment="1">
      <alignment horizontal="center"/>
    </xf>
    <xf numFmtId="0" fontId="19" fillId="0" borderId="15" xfId="2" applyFont="1" applyBorder="1" applyAlignment="1">
      <alignment horizontal="center"/>
    </xf>
    <xf numFmtId="0" fontId="19" fillId="0" borderId="14" xfId="2" applyFont="1" applyBorder="1" applyAlignment="1">
      <alignment horizontal="center"/>
    </xf>
    <xf numFmtId="0" fontId="15" fillId="0" borderId="2" xfId="2" applyFont="1" applyBorder="1" applyAlignment="1">
      <alignment horizontal="center" vertical="center" wrapText="1"/>
    </xf>
    <xf numFmtId="0" fontId="15" fillId="0" borderId="3" xfId="2" applyFont="1" applyBorder="1" applyAlignment="1">
      <alignment horizontal="center" vertical="center" wrapText="1"/>
    </xf>
    <xf numFmtId="0" fontId="15" fillId="0" borderId="4" xfId="2" applyFont="1" applyBorder="1" applyAlignment="1">
      <alignment horizontal="center" vertical="center" wrapText="1"/>
    </xf>
    <xf numFmtId="0" fontId="15" fillId="0" borderId="5" xfId="2" applyFont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15" fillId="0" borderId="6" xfId="2" applyFont="1" applyBorder="1" applyAlignment="1">
      <alignment horizontal="center" vertical="center" wrapText="1"/>
    </xf>
    <xf numFmtId="0" fontId="15" fillId="0" borderId="7" xfId="2" applyFont="1" applyBorder="1" applyAlignment="1">
      <alignment horizontal="center" vertical="center" wrapText="1"/>
    </xf>
    <xf numFmtId="0" fontId="15" fillId="0" borderId="21" xfId="2" applyFont="1" applyBorder="1" applyAlignment="1">
      <alignment horizontal="center" vertical="center" wrapText="1"/>
    </xf>
    <xf numFmtId="0" fontId="15" fillId="0" borderId="22" xfId="2" applyFont="1" applyBorder="1" applyAlignment="1">
      <alignment horizontal="center" vertical="center" wrapText="1"/>
    </xf>
    <xf numFmtId="3" fontId="19" fillId="2" borderId="2" xfId="2" applyNumberFormat="1" applyFont="1" applyFill="1" applyBorder="1" applyAlignment="1">
      <alignment horizontal="center" vertical="center"/>
    </xf>
    <xf numFmtId="3" fontId="19" fillId="2" borderId="4" xfId="2" applyNumberFormat="1" applyFont="1" applyFill="1" applyBorder="1" applyAlignment="1">
      <alignment horizontal="center" vertical="center"/>
    </xf>
    <xf numFmtId="3" fontId="19" fillId="2" borderId="5" xfId="2" applyNumberFormat="1" applyFont="1" applyFill="1" applyBorder="1" applyAlignment="1">
      <alignment horizontal="center" vertical="center"/>
    </xf>
    <xf numFmtId="3" fontId="19" fillId="2" borderId="6" xfId="2" applyNumberFormat="1" applyFont="1" applyFill="1" applyBorder="1" applyAlignment="1">
      <alignment horizontal="center" vertical="center"/>
    </xf>
    <xf numFmtId="3" fontId="19" fillId="2" borderId="7" xfId="2" applyNumberFormat="1" applyFont="1" applyFill="1" applyBorder="1" applyAlignment="1">
      <alignment horizontal="center" vertical="center"/>
    </xf>
    <xf numFmtId="3" fontId="19" fillId="2" borderId="22" xfId="2" applyNumberFormat="1" applyFont="1" applyFill="1" applyBorder="1" applyAlignment="1">
      <alignment horizontal="center" vertical="center"/>
    </xf>
    <xf numFmtId="0" fontId="19" fillId="2" borderId="12" xfId="2" applyFont="1" applyFill="1" applyBorder="1" applyAlignment="1">
      <alignment horizontal="center" vertical="center" wrapText="1"/>
    </xf>
    <xf numFmtId="0" fontId="19" fillId="2" borderId="23" xfId="2" applyFont="1" applyFill="1" applyBorder="1" applyAlignment="1">
      <alignment horizontal="center" vertical="center" wrapText="1"/>
    </xf>
    <xf numFmtId="0" fontId="19" fillId="8" borderId="13" xfId="2" applyFont="1" applyFill="1" applyBorder="1" applyAlignment="1">
      <alignment horizontal="center" vertical="center" wrapText="1"/>
    </xf>
    <xf numFmtId="0" fontId="19" fillId="8" borderId="15" xfId="2" applyFont="1" applyFill="1" applyBorder="1" applyAlignment="1">
      <alignment horizontal="center" vertical="center" wrapText="1"/>
    </xf>
    <xf numFmtId="0" fontId="19" fillId="8" borderId="14" xfId="2" applyFont="1" applyFill="1" applyBorder="1" applyAlignment="1">
      <alignment horizontal="center" vertical="center" wrapText="1"/>
    </xf>
    <xf numFmtId="0" fontId="15" fillId="0" borderId="5" xfId="2" applyFont="1" applyBorder="1" applyAlignment="1">
      <alignment horizontal="left" vertical="center" wrapText="1"/>
    </xf>
    <xf numFmtId="0" fontId="19" fillId="5" borderId="23" xfId="2" applyFont="1" applyFill="1" applyBorder="1" applyAlignment="1">
      <alignment horizontal="center"/>
    </xf>
    <xf numFmtId="0" fontId="19" fillId="8" borderId="11" xfId="2" applyFont="1" applyFill="1" applyBorder="1" applyAlignment="1">
      <alignment horizontal="center" vertical="center" wrapText="1"/>
    </xf>
    <xf numFmtId="0" fontId="19" fillId="5" borderId="11" xfId="2" applyFont="1" applyFill="1" applyBorder="1" applyAlignment="1">
      <alignment horizontal="center"/>
    </xf>
    <xf numFmtId="3" fontId="4" fillId="2" borderId="0" xfId="8" applyNumberFormat="1" applyFont="1" applyFill="1" applyAlignment="1">
      <alignment horizontal="right" vertical="center" wrapText="1"/>
    </xf>
    <xf numFmtId="49" fontId="18" fillId="0" borderId="0" xfId="2" applyNumberFormat="1" applyFont="1" applyAlignment="1" applyProtection="1">
      <alignment horizontal="center" vertical="center"/>
      <protection locked="0"/>
    </xf>
    <xf numFmtId="0" fontId="19" fillId="2" borderId="13" xfId="2" applyFont="1" applyFill="1" applyBorder="1" applyAlignment="1">
      <alignment horizontal="center" vertical="center" wrapText="1"/>
    </xf>
    <xf numFmtId="0" fontId="19" fillId="2" borderId="15" xfId="2" applyFont="1" applyFill="1" applyBorder="1" applyAlignment="1">
      <alignment horizontal="center" vertical="center" wrapText="1"/>
    </xf>
    <xf numFmtId="0" fontId="19" fillId="2" borderId="14" xfId="2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15" fillId="0" borderId="0" xfId="2" applyFont="1" applyAlignment="1">
      <alignment horizontal="right"/>
    </xf>
  </cellXfs>
  <cellStyles count="10">
    <cellStyle name="Normal" xfId="0" builtinId="0"/>
    <cellStyle name="Normal 2" xfId="1" xr:uid="{6AF2D1B5-FB60-4EC6-83DA-AFCA50BA7642}"/>
    <cellStyle name="Normal 3" xfId="2" xr:uid="{EB4F18A2-1655-48A6-92F4-E3C28044F727}"/>
    <cellStyle name="Normal_4.piel" xfId="4" xr:uid="{89A10467-3C15-42A1-936F-C36BD918366B}"/>
    <cellStyle name="Normal_Pamatformas" xfId="5" xr:uid="{483805F3-1456-428D-9D48-1ED6032DC6CB}"/>
    <cellStyle name="Normal_Veidlapa_2008_oktobris_(4.piel)" xfId="3" xr:uid="{A8EBA823-6BE1-4467-AAEA-FBEF1B2C0072}"/>
    <cellStyle name="Parasts 2" xfId="7" xr:uid="{5E2E6F6C-A468-4F2F-AB55-764C754C86EC}"/>
    <cellStyle name="Parasts 3" xfId="8" xr:uid="{DCD7C632-F601-41DB-8853-65F203212DBB}"/>
    <cellStyle name="Parasts 4" xfId="9" xr:uid="{F7A4C906-57B3-4E5B-A137-1EB46DB205C5}"/>
    <cellStyle name="Percent 2" xfId="6" xr:uid="{4EA5F467-E115-431A-B5FD-1C1D1612619A}"/>
  </cellStyles>
  <dxfs count="0"/>
  <tableStyles count="0" defaultTableStyle="TableStyleMedium2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BDB8E-6C1C-4F0F-8A57-938FEAF11728}">
  <dimension ref="A1:M330"/>
  <sheetViews>
    <sheetView showGridLines="0" topLeftCell="A300" zoomScale="70" zoomScaleNormal="70" workbookViewId="0">
      <selection activeCell="A318" sqref="A318"/>
    </sheetView>
  </sheetViews>
  <sheetFormatPr defaultColWidth="9.109375" defaultRowHeight="15.6" x14ac:dyDescent="0.3"/>
  <cols>
    <col min="1" max="1" width="8" style="2" customWidth="1"/>
    <col min="2" max="2" width="17.5546875" style="2" customWidth="1"/>
    <col min="3" max="3" width="11" style="2" customWidth="1"/>
    <col min="4" max="4" width="29.5546875" style="7" customWidth="1"/>
    <col min="5" max="5" width="19.88671875" style="8" customWidth="1"/>
    <col min="6" max="6" width="50.5546875" style="8" customWidth="1"/>
    <col min="7" max="7" width="23.109375" style="6" customWidth="1"/>
    <col min="8" max="8" width="16.33203125" style="6" customWidth="1"/>
    <col min="9" max="9" width="23.109375" style="6" customWidth="1"/>
    <col min="10" max="10" width="10.6640625" style="54" bestFit="1" customWidth="1"/>
    <col min="11" max="11" width="11" style="6" bestFit="1" customWidth="1"/>
    <col min="12" max="16384" width="9.109375" style="6"/>
  </cols>
  <sheetData>
    <row r="1" spans="1:13" ht="15.75" customHeight="1" x14ac:dyDescent="0.3">
      <c r="B1" s="3"/>
      <c r="C1" s="4"/>
      <c r="D1" s="4"/>
      <c r="E1" s="58"/>
      <c r="F1" s="199" t="s">
        <v>984</v>
      </c>
      <c r="G1" s="199"/>
      <c r="H1" s="199"/>
      <c r="I1" s="199"/>
      <c r="J1" s="58"/>
      <c r="K1" s="58"/>
      <c r="L1" s="58"/>
      <c r="M1" s="58"/>
    </row>
    <row r="2" spans="1:13" ht="29.4" customHeight="1" x14ac:dyDescent="0.3">
      <c r="A2" s="3"/>
      <c r="B2" s="3"/>
      <c r="C2" s="4"/>
      <c r="D2" s="4"/>
      <c r="E2" s="58"/>
      <c r="F2" s="199"/>
      <c r="G2" s="199"/>
      <c r="H2" s="199"/>
      <c r="I2" s="199"/>
      <c r="J2" s="58"/>
      <c r="K2" s="58"/>
      <c r="L2" s="58"/>
      <c r="M2" s="58"/>
    </row>
    <row r="3" spans="1:13" x14ac:dyDescent="0.3">
      <c r="A3" s="162" t="s">
        <v>925</v>
      </c>
      <c r="B3" s="162"/>
      <c r="C3" s="162"/>
      <c r="D3" s="162"/>
      <c r="E3" s="162"/>
      <c r="F3" s="162"/>
      <c r="G3" s="162"/>
      <c r="H3" s="5"/>
    </row>
    <row r="4" spans="1:13" ht="17.399999999999999" customHeight="1" x14ac:dyDescent="0.3">
      <c r="A4" s="162"/>
      <c r="B4" s="162"/>
      <c r="C4" s="162"/>
      <c r="D4" s="162"/>
      <c r="E4" s="162"/>
      <c r="F4" s="162"/>
      <c r="G4" s="162"/>
      <c r="H4" s="5"/>
    </row>
    <row r="5" spans="1:13" x14ac:dyDescent="0.3">
      <c r="A5" s="154"/>
      <c r="B5" s="154"/>
    </row>
    <row r="6" spans="1:13" s="10" customFormat="1" ht="30.6" customHeight="1" x14ac:dyDescent="0.25">
      <c r="A6" s="155" t="s">
        <v>940</v>
      </c>
      <c r="B6" s="156"/>
      <c r="C6" s="156"/>
      <c r="D6" s="156"/>
      <c r="E6" s="156"/>
      <c r="F6" s="156"/>
      <c r="G6" s="157"/>
      <c r="H6" s="146"/>
      <c r="I6" s="146"/>
      <c r="J6" s="9"/>
    </row>
    <row r="7" spans="1:13" s="13" customFormat="1" ht="45" customHeight="1" x14ac:dyDescent="0.3">
      <c r="A7" s="158" t="s">
        <v>489</v>
      </c>
      <c r="B7" s="159"/>
      <c r="C7" s="159"/>
      <c r="D7" s="160"/>
      <c r="E7" s="161" t="s">
        <v>490</v>
      </c>
      <c r="F7" s="161"/>
      <c r="G7" s="11" t="s">
        <v>958</v>
      </c>
      <c r="H7" s="11" t="s">
        <v>495</v>
      </c>
      <c r="I7" s="11" t="s">
        <v>494</v>
      </c>
      <c r="J7" s="12"/>
    </row>
    <row r="8" spans="1:13" s="13" customFormat="1" x14ac:dyDescent="0.3">
      <c r="A8" s="147" t="s">
        <v>305</v>
      </c>
      <c r="B8" s="148"/>
      <c r="C8" s="148"/>
      <c r="D8" s="148"/>
      <c r="E8" s="148"/>
      <c r="F8" s="149"/>
      <c r="G8" s="14">
        <f>G9+G12+G14+G19+G24+G26+G36+G40+G73+G83+G86+G88</f>
        <v>62203549</v>
      </c>
      <c r="H8" s="14">
        <f>H9+H12+H14+H19+H24+H26+H36+H40+H73+H83+H86+H88</f>
        <v>297993</v>
      </c>
      <c r="I8" s="14">
        <f>I9+I12+I14+I19+I24+I26+I36+I40+I73+I83+I86+I88</f>
        <v>62501542</v>
      </c>
      <c r="J8" s="12"/>
      <c r="K8" s="126"/>
    </row>
    <row r="9" spans="1:13" s="13" customFormat="1" ht="15" customHeight="1" x14ac:dyDescent="0.3">
      <c r="A9" s="150" t="s">
        <v>425</v>
      </c>
      <c r="B9" s="150" t="s">
        <v>1</v>
      </c>
      <c r="C9" s="151" t="s">
        <v>305</v>
      </c>
      <c r="D9" s="152"/>
      <c r="E9" s="152"/>
      <c r="F9" s="153"/>
      <c r="G9" s="17">
        <f>SUM(G10:G11)</f>
        <v>31900</v>
      </c>
      <c r="H9" s="17">
        <f>SUM(H10:H11)</f>
        <v>10000</v>
      </c>
      <c r="I9" s="17">
        <f>SUM(I10:I11)</f>
        <v>41900</v>
      </c>
      <c r="J9" s="12"/>
    </row>
    <row r="10" spans="1:13" s="13" customFormat="1" ht="31.2" x14ac:dyDescent="0.3">
      <c r="A10" s="150"/>
      <c r="B10" s="150"/>
      <c r="C10" s="150" t="s">
        <v>424</v>
      </c>
      <c r="D10" s="150" t="s">
        <v>423</v>
      </c>
      <c r="E10" s="18">
        <v>10140</v>
      </c>
      <c r="F10" s="18" t="s">
        <v>422</v>
      </c>
      <c r="G10" s="19">
        <v>26300</v>
      </c>
      <c r="H10" s="19">
        <v>10000</v>
      </c>
      <c r="I10" s="19">
        <f t="shared" ref="I10:I75" si="0">G10+H10</f>
        <v>36300</v>
      </c>
      <c r="J10" s="12"/>
    </row>
    <row r="11" spans="1:13" s="13" customFormat="1" ht="31.2" x14ac:dyDescent="0.3">
      <c r="A11" s="150"/>
      <c r="B11" s="150"/>
      <c r="C11" s="150"/>
      <c r="D11" s="150"/>
      <c r="E11" s="18">
        <v>10154</v>
      </c>
      <c r="F11" s="18" t="s">
        <v>421</v>
      </c>
      <c r="G11" s="19">
        <v>5600</v>
      </c>
      <c r="H11" s="19"/>
      <c r="I11" s="19">
        <f t="shared" si="0"/>
        <v>5600</v>
      </c>
      <c r="J11" s="12"/>
    </row>
    <row r="12" spans="1:13" s="13" customFormat="1" ht="15" customHeight="1" x14ac:dyDescent="0.3">
      <c r="A12" s="150" t="s">
        <v>420</v>
      </c>
      <c r="B12" s="150" t="s">
        <v>419</v>
      </c>
      <c r="C12" s="151" t="s">
        <v>305</v>
      </c>
      <c r="D12" s="152"/>
      <c r="E12" s="152"/>
      <c r="F12" s="153"/>
      <c r="G12" s="17">
        <f>G13</f>
        <v>36254140</v>
      </c>
      <c r="H12" s="17">
        <f>H13</f>
        <v>0</v>
      </c>
      <c r="I12" s="17">
        <f>I13</f>
        <v>36254140</v>
      </c>
      <c r="J12" s="12"/>
      <c r="K12" s="57"/>
    </row>
    <row r="13" spans="1:13" s="13" customFormat="1" ht="31.2" x14ac:dyDescent="0.3">
      <c r="A13" s="150"/>
      <c r="B13" s="150"/>
      <c r="C13" s="16" t="s">
        <v>418</v>
      </c>
      <c r="D13" s="16" t="s">
        <v>417</v>
      </c>
      <c r="E13" s="18">
        <v>1112</v>
      </c>
      <c r="F13" s="18" t="s">
        <v>416</v>
      </c>
      <c r="G13" s="19">
        <v>36254140</v>
      </c>
      <c r="H13" s="19"/>
      <c r="I13" s="19">
        <f t="shared" si="0"/>
        <v>36254140</v>
      </c>
      <c r="J13" s="12"/>
    </row>
    <row r="14" spans="1:13" s="13" customFormat="1" ht="15" customHeight="1" x14ac:dyDescent="0.3">
      <c r="A14" s="150" t="s">
        <v>415</v>
      </c>
      <c r="B14" s="150" t="s">
        <v>2</v>
      </c>
      <c r="C14" s="151" t="s">
        <v>305</v>
      </c>
      <c r="D14" s="152"/>
      <c r="E14" s="152"/>
      <c r="F14" s="153"/>
      <c r="G14" s="17">
        <f>SUM(G15:G18)</f>
        <v>78254</v>
      </c>
      <c r="H14" s="17">
        <f>SUM(H15:H18)</f>
        <v>0</v>
      </c>
      <c r="I14" s="17">
        <f>SUM(I15:I18)</f>
        <v>78254</v>
      </c>
      <c r="J14" s="12"/>
    </row>
    <row r="15" spans="1:13" s="13" customFormat="1" ht="54.6" customHeight="1" x14ac:dyDescent="0.3">
      <c r="A15" s="150"/>
      <c r="B15" s="150"/>
      <c r="C15" s="16" t="s">
        <v>414</v>
      </c>
      <c r="D15" s="16" t="s">
        <v>413</v>
      </c>
      <c r="E15" s="18">
        <v>12260</v>
      </c>
      <c r="F15" s="18" t="s">
        <v>413</v>
      </c>
      <c r="G15" s="19">
        <v>2500</v>
      </c>
      <c r="H15" s="19"/>
      <c r="I15" s="19">
        <f t="shared" si="0"/>
        <v>2500</v>
      </c>
      <c r="J15" s="12"/>
    </row>
    <row r="16" spans="1:13" s="13" customFormat="1" ht="15" customHeight="1" x14ac:dyDescent="0.3">
      <c r="A16" s="150"/>
      <c r="B16" s="150"/>
      <c r="C16" s="150" t="s">
        <v>412</v>
      </c>
      <c r="D16" s="150" t="s">
        <v>3</v>
      </c>
      <c r="E16" s="18">
        <v>12393</v>
      </c>
      <c r="F16" s="18" t="s">
        <v>166</v>
      </c>
      <c r="G16" s="19">
        <v>3919</v>
      </c>
      <c r="H16" s="19"/>
      <c r="I16" s="19">
        <f t="shared" si="0"/>
        <v>3919</v>
      </c>
      <c r="J16" s="12"/>
    </row>
    <row r="17" spans="1:11" s="13" customFormat="1" ht="31.2" x14ac:dyDescent="0.3">
      <c r="A17" s="150"/>
      <c r="B17" s="150"/>
      <c r="C17" s="150"/>
      <c r="D17" s="150"/>
      <c r="E17" s="18">
        <v>12395</v>
      </c>
      <c r="F17" s="18" t="s">
        <v>167</v>
      </c>
      <c r="G17" s="19">
        <v>1000</v>
      </c>
      <c r="H17" s="19"/>
      <c r="I17" s="19">
        <f t="shared" si="0"/>
        <v>1000</v>
      </c>
      <c r="J17" s="12"/>
    </row>
    <row r="18" spans="1:11" s="13" customFormat="1" ht="31.2" x14ac:dyDescent="0.3">
      <c r="A18" s="150"/>
      <c r="B18" s="150"/>
      <c r="C18" s="150"/>
      <c r="D18" s="150"/>
      <c r="E18" s="18">
        <v>12399</v>
      </c>
      <c r="F18" s="18" t="s">
        <v>411</v>
      </c>
      <c r="G18" s="19">
        <v>70835</v>
      </c>
      <c r="H18" s="19"/>
      <c r="I18" s="19">
        <f t="shared" si="0"/>
        <v>70835</v>
      </c>
      <c r="J18" s="12"/>
    </row>
    <row r="19" spans="1:11" s="13" customFormat="1" ht="15" customHeight="1" x14ac:dyDescent="0.3">
      <c r="A19" s="150" t="s">
        <v>410</v>
      </c>
      <c r="B19" s="150" t="s">
        <v>409</v>
      </c>
      <c r="C19" s="151" t="s">
        <v>305</v>
      </c>
      <c r="D19" s="152"/>
      <c r="E19" s="152"/>
      <c r="F19" s="153"/>
      <c r="G19" s="17">
        <f>SUM(G20:G23)</f>
        <v>917275</v>
      </c>
      <c r="H19" s="17">
        <f>SUM(H20:H23)</f>
        <v>0</v>
      </c>
      <c r="I19" s="17">
        <f>SUM(I20:I23)</f>
        <v>917275</v>
      </c>
      <c r="J19" s="12"/>
      <c r="K19" s="60"/>
    </row>
    <row r="20" spans="1:11" s="13" customFormat="1" ht="31.2" x14ac:dyDescent="0.3">
      <c r="A20" s="150"/>
      <c r="B20" s="150"/>
      <c r="C20" s="16" t="s">
        <v>408</v>
      </c>
      <c r="D20" s="16" t="s">
        <v>407</v>
      </c>
      <c r="E20" s="18">
        <v>13100</v>
      </c>
      <c r="F20" s="18" t="s">
        <v>407</v>
      </c>
      <c r="G20" s="19">
        <v>300950</v>
      </c>
      <c r="H20" s="19"/>
      <c r="I20" s="19">
        <f t="shared" si="0"/>
        <v>300950</v>
      </c>
      <c r="J20" s="12"/>
    </row>
    <row r="21" spans="1:11" s="13" customFormat="1" ht="15" customHeight="1" x14ac:dyDescent="0.3">
      <c r="A21" s="150"/>
      <c r="B21" s="150"/>
      <c r="C21" s="150" t="s">
        <v>406</v>
      </c>
      <c r="D21" s="150" t="s">
        <v>405</v>
      </c>
      <c r="E21" s="18">
        <v>13200</v>
      </c>
      <c r="F21" s="18" t="s">
        <v>405</v>
      </c>
      <c r="G21" s="19">
        <v>550310</v>
      </c>
      <c r="H21" s="19"/>
      <c r="I21" s="19">
        <f t="shared" si="0"/>
        <v>550310</v>
      </c>
      <c r="J21" s="12"/>
    </row>
    <row r="22" spans="1:11" s="13" customFormat="1" x14ac:dyDescent="0.3">
      <c r="A22" s="150"/>
      <c r="B22" s="150"/>
      <c r="C22" s="150"/>
      <c r="D22" s="150"/>
      <c r="E22" s="18">
        <v>13210</v>
      </c>
      <c r="F22" s="18" t="s">
        <v>404</v>
      </c>
      <c r="G22" s="19">
        <v>66015</v>
      </c>
      <c r="H22" s="19"/>
      <c r="I22" s="19">
        <f t="shared" si="0"/>
        <v>66015</v>
      </c>
      <c r="J22" s="12"/>
    </row>
    <row r="23" spans="1:11" s="13" customFormat="1" ht="45" customHeight="1" x14ac:dyDescent="0.3">
      <c r="A23" s="150"/>
      <c r="B23" s="150"/>
      <c r="C23" s="16" t="s">
        <v>403</v>
      </c>
      <c r="D23" s="16" t="s">
        <v>402</v>
      </c>
      <c r="E23" s="18">
        <v>13400</v>
      </c>
      <c r="F23" s="18" t="s">
        <v>402</v>
      </c>
      <c r="G23" s="19">
        <v>0</v>
      </c>
      <c r="H23" s="19"/>
      <c r="I23" s="19">
        <f t="shared" si="0"/>
        <v>0</v>
      </c>
      <c r="J23" s="12"/>
    </row>
    <row r="24" spans="1:11" s="13" customFormat="1" ht="15" customHeight="1" x14ac:dyDescent="0.3">
      <c r="A24" s="150" t="s">
        <v>401</v>
      </c>
      <c r="B24" s="150" t="s">
        <v>400</v>
      </c>
      <c r="C24" s="151" t="s">
        <v>305</v>
      </c>
      <c r="D24" s="152"/>
      <c r="E24" s="152"/>
      <c r="F24" s="153"/>
      <c r="G24" s="17">
        <v>0</v>
      </c>
      <c r="H24" s="17">
        <f>H25</f>
        <v>1500</v>
      </c>
      <c r="I24" s="17">
        <f>I25</f>
        <v>1500</v>
      </c>
      <c r="J24" s="12"/>
    </row>
    <row r="25" spans="1:11" s="13" customFormat="1" ht="93.6" x14ac:dyDescent="0.3">
      <c r="A25" s="150"/>
      <c r="B25" s="150"/>
      <c r="C25" s="16" t="s">
        <v>399</v>
      </c>
      <c r="D25" s="16" t="s">
        <v>398</v>
      </c>
      <c r="E25" s="18">
        <v>17200</v>
      </c>
      <c r="F25" s="18" t="s">
        <v>398</v>
      </c>
      <c r="G25" s="20">
        <v>0</v>
      </c>
      <c r="H25" s="20">
        <v>1500</v>
      </c>
      <c r="I25" s="20">
        <f t="shared" si="0"/>
        <v>1500</v>
      </c>
      <c r="J25" s="12"/>
    </row>
    <row r="26" spans="1:11" s="13" customFormat="1" ht="15" customHeight="1" x14ac:dyDescent="0.3">
      <c r="A26" s="150">
        <v>18000</v>
      </c>
      <c r="B26" s="150" t="s">
        <v>4</v>
      </c>
      <c r="C26" s="151" t="s">
        <v>305</v>
      </c>
      <c r="D26" s="152"/>
      <c r="E26" s="152"/>
      <c r="F26" s="153"/>
      <c r="G26" s="17">
        <f>SUM(G27:G35)</f>
        <v>17591619</v>
      </c>
      <c r="H26" s="17">
        <f>SUM(H27:H35)</f>
        <v>281596</v>
      </c>
      <c r="I26" s="17">
        <f>SUM(I27:I35)</f>
        <v>17873215</v>
      </c>
      <c r="J26" s="12"/>
      <c r="K26" s="60"/>
    </row>
    <row r="27" spans="1:11" s="13" customFormat="1" ht="15" customHeight="1" x14ac:dyDescent="0.3">
      <c r="A27" s="150"/>
      <c r="B27" s="150"/>
      <c r="C27" s="150" t="s">
        <v>397</v>
      </c>
      <c r="D27" s="150" t="s">
        <v>396</v>
      </c>
      <c r="E27" s="18">
        <v>18620</v>
      </c>
      <c r="F27" s="18" t="s">
        <v>395</v>
      </c>
      <c r="G27" s="20">
        <v>0</v>
      </c>
      <c r="H27" s="19"/>
      <c r="I27" s="20">
        <f t="shared" si="0"/>
        <v>0</v>
      </c>
      <c r="J27" s="12"/>
      <c r="K27" s="57"/>
    </row>
    <row r="28" spans="1:11" s="13" customFormat="1" x14ac:dyDescent="0.3">
      <c r="A28" s="150"/>
      <c r="B28" s="150"/>
      <c r="C28" s="150"/>
      <c r="D28" s="150"/>
      <c r="E28" s="18">
        <v>18621</v>
      </c>
      <c r="F28" s="18" t="s">
        <v>394</v>
      </c>
      <c r="G28" s="20">
        <v>472042</v>
      </c>
      <c r="H28" s="19">
        <v>6320</v>
      </c>
      <c r="I28" s="20">
        <f t="shared" si="0"/>
        <v>478362</v>
      </c>
      <c r="J28" s="12"/>
    </row>
    <row r="29" spans="1:11" s="13" customFormat="1" x14ac:dyDescent="0.3">
      <c r="A29" s="150"/>
      <c r="B29" s="150"/>
      <c r="C29" s="150"/>
      <c r="D29" s="150"/>
      <c r="E29" s="18">
        <v>18622</v>
      </c>
      <c r="F29" s="18" t="s">
        <v>393</v>
      </c>
      <c r="G29" s="20">
        <v>1083372</v>
      </c>
      <c r="H29" s="19">
        <v>47187</v>
      </c>
      <c r="I29" s="20">
        <f t="shared" si="0"/>
        <v>1130559</v>
      </c>
      <c r="J29" s="12"/>
    </row>
    <row r="30" spans="1:11" s="13" customFormat="1" ht="31.2" x14ac:dyDescent="0.3">
      <c r="A30" s="150"/>
      <c r="B30" s="150"/>
      <c r="C30" s="150"/>
      <c r="D30" s="150"/>
      <c r="E30" s="18">
        <v>18624</v>
      </c>
      <c r="F30" s="18" t="s">
        <v>392</v>
      </c>
      <c r="G30" s="20">
        <v>10613435</v>
      </c>
      <c r="H30" s="19"/>
      <c r="I30" s="20">
        <f t="shared" si="0"/>
        <v>10613435</v>
      </c>
      <c r="J30" s="12"/>
    </row>
    <row r="31" spans="1:11" s="13" customFormat="1" ht="31.2" x14ac:dyDescent="0.3">
      <c r="A31" s="150"/>
      <c r="B31" s="150"/>
      <c r="C31" s="150"/>
      <c r="D31" s="150"/>
      <c r="E31" s="18">
        <v>18625</v>
      </c>
      <c r="F31" s="18" t="s">
        <v>391</v>
      </c>
      <c r="G31" s="20">
        <v>1677923</v>
      </c>
      <c r="H31" s="19"/>
      <c r="I31" s="20">
        <f t="shared" si="0"/>
        <v>1677923</v>
      </c>
      <c r="J31" s="12"/>
    </row>
    <row r="32" spans="1:11" s="13" customFormat="1" x14ac:dyDescent="0.3">
      <c r="A32" s="150"/>
      <c r="B32" s="150"/>
      <c r="C32" s="150"/>
      <c r="D32" s="150"/>
      <c r="E32" s="18">
        <v>18629</v>
      </c>
      <c r="F32" s="18" t="s">
        <v>157</v>
      </c>
      <c r="G32" s="20">
        <v>3223483</v>
      </c>
      <c r="H32" s="19">
        <v>229184</v>
      </c>
      <c r="I32" s="20">
        <f t="shared" si="0"/>
        <v>3452667</v>
      </c>
      <c r="J32" s="56"/>
    </row>
    <row r="33" spans="1:11" s="13" customFormat="1" ht="46.8" x14ac:dyDescent="0.3">
      <c r="A33" s="150"/>
      <c r="B33" s="150"/>
      <c r="C33" s="150"/>
      <c r="D33" s="150"/>
      <c r="E33" s="18">
        <v>18630</v>
      </c>
      <c r="F33" s="18" t="s">
        <v>390</v>
      </c>
      <c r="G33" s="19">
        <v>509974</v>
      </c>
      <c r="H33" s="19">
        <v>-1095</v>
      </c>
      <c r="I33" s="19">
        <f t="shared" si="0"/>
        <v>508879</v>
      </c>
      <c r="J33" s="56"/>
      <c r="K33" s="57"/>
    </row>
    <row r="34" spans="1:11" s="13" customFormat="1" x14ac:dyDescent="0.3">
      <c r="A34" s="150"/>
      <c r="B34" s="150"/>
      <c r="C34" s="150"/>
      <c r="D34" s="150"/>
      <c r="E34" s="18">
        <v>18640</v>
      </c>
      <c r="F34" s="18" t="s">
        <v>959</v>
      </c>
      <c r="G34" s="19">
        <v>11390</v>
      </c>
      <c r="H34" s="19"/>
      <c r="I34" s="19">
        <f t="shared" si="0"/>
        <v>11390</v>
      </c>
      <c r="J34" s="56"/>
      <c r="K34" s="57"/>
    </row>
    <row r="35" spans="1:11" s="13" customFormat="1" ht="31.2" x14ac:dyDescent="0.3">
      <c r="A35" s="150"/>
      <c r="B35" s="150"/>
      <c r="C35" s="150"/>
      <c r="D35" s="150"/>
      <c r="E35" s="18">
        <v>18641</v>
      </c>
      <c r="F35" s="18" t="s">
        <v>389</v>
      </c>
      <c r="G35" s="19">
        <v>0</v>
      </c>
      <c r="H35" s="19"/>
      <c r="I35" s="19">
        <f t="shared" si="0"/>
        <v>0</v>
      </c>
      <c r="J35" s="12"/>
    </row>
    <row r="36" spans="1:11" s="13" customFormat="1" ht="15" customHeight="1" x14ac:dyDescent="0.3">
      <c r="A36" s="150" t="s">
        <v>388</v>
      </c>
      <c r="B36" s="150" t="s">
        <v>5</v>
      </c>
      <c r="C36" s="151" t="s">
        <v>305</v>
      </c>
      <c r="D36" s="152"/>
      <c r="E36" s="152"/>
      <c r="F36" s="153"/>
      <c r="G36" s="17">
        <v>301000</v>
      </c>
      <c r="H36" s="17">
        <f>SUM(H37:H39)</f>
        <v>3000</v>
      </c>
      <c r="I36" s="17">
        <f>SUM(I37:I39)</f>
        <v>304000</v>
      </c>
      <c r="J36" s="12"/>
    </row>
    <row r="37" spans="1:11" s="13" customFormat="1" ht="30" customHeight="1" x14ac:dyDescent="0.3">
      <c r="A37" s="150"/>
      <c r="B37" s="150"/>
      <c r="C37" s="150" t="s">
        <v>387</v>
      </c>
      <c r="D37" s="150" t="s">
        <v>386</v>
      </c>
      <c r="E37" s="18">
        <v>192001</v>
      </c>
      <c r="F37" s="18" t="s">
        <v>385</v>
      </c>
      <c r="G37" s="19">
        <v>301000</v>
      </c>
      <c r="H37" s="19"/>
      <c r="I37" s="19">
        <f t="shared" si="0"/>
        <v>301000</v>
      </c>
      <c r="J37" s="12"/>
    </row>
    <row r="38" spans="1:11" s="13" customFormat="1" ht="30" customHeight="1" x14ac:dyDescent="0.3">
      <c r="A38" s="150"/>
      <c r="B38" s="150"/>
      <c r="C38" s="150"/>
      <c r="D38" s="150"/>
      <c r="E38" s="18">
        <v>192002</v>
      </c>
      <c r="F38" s="18" t="s">
        <v>971</v>
      </c>
      <c r="G38" s="19"/>
      <c r="H38" s="19">
        <v>3000</v>
      </c>
      <c r="I38" s="19">
        <f t="shared" si="0"/>
        <v>3000</v>
      </c>
      <c r="J38" s="12"/>
    </row>
    <row r="39" spans="1:11" s="13" customFormat="1" ht="30" customHeight="1" x14ac:dyDescent="0.3">
      <c r="A39" s="150"/>
      <c r="B39" s="150"/>
      <c r="C39" s="150"/>
      <c r="D39" s="150"/>
      <c r="E39" s="18">
        <v>192003</v>
      </c>
      <c r="F39" s="18" t="s">
        <v>384</v>
      </c>
      <c r="G39" s="19">
        <v>0</v>
      </c>
      <c r="H39" s="19"/>
      <c r="I39" s="19">
        <f t="shared" si="0"/>
        <v>0</v>
      </c>
      <c r="J39" s="12"/>
    </row>
    <row r="40" spans="1:11" s="13" customFormat="1" ht="30" customHeight="1" x14ac:dyDescent="0.3">
      <c r="A40" s="163">
        <v>21000</v>
      </c>
      <c r="B40" s="163" t="s">
        <v>383</v>
      </c>
      <c r="C40" s="62"/>
      <c r="D40" s="63"/>
      <c r="E40" s="65" t="s">
        <v>305</v>
      </c>
      <c r="F40" s="64"/>
      <c r="G40" s="66">
        <f>SUM(G41:G72)</f>
        <v>3769986</v>
      </c>
      <c r="H40" s="59">
        <f>SUM(H41:H72)</f>
        <v>1897</v>
      </c>
      <c r="I40" s="17">
        <f>SUM(I41:I72)</f>
        <v>3771883</v>
      </c>
      <c r="J40" s="12"/>
    </row>
    <row r="41" spans="1:11" s="13" customFormat="1" ht="40.200000000000003" customHeight="1" x14ac:dyDescent="0.3">
      <c r="A41" s="164"/>
      <c r="B41" s="164"/>
      <c r="C41" s="67">
        <v>21100</v>
      </c>
      <c r="D41" s="16" t="s">
        <v>960</v>
      </c>
      <c r="E41" s="68">
        <v>21194</v>
      </c>
      <c r="F41" s="61" t="s">
        <v>961</v>
      </c>
      <c r="G41" s="69">
        <v>4925</v>
      </c>
      <c r="H41" s="69"/>
      <c r="I41" s="69">
        <f t="shared" si="0"/>
        <v>4925</v>
      </c>
      <c r="J41" s="12"/>
    </row>
    <row r="42" spans="1:11" s="13" customFormat="1" ht="15" customHeight="1" x14ac:dyDescent="0.3">
      <c r="A42" s="164"/>
      <c r="B42" s="164"/>
      <c r="C42" s="150" t="s">
        <v>382</v>
      </c>
      <c r="D42" s="150" t="s">
        <v>381</v>
      </c>
      <c r="E42" s="18">
        <v>21351</v>
      </c>
      <c r="F42" s="18" t="s">
        <v>158</v>
      </c>
      <c r="G42" s="19">
        <v>187655</v>
      </c>
      <c r="H42" s="19"/>
      <c r="I42" s="19">
        <f t="shared" si="0"/>
        <v>187655</v>
      </c>
      <c r="J42" s="12"/>
    </row>
    <row r="43" spans="1:11" s="13" customFormat="1" x14ac:dyDescent="0.3">
      <c r="A43" s="164"/>
      <c r="B43" s="164"/>
      <c r="C43" s="150"/>
      <c r="D43" s="150"/>
      <c r="E43" s="18">
        <v>21352</v>
      </c>
      <c r="F43" s="18" t="s">
        <v>159</v>
      </c>
      <c r="G43" s="19">
        <v>1819</v>
      </c>
      <c r="H43" s="19"/>
      <c r="I43" s="19">
        <f t="shared" si="0"/>
        <v>1819</v>
      </c>
      <c r="J43" s="12"/>
    </row>
    <row r="44" spans="1:11" s="13" customFormat="1" x14ac:dyDescent="0.3">
      <c r="A44" s="164"/>
      <c r="B44" s="164"/>
      <c r="C44" s="150"/>
      <c r="D44" s="150"/>
      <c r="E44" s="18">
        <v>21359</v>
      </c>
      <c r="F44" s="18" t="s">
        <v>380</v>
      </c>
      <c r="G44" s="19">
        <v>68096</v>
      </c>
      <c r="H44" s="19"/>
      <c r="I44" s="19">
        <f t="shared" si="0"/>
        <v>68096</v>
      </c>
      <c r="J44" s="12"/>
    </row>
    <row r="45" spans="1:11" s="13" customFormat="1" ht="31.2" x14ac:dyDescent="0.3">
      <c r="A45" s="164"/>
      <c r="B45" s="164"/>
      <c r="C45" s="150"/>
      <c r="D45" s="150"/>
      <c r="E45" s="18">
        <v>21379</v>
      </c>
      <c r="F45" s="18" t="s">
        <v>379</v>
      </c>
      <c r="G45" s="19">
        <v>2245</v>
      </c>
      <c r="H45" s="19"/>
      <c r="I45" s="19">
        <f t="shared" si="0"/>
        <v>2245</v>
      </c>
      <c r="J45" s="12"/>
    </row>
    <row r="46" spans="1:11" s="13" customFormat="1" x14ac:dyDescent="0.3">
      <c r="A46" s="164"/>
      <c r="B46" s="164"/>
      <c r="C46" s="150"/>
      <c r="D46" s="150"/>
      <c r="E46" s="18">
        <v>21380</v>
      </c>
      <c r="F46" s="18" t="s">
        <v>926</v>
      </c>
      <c r="G46" s="19">
        <v>1275</v>
      </c>
      <c r="H46" s="19"/>
      <c r="I46" s="19">
        <f t="shared" si="0"/>
        <v>1275</v>
      </c>
      <c r="J46" s="12"/>
    </row>
    <row r="47" spans="1:11" s="13" customFormat="1" ht="15" customHeight="1" x14ac:dyDescent="0.3">
      <c r="A47" s="164"/>
      <c r="B47" s="164"/>
      <c r="C47" s="150"/>
      <c r="D47" s="150"/>
      <c r="E47" s="18">
        <v>21381</v>
      </c>
      <c r="F47" s="18" t="s">
        <v>378</v>
      </c>
      <c r="G47" s="19">
        <v>0</v>
      </c>
      <c r="H47" s="19"/>
      <c r="I47" s="19">
        <f t="shared" si="0"/>
        <v>0</v>
      </c>
      <c r="J47" s="12"/>
    </row>
    <row r="48" spans="1:11" s="13" customFormat="1" x14ac:dyDescent="0.3">
      <c r="A48" s="164"/>
      <c r="B48" s="164"/>
      <c r="C48" s="150"/>
      <c r="D48" s="150"/>
      <c r="E48" s="18">
        <v>213810</v>
      </c>
      <c r="F48" s="18" t="s">
        <v>378</v>
      </c>
      <c r="G48" s="19">
        <v>719807</v>
      </c>
      <c r="H48" s="19"/>
      <c r="I48" s="19">
        <f t="shared" si="0"/>
        <v>719807</v>
      </c>
      <c r="J48" s="12"/>
    </row>
    <row r="49" spans="1:10" s="13" customFormat="1" x14ac:dyDescent="0.3">
      <c r="A49" s="164"/>
      <c r="B49" s="164"/>
      <c r="C49" s="150"/>
      <c r="D49" s="150"/>
      <c r="E49" s="18">
        <v>213811</v>
      </c>
      <c r="F49" s="18" t="s">
        <v>377</v>
      </c>
      <c r="G49" s="19">
        <v>70741</v>
      </c>
      <c r="H49" s="19"/>
      <c r="I49" s="19">
        <f t="shared" si="0"/>
        <v>70741</v>
      </c>
      <c r="J49" s="12"/>
    </row>
    <row r="50" spans="1:10" s="13" customFormat="1" x14ac:dyDescent="0.3">
      <c r="A50" s="164"/>
      <c r="B50" s="164"/>
      <c r="C50" s="150"/>
      <c r="D50" s="150"/>
      <c r="E50" s="18">
        <v>213812</v>
      </c>
      <c r="F50" s="18" t="s">
        <v>376</v>
      </c>
      <c r="G50" s="19">
        <v>35096</v>
      </c>
      <c r="H50" s="19"/>
      <c r="I50" s="19">
        <f t="shared" si="0"/>
        <v>35096</v>
      </c>
      <c r="J50" s="12"/>
    </row>
    <row r="51" spans="1:10" s="13" customFormat="1" x14ac:dyDescent="0.3">
      <c r="A51" s="164"/>
      <c r="B51" s="164"/>
      <c r="C51" s="150"/>
      <c r="D51" s="150"/>
      <c r="E51" s="18">
        <v>213813</v>
      </c>
      <c r="F51" s="18" t="s">
        <v>375</v>
      </c>
      <c r="G51" s="19">
        <v>193038</v>
      </c>
      <c r="H51" s="19"/>
      <c r="I51" s="19">
        <f t="shared" si="0"/>
        <v>193038</v>
      </c>
      <c r="J51" s="12"/>
    </row>
    <row r="52" spans="1:10" s="13" customFormat="1" x14ac:dyDescent="0.3">
      <c r="A52" s="164"/>
      <c r="B52" s="164"/>
      <c r="C52" s="150"/>
      <c r="D52" s="150"/>
      <c r="E52" s="18">
        <v>213814</v>
      </c>
      <c r="F52" s="18" t="s">
        <v>374</v>
      </c>
      <c r="G52" s="19">
        <v>3832</v>
      </c>
      <c r="H52" s="19"/>
      <c r="I52" s="19">
        <f t="shared" si="0"/>
        <v>3832</v>
      </c>
      <c r="J52" s="12"/>
    </row>
    <row r="53" spans="1:10" s="13" customFormat="1" x14ac:dyDescent="0.3">
      <c r="A53" s="164"/>
      <c r="B53" s="164"/>
      <c r="C53" s="150"/>
      <c r="D53" s="150"/>
      <c r="E53" s="18">
        <v>213815</v>
      </c>
      <c r="F53" s="18" t="s">
        <v>373</v>
      </c>
      <c r="G53" s="19">
        <v>19617</v>
      </c>
      <c r="H53" s="19"/>
      <c r="I53" s="19">
        <f t="shared" si="0"/>
        <v>19617</v>
      </c>
      <c r="J53" s="12"/>
    </row>
    <row r="54" spans="1:10" s="13" customFormat="1" x14ac:dyDescent="0.3">
      <c r="A54" s="164"/>
      <c r="B54" s="164"/>
      <c r="C54" s="150"/>
      <c r="D54" s="150"/>
      <c r="E54" s="18">
        <v>21382</v>
      </c>
      <c r="F54" s="18" t="s">
        <v>372</v>
      </c>
      <c r="G54" s="19">
        <v>93000</v>
      </c>
      <c r="H54" s="19"/>
      <c r="I54" s="19">
        <f t="shared" si="0"/>
        <v>93000</v>
      </c>
      <c r="J54" s="12"/>
    </row>
    <row r="55" spans="1:10" s="13" customFormat="1" x14ac:dyDescent="0.3">
      <c r="A55" s="164"/>
      <c r="B55" s="164"/>
      <c r="C55" s="150"/>
      <c r="D55" s="150"/>
      <c r="E55" s="18">
        <v>21383</v>
      </c>
      <c r="F55" s="18" t="s">
        <v>371</v>
      </c>
      <c r="G55" s="19">
        <v>6680</v>
      </c>
      <c r="H55" s="19"/>
      <c r="I55" s="19">
        <f t="shared" si="0"/>
        <v>6680</v>
      </c>
      <c r="J55" s="12"/>
    </row>
    <row r="56" spans="1:10" s="13" customFormat="1" x14ac:dyDescent="0.3">
      <c r="A56" s="164"/>
      <c r="B56" s="164"/>
      <c r="C56" s="150"/>
      <c r="D56" s="150"/>
      <c r="E56" s="18">
        <v>21384</v>
      </c>
      <c r="F56" s="18" t="s">
        <v>160</v>
      </c>
      <c r="G56" s="19">
        <v>50000</v>
      </c>
      <c r="H56" s="19"/>
      <c r="I56" s="19">
        <f t="shared" si="0"/>
        <v>50000</v>
      </c>
      <c r="J56" s="12"/>
    </row>
    <row r="57" spans="1:10" s="13" customFormat="1" x14ac:dyDescent="0.3">
      <c r="A57" s="164"/>
      <c r="B57" s="164"/>
      <c r="C57" s="150"/>
      <c r="D57" s="150"/>
      <c r="E57" s="18">
        <v>21389</v>
      </c>
      <c r="F57" s="18" t="s">
        <v>370</v>
      </c>
      <c r="G57" s="19">
        <v>118624</v>
      </c>
      <c r="H57" s="19"/>
      <c r="I57" s="19">
        <f t="shared" si="0"/>
        <v>118624</v>
      </c>
      <c r="J57" s="12"/>
    </row>
    <row r="58" spans="1:10" s="13" customFormat="1" x14ac:dyDescent="0.3">
      <c r="A58" s="164"/>
      <c r="B58" s="164"/>
      <c r="C58" s="150"/>
      <c r="D58" s="150"/>
      <c r="E58" s="18">
        <v>21391</v>
      </c>
      <c r="F58" s="18" t="s">
        <v>369</v>
      </c>
      <c r="G58" s="19">
        <v>1509907</v>
      </c>
      <c r="H58" s="19"/>
      <c r="I58" s="19">
        <f t="shared" si="0"/>
        <v>1509907</v>
      </c>
      <c r="J58" s="12"/>
    </row>
    <row r="59" spans="1:10" s="13" customFormat="1" x14ac:dyDescent="0.3">
      <c r="A59" s="164"/>
      <c r="B59" s="164"/>
      <c r="C59" s="150"/>
      <c r="D59" s="150"/>
      <c r="E59" s="18">
        <v>21393</v>
      </c>
      <c r="F59" s="18" t="s">
        <v>368</v>
      </c>
      <c r="G59" s="19">
        <v>318881</v>
      </c>
      <c r="H59" s="19"/>
      <c r="I59" s="19">
        <f t="shared" si="0"/>
        <v>318881</v>
      </c>
      <c r="J59" s="12"/>
    </row>
    <row r="60" spans="1:10" s="13" customFormat="1" ht="46.8" x14ac:dyDescent="0.3">
      <c r="A60" s="164"/>
      <c r="B60" s="164"/>
      <c r="C60" s="150"/>
      <c r="D60" s="150"/>
      <c r="E60" s="18">
        <v>21397</v>
      </c>
      <c r="F60" s="18" t="s">
        <v>857</v>
      </c>
      <c r="G60" s="20">
        <v>49761</v>
      </c>
      <c r="H60" s="20">
        <v>1897</v>
      </c>
      <c r="I60" s="20">
        <f t="shared" si="0"/>
        <v>51658</v>
      </c>
      <c r="J60" s="12"/>
    </row>
    <row r="61" spans="1:10" s="13" customFormat="1" x14ac:dyDescent="0.3">
      <c r="A61" s="164"/>
      <c r="B61" s="164"/>
      <c r="C61" s="150"/>
      <c r="D61" s="150"/>
      <c r="E61" s="18">
        <v>21399</v>
      </c>
      <c r="F61" s="18" t="s">
        <v>367</v>
      </c>
      <c r="G61" s="19">
        <v>7850</v>
      </c>
      <c r="H61" s="19"/>
      <c r="I61" s="19">
        <f t="shared" si="0"/>
        <v>7850</v>
      </c>
      <c r="J61" s="12"/>
    </row>
    <row r="62" spans="1:10" s="13" customFormat="1" x14ac:dyDescent="0.3">
      <c r="A62" s="164"/>
      <c r="B62" s="164"/>
      <c r="C62" s="150"/>
      <c r="D62" s="150"/>
      <c r="E62" s="18">
        <v>213991</v>
      </c>
      <c r="F62" s="18" t="s">
        <v>366</v>
      </c>
      <c r="G62" s="19">
        <v>50000</v>
      </c>
      <c r="H62" s="19"/>
      <c r="I62" s="19">
        <f t="shared" si="0"/>
        <v>50000</v>
      </c>
      <c r="J62" s="12"/>
    </row>
    <row r="63" spans="1:10" s="13" customFormat="1" x14ac:dyDescent="0.3">
      <c r="A63" s="164"/>
      <c r="B63" s="164"/>
      <c r="C63" s="150"/>
      <c r="D63" s="150"/>
      <c r="E63" s="18">
        <v>213992</v>
      </c>
      <c r="F63" s="18" t="s">
        <v>365</v>
      </c>
      <c r="G63" s="19">
        <v>15200</v>
      </c>
      <c r="H63" s="19"/>
      <c r="I63" s="19">
        <f t="shared" si="0"/>
        <v>15200</v>
      </c>
      <c r="J63" s="12"/>
    </row>
    <row r="64" spans="1:10" s="13" customFormat="1" x14ac:dyDescent="0.3">
      <c r="A64" s="164"/>
      <c r="B64" s="164"/>
      <c r="C64" s="150"/>
      <c r="D64" s="150"/>
      <c r="E64" s="18">
        <v>213993</v>
      </c>
      <c r="F64" s="18" t="s">
        <v>927</v>
      </c>
      <c r="G64" s="19">
        <v>142446</v>
      </c>
      <c r="H64" s="19"/>
      <c r="I64" s="19">
        <f t="shared" si="0"/>
        <v>142446</v>
      </c>
      <c r="J64" s="12"/>
    </row>
    <row r="65" spans="1:10" s="13" customFormat="1" x14ac:dyDescent="0.3">
      <c r="A65" s="164"/>
      <c r="B65" s="164"/>
      <c r="C65" s="150"/>
      <c r="D65" s="150"/>
      <c r="E65" s="18">
        <v>213994</v>
      </c>
      <c r="F65" s="18" t="s">
        <v>364</v>
      </c>
      <c r="G65" s="19">
        <v>27749</v>
      </c>
      <c r="H65" s="19"/>
      <c r="I65" s="19">
        <f t="shared" si="0"/>
        <v>27749</v>
      </c>
      <c r="J65" s="12"/>
    </row>
    <row r="66" spans="1:10" s="13" customFormat="1" x14ac:dyDescent="0.3">
      <c r="A66" s="164"/>
      <c r="B66" s="164"/>
      <c r="C66" s="150"/>
      <c r="D66" s="150"/>
      <c r="E66" s="18">
        <v>2139941</v>
      </c>
      <c r="F66" s="18" t="s">
        <v>363</v>
      </c>
      <c r="G66" s="19">
        <v>179</v>
      </c>
      <c r="H66" s="19"/>
      <c r="I66" s="19">
        <f t="shared" si="0"/>
        <v>179</v>
      </c>
      <c r="J66" s="12"/>
    </row>
    <row r="67" spans="1:10" s="13" customFormat="1" x14ac:dyDescent="0.3">
      <c r="A67" s="164"/>
      <c r="B67" s="164"/>
      <c r="C67" s="150"/>
      <c r="D67" s="150"/>
      <c r="E67" s="18">
        <v>213995</v>
      </c>
      <c r="F67" s="18" t="s">
        <v>362</v>
      </c>
      <c r="G67" s="19">
        <v>0</v>
      </c>
      <c r="H67" s="19"/>
      <c r="I67" s="19">
        <f t="shared" si="0"/>
        <v>0</v>
      </c>
      <c r="J67" s="12"/>
    </row>
    <row r="68" spans="1:10" s="13" customFormat="1" x14ac:dyDescent="0.3">
      <c r="A68" s="164"/>
      <c r="B68" s="164"/>
      <c r="C68" s="150"/>
      <c r="D68" s="150"/>
      <c r="E68" s="18">
        <v>213996</v>
      </c>
      <c r="F68" s="18" t="s">
        <v>361</v>
      </c>
      <c r="G68" s="19">
        <v>33000</v>
      </c>
      <c r="H68" s="19"/>
      <c r="I68" s="19">
        <f t="shared" si="0"/>
        <v>33000</v>
      </c>
      <c r="J68" s="12"/>
    </row>
    <row r="69" spans="1:10" s="13" customFormat="1" x14ac:dyDescent="0.3">
      <c r="A69" s="164"/>
      <c r="B69" s="164"/>
      <c r="C69" s="150"/>
      <c r="D69" s="150"/>
      <c r="E69" s="18">
        <v>213997</v>
      </c>
      <c r="F69" s="18" t="s">
        <v>793</v>
      </c>
      <c r="G69" s="19">
        <v>140</v>
      </c>
      <c r="H69" s="19"/>
      <c r="I69" s="19">
        <f t="shared" si="0"/>
        <v>140</v>
      </c>
      <c r="J69" s="12"/>
    </row>
    <row r="70" spans="1:10" s="13" customFormat="1" x14ac:dyDescent="0.3">
      <c r="A70" s="164"/>
      <c r="B70" s="164"/>
      <c r="C70" s="150"/>
      <c r="D70" s="150"/>
      <c r="E70" s="18">
        <v>213998</v>
      </c>
      <c r="F70" s="18" t="s">
        <v>360</v>
      </c>
      <c r="G70" s="19">
        <v>7577</v>
      </c>
      <c r="H70" s="19"/>
      <c r="I70" s="19">
        <f t="shared" si="0"/>
        <v>7577</v>
      </c>
      <c r="J70" s="12"/>
    </row>
    <row r="71" spans="1:10" s="13" customFormat="1" x14ac:dyDescent="0.3">
      <c r="A71" s="164"/>
      <c r="B71" s="164"/>
      <c r="C71" s="150"/>
      <c r="D71" s="150"/>
      <c r="E71" s="18">
        <v>213999</v>
      </c>
      <c r="F71" s="18" t="s">
        <v>359</v>
      </c>
      <c r="G71" s="19">
        <v>25846</v>
      </c>
      <c r="H71" s="19"/>
      <c r="I71" s="19">
        <f t="shared" si="0"/>
        <v>25846</v>
      </c>
      <c r="J71" s="12"/>
    </row>
    <row r="72" spans="1:10" s="13" customFormat="1" ht="45" customHeight="1" x14ac:dyDescent="0.3">
      <c r="A72" s="165"/>
      <c r="B72" s="165"/>
      <c r="C72" s="16">
        <v>21400</v>
      </c>
      <c r="D72" s="16" t="s">
        <v>794</v>
      </c>
      <c r="E72" s="18">
        <v>21429</v>
      </c>
      <c r="F72" s="18" t="s">
        <v>911</v>
      </c>
      <c r="G72" s="19">
        <v>5000</v>
      </c>
      <c r="H72" s="19"/>
      <c r="I72" s="19">
        <f t="shared" si="0"/>
        <v>5000</v>
      </c>
      <c r="J72" s="12"/>
    </row>
    <row r="73" spans="1:10" s="13" customFormat="1" ht="15" customHeight="1" x14ac:dyDescent="0.3">
      <c r="A73" s="150" t="s">
        <v>358</v>
      </c>
      <c r="B73" s="150" t="s">
        <v>357</v>
      </c>
      <c r="C73" s="151" t="s">
        <v>305</v>
      </c>
      <c r="D73" s="152"/>
      <c r="E73" s="152"/>
      <c r="F73" s="153"/>
      <c r="G73" s="17">
        <f>SUM(G74:G82)</f>
        <v>2897415</v>
      </c>
      <c r="H73" s="17">
        <f>SUM(H74:H81)</f>
        <v>0</v>
      </c>
      <c r="I73" s="17">
        <f>SUM(I74:I82)</f>
        <v>2897415</v>
      </c>
      <c r="J73" s="12"/>
    </row>
    <row r="74" spans="1:10" s="13" customFormat="1" ht="31.2" x14ac:dyDescent="0.3">
      <c r="A74" s="150"/>
      <c r="B74" s="150"/>
      <c r="C74" s="150" t="s">
        <v>356</v>
      </c>
      <c r="D74" s="150" t="s">
        <v>355</v>
      </c>
      <c r="E74" s="18">
        <v>4111</v>
      </c>
      <c r="F74" s="18" t="s">
        <v>354</v>
      </c>
      <c r="G74" s="19">
        <v>1527300</v>
      </c>
      <c r="H74" s="19"/>
      <c r="I74" s="19">
        <f t="shared" si="0"/>
        <v>1527300</v>
      </c>
      <c r="J74" s="12"/>
    </row>
    <row r="75" spans="1:10" s="13" customFormat="1" ht="31.2" x14ac:dyDescent="0.3">
      <c r="A75" s="150"/>
      <c r="B75" s="150"/>
      <c r="C75" s="150"/>
      <c r="D75" s="150"/>
      <c r="E75" s="18">
        <v>41121</v>
      </c>
      <c r="F75" s="18" t="s">
        <v>353</v>
      </c>
      <c r="G75" s="19">
        <v>185400</v>
      </c>
      <c r="H75" s="19"/>
      <c r="I75" s="19">
        <f t="shared" si="0"/>
        <v>185400</v>
      </c>
      <c r="J75" s="12"/>
    </row>
    <row r="76" spans="1:10" s="13" customFormat="1" x14ac:dyDescent="0.3">
      <c r="A76" s="150"/>
      <c r="B76" s="150"/>
      <c r="C76" s="150"/>
      <c r="D76" s="150"/>
      <c r="E76" s="18">
        <v>41122</v>
      </c>
      <c r="F76" s="18" t="s">
        <v>352</v>
      </c>
      <c r="G76" s="19">
        <v>49500</v>
      </c>
      <c r="H76" s="19"/>
      <c r="I76" s="19">
        <f t="shared" ref="I76:I99" si="1">G76+H76</f>
        <v>49500</v>
      </c>
      <c r="J76" s="12"/>
    </row>
    <row r="77" spans="1:10" s="13" customFormat="1" ht="31.2" x14ac:dyDescent="0.3">
      <c r="A77" s="150"/>
      <c r="B77" s="150"/>
      <c r="C77" s="150"/>
      <c r="D77" s="150"/>
      <c r="E77" s="18">
        <v>4121</v>
      </c>
      <c r="F77" s="18" t="s">
        <v>351</v>
      </c>
      <c r="G77" s="19">
        <v>633400</v>
      </c>
      <c r="H77" s="19"/>
      <c r="I77" s="19">
        <f t="shared" si="1"/>
        <v>633400</v>
      </c>
      <c r="J77" s="12"/>
    </row>
    <row r="78" spans="1:10" s="13" customFormat="1" ht="31.2" x14ac:dyDescent="0.3">
      <c r="A78" s="150"/>
      <c r="B78" s="150"/>
      <c r="C78" s="150"/>
      <c r="D78" s="150"/>
      <c r="E78" s="18">
        <v>41221</v>
      </c>
      <c r="F78" s="18" t="s">
        <v>350</v>
      </c>
      <c r="G78" s="19">
        <v>38000</v>
      </c>
      <c r="H78" s="19"/>
      <c r="I78" s="19">
        <f t="shared" si="1"/>
        <v>38000</v>
      </c>
      <c r="J78" s="12"/>
    </row>
    <row r="79" spans="1:10" s="13" customFormat="1" x14ac:dyDescent="0.3">
      <c r="A79" s="150"/>
      <c r="B79" s="150"/>
      <c r="C79" s="150"/>
      <c r="D79" s="150"/>
      <c r="E79" s="18">
        <v>41222</v>
      </c>
      <c r="F79" s="18" t="s">
        <v>349</v>
      </c>
      <c r="G79" s="19">
        <v>8800</v>
      </c>
      <c r="H79" s="19"/>
      <c r="I79" s="19">
        <f t="shared" si="1"/>
        <v>8800</v>
      </c>
      <c r="J79" s="12"/>
    </row>
    <row r="80" spans="1:10" s="13" customFormat="1" ht="31.2" x14ac:dyDescent="0.3">
      <c r="A80" s="150"/>
      <c r="B80" s="150"/>
      <c r="C80" s="150"/>
      <c r="D80" s="150"/>
      <c r="E80" s="18">
        <v>4131</v>
      </c>
      <c r="F80" s="18" t="s">
        <v>348</v>
      </c>
      <c r="G80" s="19">
        <v>393115</v>
      </c>
      <c r="H80" s="19"/>
      <c r="I80" s="19">
        <f t="shared" si="1"/>
        <v>393115</v>
      </c>
      <c r="J80" s="12"/>
    </row>
    <row r="81" spans="1:10" s="13" customFormat="1" ht="31.2" x14ac:dyDescent="0.3">
      <c r="A81" s="150"/>
      <c r="B81" s="150"/>
      <c r="C81" s="150"/>
      <c r="D81" s="150"/>
      <c r="E81" s="18">
        <v>41321</v>
      </c>
      <c r="F81" s="18" t="s">
        <v>347</v>
      </c>
      <c r="G81" s="19">
        <v>50400</v>
      </c>
      <c r="H81" s="19"/>
      <c r="I81" s="19">
        <f t="shared" si="1"/>
        <v>50400</v>
      </c>
      <c r="J81" s="12"/>
    </row>
    <row r="82" spans="1:10" s="13" customFormat="1" x14ac:dyDescent="0.3">
      <c r="A82" s="150"/>
      <c r="B82" s="150"/>
      <c r="C82" s="150"/>
      <c r="D82" s="150"/>
      <c r="E82" s="18">
        <v>41322</v>
      </c>
      <c r="F82" s="18" t="s">
        <v>346</v>
      </c>
      <c r="G82" s="19">
        <v>11500</v>
      </c>
      <c r="H82" s="19"/>
      <c r="I82" s="19">
        <f t="shared" si="1"/>
        <v>11500</v>
      </c>
      <c r="J82" s="12"/>
    </row>
    <row r="83" spans="1:10" s="13" customFormat="1" x14ac:dyDescent="0.3">
      <c r="A83" s="150" t="s">
        <v>345</v>
      </c>
      <c r="B83" s="150" t="s">
        <v>344</v>
      </c>
      <c r="C83" s="151" t="s">
        <v>305</v>
      </c>
      <c r="D83" s="152"/>
      <c r="E83" s="152"/>
      <c r="F83" s="153"/>
      <c r="G83" s="17">
        <f>SUM(G84:G85)</f>
        <v>321600</v>
      </c>
      <c r="H83" s="17">
        <f>SUM(H84:H85)</f>
        <v>0</v>
      </c>
      <c r="I83" s="17">
        <f>SUM(I84:I85)</f>
        <v>321600</v>
      </c>
      <c r="J83" s="12"/>
    </row>
    <row r="84" spans="1:10" s="13" customFormat="1" ht="46.8" x14ac:dyDescent="0.3">
      <c r="A84" s="150"/>
      <c r="B84" s="150"/>
      <c r="C84" s="16" t="s">
        <v>343</v>
      </c>
      <c r="D84" s="16" t="s">
        <v>0</v>
      </c>
      <c r="E84" s="18">
        <v>5410</v>
      </c>
      <c r="F84" s="18" t="s">
        <v>164</v>
      </c>
      <c r="G84" s="19">
        <v>21600</v>
      </c>
      <c r="H84" s="19"/>
      <c r="I84" s="19">
        <f t="shared" si="1"/>
        <v>21600</v>
      </c>
      <c r="J84" s="12"/>
    </row>
    <row r="85" spans="1:10" s="13" customFormat="1" ht="62.4" x14ac:dyDescent="0.3">
      <c r="A85" s="150"/>
      <c r="B85" s="150"/>
      <c r="C85" s="16" t="s">
        <v>342</v>
      </c>
      <c r="D85" s="16" t="s">
        <v>341</v>
      </c>
      <c r="E85" s="18">
        <v>5531</v>
      </c>
      <c r="F85" s="18" t="s">
        <v>340</v>
      </c>
      <c r="G85" s="19">
        <v>300000</v>
      </c>
      <c r="H85" s="19"/>
      <c r="I85" s="19">
        <f t="shared" si="1"/>
        <v>300000</v>
      </c>
      <c r="J85" s="12"/>
    </row>
    <row r="86" spans="1:10" s="13" customFormat="1" ht="15" customHeight="1" x14ac:dyDescent="0.3">
      <c r="A86" s="150" t="s">
        <v>339</v>
      </c>
      <c r="B86" s="150" t="s">
        <v>338</v>
      </c>
      <c r="C86" s="151" t="s">
        <v>305</v>
      </c>
      <c r="D86" s="152"/>
      <c r="E86" s="152"/>
      <c r="F86" s="153"/>
      <c r="G86" s="17">
        <v>0</v>
      </c>
      <c r="H86" s="17">
        <f>H87</f>
        <v>0</v>
      </c>
      <c r="I86" s="17">
        <f>I87</f>
        <v>0</v>
      </c>
      <c r="J86" s="12"/>
    </row>
    <row r="87" spans="1:10" s="13" customFormat="1" ht="45" customHeight="1" x14ac:dyDescent="0.3">
      <c r="A87" s="150"/>
      <c r="B87" s="150"/>
      <c r="C87" s="16" t="s">
        <v>337</v>
      </c>
      <c r="D87" s="16" t="s">
        <v>336</v>
      </c>
      <c r="E87" s="18">
        <v>8640</v>
      </c>
      <c r="F87" s="18" t="s">
        <v>335</v>
      </c>
      <c r="G87" s="19">
        <v>0</v>
      </c>
      <c r="H87" s="19"/>
      <c r="I87" s="19">
        <f t="shared" si="1"/>
        <v>0</v>
      </c>
      <c r="J87" s="12"/>
    </row>
    <row r="88" spans="1:10" s="13" customFormat="1" ht="15" customHeight="1" x14ac:dyDescent="0.3">
      <c r="A88" s="150" t="s">
        <v>334</v>
      </c>
      <c r="B88" s="150" t="s">
        <v>333</v>
      </c>
      <c r="C88" s="151" t="s">
        <v>305</v>
      </c>
      <c r="D88" s="152"/>
      <c r="E88" s="152"/>
      <c r="F88" s="153"/>
      <c r="G88" s="17">
        <f>SUM(G89:G99)</f>
        <v>40360</v>
      </c>
      <c r="H88" s="17">
        <f>SUM(H89:H99)</f>
        <v>0</v>
      </c>
      <c r="I88" s="17">
        <f>SUM(I89:I99)</f>
        <v>40360</v>
      </c>
      <c r="J88" s="12"/>
    </row>
    <row r="89" spans="1:10" s="13" customFormat="1" ht="30" customHeight="1" x14ac:dyDescent="0.3">
      <c r="A89" s="150"/>
      <c r="B89" s="150"/>
      <c r="C89" s="150" t="s">
        <v>332</v>
      </c>
      <c r="D89" s="150" t="s">
        <v>331</v>
      </c>
      <c r="E89" s="18">
        <v>9183</v>
      </c>
      <c r="F89" s="18" t="s">
        <v>330</v>
      </c>
      <c r="G89" s="19">
        <v>0</v>
      </c>
      <c r="H89" s="19"/>
      <c r="I89" s="19">
        <f t="shared" si="1"/>
        <v>0</v>
      </c>
      <c r="J89" s="12"/>
    </row>
    <row r="90" spans="1:10" s="13" customFormat="1" x14ac:dyDescent="0.3">
      <c r="A90" s="150"/>
      <c r="B90" s="150"/>
      <c r="C90" s="150"/>
      <c r="D90" s="150"/>
      <c r="E90" s="18">
        <v>9186</v>
      </c>
      <c r="F90" s="18" t="s">
        <v>329</v>
      </c>
      <c r="G90" s="19">
        <v>545</v>
      </c>
      <c r="H90" s="19"/>
      <c r="I90" s="19">
        <f t="shared" si="1"/>
        <v>545</v>
      </c>
      <c r="J90" s="12"/>
    </row>
    <row r="91" spans="1:10" s="13" customFormat="1" ht="30" customHeight="1" x14ac:dyDescent="0.3">
      <c r="A91" s="150"/>
      <c r="B91" s="150"/>
      <c r="C91" s="150" t="s">
        <v>328</v>
      </c>
      <c r="D91" s="150" t="s">
        <v>327</v>
      </c>
      <c r="E91" s="18">
        <v>9420</v>
      </c>
      <c r="F91" s="18" t="s">
        <v>326</v>
      </c>
      <c r="G91" s="19">
        <v>4500</v>
      </c>
      <c r="H91" s="19"/>
      <c r="I91" s="19">
        <f t="shared" si="1"/>
        <v>4500</v>
      </c>
      <c r="J91" s="12"/>
    </row>
    <row r="92" spans="1:10" s="13" customFormat="1" ht="31.2" x14ac:dyDescent="0.3">
      <c r="A92" s="150"/>
      <c r="B92" s="150"/>
      <c r="C92" s="150"/>
      <c r="D92" s="150"/>
      <c r="E92" s="18">
        <v>9430</v>
      </c>
      <c r="F92" s="18" t="s">
        <v>325</v>
      </c>
      <c r="G92" s="19">
        <v>1150</v>
      </c>
      <c r="H92" s="19"/>
      <c r="I92" s="19">
        <f t="shared" si="1"/>
        <v>1150</v>
      </c>
      <c r="J92" s="12"/>
    </row>
    <row r="93" spans="1:10" s="13" customFormat="1" ht="31.2" x14ac:dyDescent="0.3">
      <c r="A93" s="150"/>
      <c r="B93" s="150"/>
      <c r="C93" s="150"/>
      <c r="D93" s="150"/>
      <c r="E93" s="18">
        <v>9450</v>
      </c>
      <c r="F93" s="18" t="s">
        <v>154</v>
      </c>
      <c r="G93" s="19">
        <v>4000</v>
      </c>
      <c r="H93" s="19"/>
      <c r="I93" s="19">
        <f t="shared" si="1"/>
        <v>4000</v>
      </c>
      <c r="J93" s="12"/>
    </row>
    <row r="94" spans="1:10" s="13" customFormat="1" ht="31.2" x14ac:dyDescent="0.3">
      <c r="A94" s="150"/>
      <c r="B94" s="150"/>
      <c r="C94" s="150"/>
      <c r="D94" s="150"/>
      <c r="E94" s="18">
        <v>9490</v>
      </c>
      <c r="F94" s="18" t="s">
        <v>165</v>
      </c>
      <c r="G94" s="19">
        <v>135</v>
      </c>
      <c r="H94" s="19"/>
      <c r="I94" s="19">
        <f t="shared" si="1"/>
        <v>135</v>
      </c>
      <c r="J94" s="12"/>
    </row>
    <row r="95" spans="1:10" s="13" customFormat="1" ht="31.2" x14ac:dyDescent="0.3">
      <c r="A95" s="150"/>
      <c r="B95" s="150"/>
      <c r="C95" s="150" t="s">
        <v>324</v>
      </c>
      <c r="D95" s="150" t="s">
        <v>323</v>
      </c>
      <c r="E95" s="18">
        <v>9512</v>
      </c>
      <c r="F95" s="18" t="s">
        <v>322</v>
      </c>
      <c r="G95" s="19">
        <v>2000</v>
      </c>
      <c r="H95" s="19"/>
      <c r="I95" s="19">
        <f t="shared" si="1"/>
        <v>2000</v>
      </c>
      <c r="J95" s="12"/>
    </row>
    <row r="96" spans="1:10" s="13" customFormat="1" x14ac:dyDescent="0.3">
      <c r="A96" s="150"/>
      <c r="B96" s="150"/>
      <c r="C96" s="150"/>
      <c r="D96" s="150"/>
      <c r="E96" s="18">
        <v>9514</v>
      </c>
      <c r="F96" s="18" t="s">
        <v>155</v>
      </c>
      <c r="G96" s="20">
        <v>26095</v>
      </c>
      <c r="H96" s="20"/>
      <c r="I96" s="20">
        <f t="shared" si="1"/>
        <v>26095</v>
      </c>
      <c r="J96" s="12"/>
    </row>
    <row r="97" spans="1:12" s="13" customFormat="1" ht="31.2" x14ac:dyDescent="0.3">
      <c r="A97" s="150"/>
      <c r="B97" s="150"/>
      <c r="C97" s="150"/>
      <c r="D97" s="150"/>
      <c r="E97" s="18">
        <v>9517</v>
      </c>
      <c r="F97" s="18" t="s">
        <v>156</v>
      </c>
      <c r="G97" s="19">
        <v>800</v>
      </c>
      <c r="H97" s="19"/>
      <c r="I97" s="19">
        <f t="shared" si="1"/>
        <v>800</v>
      </c>
      <c r="J97" s="12"/>
    </row>
    <row r="98" spans="1:12" s="13" customFormat="1" ht="31.2" x14ac:dyDescent="0.3">
      <c r="A98" s="150"/>
      <c r="B98" s="150"/>
      <c r="C98" s="150"/>
      <c r="D98" s="150"/>
      <c r="E98" s="18">
        <v>9521</v>
      </c>
      <c r="F98" s="18" t="s">
        <v>795</v>
      </c>
      <c r="G98" s="19">
        <v>1000</v>
      </c>
      <c r="H98" s="19"/>
      <c r="I98" s="19">
        <f t="shared" si="1"/>
        <v>1000</v>
      </c>
      <c r="J98" s="12"/>
    </row>
    <row r="99" spans="1:12" s="13" customFormat="1" x14ac:dyDescent="0.3">
      <c r="A99" s="150"/>
      <c r="B99" s="150"/>
      <c r="C99" s="150"/>
      <c r="D99" s="150"/>
      <c r="E99" s="18">
        <v>9529</v>
      </c>
      <c r="F99" s="18" t="s">
        <v>321</v>
      </c>
      <c r="G99" s="19">
        <v>135</v>
      </c>
      <c r="H99" s="19"/>
      <c r="I99" s="19">
        <f t="shared" si="1"/>
        <v>135</v>
      </c>
      <c r="J99" s="12"/>
    </row>
    <row r="100" spans="1:12" s="13" customFormat="1" x14ac:dyDescent="0.3">
      <c r="A100" s="170"/>
      <c r="B100" s="170"/>
      <c r="C100" s="170"/>
      <c r="D100" s="170"/>
      <c r="E100" s="170"/>
      <c r="F100" s="170"/>
      <c r="J100" s="12"/>
    </row>
    <row r="101" spans="1:12" s="10" customFormat="1" ht="30.6" customHeight="1" x14ac:dyDescent="0.25">
      <c r="A101" s="155" t="s">
        <v>941</v>
      </c>
      <c r="B101" s="156"/>
      <c r="C101" s="156"/>
      <c r="D101" s="156"/>
      <c r="E101" s="156"/>
      <c r="F101" s="156"/>
      <c r="G101" s="157"/>
      <c r="H101" s="146"/>
      <c r="I101" s="146"/>
      <c r="J101" s="9"/>
    </row>
    <row r="102" spans="1:12" s="13" customFormat="1" ht="30" customHeight="1" x14ac:dyDescent="0.3">
      <c r="A102" s="158" t="s">
        <v>489</v>
      </c>
      <c r="B102" s="159"/>
      <c r="C102" s="159"/>
      <c r="D102" s="160"/>
      <c r="E102" s="161" t="s">
        <v>490</v>
      </c>
      <c r="F102" s="161"/>
      <c r="G102" s="11" t="s">
        <v>958</v>
      </c>
      <c r="H102" s="11" t="s">
        <v>495</v>
      </c>
      <c r="I102" s="11" t="s">
        <v>494</v>
      </c>
      <c r="J102" s="12"/>
    </row>
    <row r="103" spans="1:12" s="13" customFormat="1" x14ac:dyDescent="0.3">
      <c r="A103" s="176" t="s">
        <v>305</v>
      </c>
      <c r="B103" s="177"/>
      <c r="C103" s="177"/>
      <c r="D103" s="177"/>
      <c r="E103" s="177"/>
      <c r="F103" s="178"/>
      <c r="G103" s="22">
        <f>G104+G107+G113+G116+G118+G121+G126</f>
        <v>65763287</v>
      </c>
      <c r="H103" s="22">
        <f>H104+H107+H113+H116+H118+H121+H126</f>
        <v>297838</v>
      </c>
      <c r="I103" s="22">
        <f>I104+I107+I113+I116+I118+I121+I126</f>
        <v>66061125</v>
      </c>
      <c r="J103" s="15"/>
      <c r="K103" s="126"/>
      <c r="L103" s="57"/>
    </row>
    <row r="104" spans="1:12" s="13" customFormat="1" x14ac:dyDescent="0.3">
      <c r="A104" s="166" t="s">
        <v>426</v>
      </c>
      <c r="B104" s="167"/>
      <c r="C104" s="168"/>
      <c r="D104" s="150" t="s">
        <v>427</v>
      </c>
      <c r="E104" s="175" t="s">
        <v>305</v>
      </c>
      <c r="F104" s="175"/>
      <c r="G104" s="17">
        <f>SUM(G105:G106)</f>
        <v>36545523</v>
      </c>
      <c r="H104" s="17">
        <f>SUM(H105:H106)</f>
        <v>184201</v>
      </c>
      <c r="I104" s="17">
        <f>SUM(I105:I106)</f>
        <v>36729724</v>
      </c>
      <c r="J104" s="12"/>
    </row>
    <row r="105" spans="1:12" s="13" customFormat="1" x14ac:dyDescent="0.3">
      <c r="A105" s="169"/>
      <c r="B105" s="170"/>
      <c r="C105" s="171"/>
      <c r="D105" s="150"/>
      <c r="E105" s="18">
        <v>1100</v>
      </c>
      <c r="F105" s="18" t="s">
        <v>292</v>
      </c>
      <c r="G105" s="19">
        <v>28351525</v>
      </c>
      <c r="H105" s="19">
        <v>57771</v>
      </c>
      <c r="I105" s="19">
        <f t="shared" ref="I105:I127" si="2">G105+H105</f>
        <v>28409296</v>
      </c>
      <c r="J105" s="12"/>
    </row>
    <row r="106" spans="1:12" s="13" customFormat="1" x14ac:dyDescent="0.3">
      <c r="A106" s="172"/>
      <c r="B106" s="173"/>
      <c r="C106" s="174"/>
      <c r="D106" s="150"/>
      <c r="E106" s="18">
        <v>1200</v>
      </c>
      <c r="F106" s="18" t="s">
        <v>293</v>
      </c>
      <c r="G106" s="19">
        <v>8193998</v>
      </c>
      <c r="H106" s="19">
        <v>126430</v>
      </c>
      <c r="I106" s="19">
        <f t="shared" si="2"/>
        <v>8320428</v>
      </c>
      <c r="J106" s="12"/>
    </row>
    <row r="107" spans="1:12" s="13" customFormat="1" x14ac:dyDescent="0.3">
      <c r="A107" s="166" t="s">
        <v>428</v>
      </c>
      <c r="B107" s="167"/>
      <c r="C107" s="168"/>
      <c r="D107" s="150" t="s">
        <v>429</v>
      </c>
      <c r="E107" s="175" t="s">
        <v>305</v>
      </c>
      <c r="F107" s="175"/>
      <c r="G107" s="17">
        <f>SUM(G108:G112)</f>
        <v>19192100</v>
      </c>
      <c r="H107" s="17">
        <f>SUM(H108:H112)</f>
        <v>-248374</v>
      </c>
      <c r="I107" s="17">
        <f>SUM(I108:I112)</f>
        <v>18943726</v>
      </c>
      <c r="J107" s="12"/>
    </row>
    <row r="108" spans="1:12" s="13" customFormat="1" x14ac:dyDescent="0.3">
      <c r="A108" s="169"/>
      <c r="B108" s="170"/>
      <c r="C108" s="171"/>
      <c r="D108" s="150"/>
      <c r="E108" s="18">
        <v>2100</v>
      </c>
      <c r="F108" s="18" t="s">
        <v>294</v>
      </c>
      <c r="G108" s="19">
        <v>407251</v>
      </c>
      <c r="H108" s="19">
        <v>-15866</v>
      </c>
      <c r="I108" s="19">
        <f t="shared" si="2"/>
        <v>391385</v>
      </c>
      <c r="J108" s="12"/>
    </row>
    <row r="109" spans="1:12" s="13" customFormat="1" x14ac:dyDescent="0.3">
      <c r="A109" s="169"/>
      <c r="B109" s="170"/>
      <c r="C109" s="171"/>
      <c r="D109" s="150"/>
      <c r="E109" s="18">
        <v>2200</v>
      </c>
      <c r="F109" s="18" t="s">
        <v>110</v>
      </c>
      <c r="G109" s="19">
        <v>13407549</v>
      </c>
      <c r="H109" s="19">
        <v>-298329</v>
      </c>
      <c r="I109" s="19">
        <f t="shared" si="2"/>
        <v>13109220</v>
      </c>
      <c r="J109" s="12"/>
    </row>
    <row r="110" spans="1:12" s="13" customFormat="1" ht="31.2" x14ac:dyDescent="0.3">
      <c r="A110" s="169"/>
      <c r="B110" s="170"/>
      <c r="C110" s="171"/>
      <c r="D110" s="150"/>
      <c r="E110" s="18">
        <v>2300</v>
      </c>
      <c r="F110" s="18" t="s">
        <v>290</v>
      </c>
      <c r="G110" s="19">
        <v>5038283</v>
      </c>
      <c r="H110" s="19">
        <v>79662</v>
      </c>
      <c r="I110" s="19">
        <f t="shared" si="2"/>
        <v>5117945</v>
      </c>
      <c r="J110" s="12"/>
    </row>
    <row r="111" spans="1:12" s="13" customFormat="1" ht="15" customHeight="1" x14ac:dyDescent="0.3">
      <c r="A111" s="169"/>
      <c r="B111" s="170"/>
      <c r="C111" s="171"/>
      <c r="D111" s="150"/>
      <c r="E111" s="18">
        <v>2400</v>
      </c>
      <c r="F111" s="18" t="s">
        <v>295</v>
      </c>
      <c r="G111" s="19">
        <v>18017</v>
      </c>
      <c r="H111" s="19">
        <v>40</v>
      </c>
      <c r="I111" s="19">
        <f t="shared" si="2"/>
        <v>18057</v>
      </c>
      <c r="J111" s="12"/>
    </row>
    <row r="112" spans="1:12" s="13" customFormat="1" x14ac:dyDescent="0.3">
      <c r="A112" s="172"/>
      <c r="B112" s="173"/>
      <c r="C112" s="174"/>
      <c r="D112" s="150"/>
      <c r="E112" s="18">
        <v>2500</v>
      </c>
      <c r="F112" s="18" t="s">
        <v>296</v>
      </c>
      <c r="G112" s="19">
        <v>321000</v>
      </c>
      <c r="H112" s="19">
        <v>-13881</v>
      </c>
      <c r="I112" s="19">
        <f t="shared" si="2"/>
        <v>307119</v>
      </c>
      <c r="J112" s="12"/>
    </row>
    <row r="113" spans="1:10" s="13" customFormat="1" x14ac:dyDescent="0.3">
      <c r="A113" s="166" t="s">
        <v>430</v>
      </c>
      <c r="B113" s="167"/>
      <c r="C113" s="168"/>
      <c r="D113" s="150" t="s">
        <v>431</v>
      </c>
      <c r="E113" s="175" t="s">
        <v>305</v>
      </c>
      <c r="F113" s="175"/>
      <c r="G113" s="17">
        <f>G114</f>
        <v>1840720</v>
      </c>
      <c r="H113" s="17">
        <f>H114</f>
        <v>20248</v>
      </c>
      <c r="I113" s="17">
        <f>I114</f>
        <v>1860968</v>
      </c>
      <c r="J113" s="12"/>
    </row>
    <row r="114" spans="1:10" s="13" customFormat="1" ht="31.2" x14ac:dyDescent="0.3">
      <c r="A114" s="169"/>
      <c r="B114" s="170"/>
      <c r="C114" s="171"/>
      <c r="D114" s="150"/>
      <c r="E114" s="18">
        <v>3200</v>
      </c>
      <c r="F114" s="18" t="s">
        <v>297</v>
      </c>
      <c r="G114" s="19">
        <v>1840720</v>
      </c>
      <c r="H114" s="19">
        <v>20248</v>
      </c>
      <c r="I114" s="19">
        <f t="shared" si="2"/>
        <v>1860968</v>
      </c>
      <c r="J114" s="12"/>
    </row>
    <row r="115" spans="1:10" s="13" customFormat="1" ht="62.4" hidden="1" x14ac:dyDescent="0.3">
      <c r="A115" s="172"/>
      <c r="B115" s="173"/>
      <c r="C115" s="174"/>
      <c r="D115" s="150"/>
      <c r="E115" s="18" t="s">
        <v>190</v>
      </c>
      <c r="F115" s="18" t="s">
        <v>432</v>
      </c>
      <c r="G115" s="19">
        <v>0</v>
      </c>
      <c r="H115" s="19"/>
      <c r="I115" s="19">
        <f t="shared" si="2"/>
        <v>0</v>
      </c>
      <c r="J115" s="12"/>
    </row>
    <row r="116" spans="1:10" s="13" customFormat="1" x14ac:dyDescent="0.3">
      <c r="A116" s="166" t="s">
        <v>191</v>
      </c>
      <c r="B116" s="167"/>
      <c r="C116" s="168"/>
      <c r="D116" s="150" t="s">
        <v>298</v>
      </c>
      <c r="E116" s="175" t="s">
        <v>305</v>
      </c>
      <c r="F116" s="175"/>
      <c r="G116" s="17">
        <v>1865672</v>
      </c>
      <c r="H116" s="17">
        <f>H117</f>
        <v>0</v>
      </c>
      <c r="I116" s="17">
        <f>I117</f>
        <v>1865672</v>
      </c>
      <c r="J116" s="12"/>
    </row>
    <row r="117" spans="1:10" s="13" customFormat="1" x14ac:dyDescent="0.3">
      <c r="A117" s="172"/>
      <c r="B117" s="173"/>
      <c r="C117" s="174"/>
      <c r="D117" s="150"/>
      <c r="E117" s="18">
        <v>4300</v>
      </c>
      <c r="F117" s="18" t="s">
        <v>299</v>
      </c>
      <c r="G117" s="19">
        <v>1865672</v>
      </c>
      <c r="H117" s="19">
        <v>0</v>
      </c>
      <c r="I117" s="19">
        <f t="shared" si="2"/>
        <v>1865672</v>
      </c>
      <c r="J117" s="12"/>
    </row>
    <row r="118" spans="1:10" s="13" customFormat="1" ht="15" customHeight="1" x14ac:dyDescent="0.3">
      <c r="A118" s="166" t="s">
        <v>433</v>
      </c>
      <c r="B118" s="167"/>
      <c r="C118" s="168"/>
      <c r="D118" s="150" t="s">
        <v>434</v>
      </c>
      <c r="E118" s="175" t="s">
        <v>305</v>
      </c>
      <c r="F118" s="175"/>
      <c r="G118" s="17">
        <f>SUM(G119:G120)</f>
        <v>3414787</v>
      </c>
      <c r="H118" s="17">
        <f>SUM(H119:H120)</f>
        <v>50714</v>
      </c>
      <c r="I118" s="17">
        <f>SUM(I119:I120)</f>
        <v>3465501</v>
      </c>
      <c r="J118" s="12"/>
    </row>
    <row r="119" spans="1:10" s="13" customFormat="1" x14ac:dyDescent="0.3">
      <c r="A119" s="169"/>
      <c r="B119" s="170"/>
      <c r="C119" s="171"/>
      <c r="D119" s="150"/>
      <c r="E119" s="18">
        <v>5100</v>
      </c>
      <c r="F119" s="18" t="s">
        <v>111</v>
      </c>
      <c r="G119" s="19">
        <v>76693</v>
      </c>
      <c r="H119" s="19">
        <v>9656</v>
      </c>
      <c r="I119" s="19">
        <f t="shared" si="2"/>
        <v>86349</v>
      </c>
      <c r="J119" s="12"/>
    </row>
    <row r="120" spans="1:10" s="13" customFormat="1" x14ac:dyDescent="0.3">
      <c r="A120" s="172"/>
      <c r="B120" s="173"/>
      <c r="C120" s="174"/>
      <c r="D120" s="150"/>
      <c r="E120" s="18">
        <v>5200</v>
      </c>
      <c r="F120" s="18" t="s">
        <v>300</v>
      </c>
      <c r="G120" s="19">
        <v>3338094</v>
      </c>
      <c r="H120" s="19">
        <v>41058</v>
      </c>
      <c r="I120" s="19">
        <f t="shared" si="2"/>
        <v>3379152</v>
      </c>
      <c r="J120" s="12"/>
    </row>
    <row r="121" spans="1:10" s="13" customFormat="1" x14ac:dyDescent="0.3">
      <c r="A121" s="166" t="s">
        <v>435</v>
      </c>
      <c r="B121" s="167"/>
      <c r="C121" s="168"/>
      <c r="D121" s="150" t="s">
        <v>436</v>
      </c>
      <c r="E121" s="175" t="s">
        <v>305</v>
      </c>
      <c r="F121" s="175"/>
      <c r="G121" s="17">
        <f>SUM(G122:G125)</f>
        <v>2024369</v>
      </c>
      <c r="H121" s="17">
        <f>SUM(H122:H125)</f>
        <v>237788</v>
      </c>
      <c r="I121" s="17">
        <f>SUM(I122:I125)</f>
        <v>2262157</v>
      </c>
      <c r="J121" s="12"/>
    </row>
    <row r="122" spans="1:10" s="13" customFormat="1" x14ac:dyDescent="0.3">
      <c r="A122" s="169"/>
      <c r="B122" s="170"/>
      <c r="C122" s="171"/>
      <c r="D122" s="150"/>
      <c r="E122" s="18">
        <v>6200</v>
      </c>
      <c r="F122" s="18" t="s">
        <v>301</v>
      </c>
      <c r="G122" s="19">
        <v>439985</v>
      </c>
      <c r="H122" s="19">
        <v>76118</v>
      </c>
      <c r="I122" s="19">
        <f t="shared" si="2"/>
        <v>516103</v>
      </c>
      <c r="J122" s="12"/>
    </row>
    <row r="123" spans="1:10" s="13" customFormat="1" x14ac:dyDescent="0.3">
      <c r="A123" s="169"/>
      <c r="B123" s="170"/>
      <c r="C123" s="171"/>
      <c r="D123" s="150"/>
      <c r="E123" s="18">
        <v>6300</v>
      </c>
      <c r="F123" s="18" t="s">
        <v>302</v>
      </c>
      <c r="G123" s="19">
        <v>337184</v>
      </c>
      <c r="H123" s="19">
        <v>34430</v>
      </c>
      <c r="I123" s="19">
        <f t="shared" si="2"/>
        <v>371614</v>
      </c>
      <c r="J123" s="12"/>
    </row>
    <row r="124" spans="1:10" s="13" customFormat="1" ht="31.2" x14ac:dyDescent="0.3">
      <c r="A124" s="169"/>
      <c r="B124" s="170"/>
      <c r="C124" s="171"/>
      <c r="D124" s="150"/>
      <c r="E124" s="18">
        <v>6400</v>
      </c>
      <c r="F124" s="18" t="s">
        <v>303</v>
      </c>
      <c r="G124" s="19">
        <v>1247020</v>
      </c>
      <c r="H124" s="19">
        <v>127240</v>
      </c>
      <c r="I124" s="19">
        <f t="shared" si="2"/>
        <v>1374260</v>
      </c>
      <c r="J124" s="12"/>
    </row>
    <row r="125" spans="1:10" s="13" customFormat="1" ht="46.8" x14ac:dyDescent="0.3">
      <c r="A125" s="172"/>
      <c r="B125" s="173"/>
      <c r="C125" s="174"/>
      <c r="D125" s="150"/>
      <c r="E125" s="18">
        <v>6500</v>
      </c>
      <c r="F125" s="18" t="s">
        <v>796</v>
      </c>
      <c r="G125" s="19">
        <v>180</v>
      </c>
      <c r="H125" s="19"/>
      <c r="I125" s="19">
        <f t="shared" si="2"/>
        <v>180</v>
      </c>
      <c r="J125" s="12"/>
    </row>
    <row r="126" spans="1:10" s="13" customFormat="1" ht="15" customHeight="1" x14ac:dyDescent="0.3">
      <c r="A126" s="150" t="s">
        <v>437</v>
      </c>
      <c r="B126" s="150"/>
      <c r="C126" s="150"/>
      <c r="D126" s="150" t="s">
        <v>438</v>
      </c>
      <c r="E126" s="175" t="s">
        <v>305</v>
      </c>
      <c r="F126" s="175"/>
      <c r="G126" s="17">
        <f>G127</f>
        <v>880116</v>
      </c>
      <c r="H126" s="17">
        <f>H127</f>
        <v>53261</v>
      </c>
      <c r="I126" s="17">
        <f>I127</f>
        <v>933377</v>
      </c>
      <c r="J126" s="12"/>
    </row>
    <row r="127" spans="1:10" s="13" customFormat="1" x14ac:dyDescent="0.3">
      <c r="A127" s="150"/>
      <c r="B127" s="150"/>
      <c r="C127" s="150"/>
      <c r="D127" s="150"/>
      <c r="E127" s="18">
        <v>7200</v>
      </c>
      <c r="F127" s="18" t="s">
        <v>304</v>
      </c>
      <c r="G127" s="19">
        <v>880116</v>
      </c>
      <c r="H127" s="19">
        <v>53261</v>
      </c>
      <c r="I127" s="19">
        <f t="shared" si="2"/>
        <v>933377</v>
      </c>
      <c r="J127" s="12"/>
    </row>
    <row r="128" spans="1:10" s="13" customFormat="1" ht="15" customHeight="1" x14ac:dyDescent="0.3">
      <c r="A128" s="23"/>
      <c r="B128" s="21"/>
      <c r="C128" s="24"/>
      <c r="D128" s="25"/>
      <c r="E128" s="26">
        <v>7700</v>
      </c>
      <c r="F128" s="26" t="s">
        <v>493</v>
      </c>
      <c r="J128" s="12"/>
    </row>
    <row r="129" spans="1:11" s="13" customFormat="1" ht="15" customHeight="1" x14ac:dyDescent="0.3">
      <c r="A129" s="166" t="s">
        <v>439</v>
      </c>
      <c r="B129" s="167"/>
      <c r="C129" s="168"/>
      <c r="D129" s="150" t="s">
        <v>440</v>
      </c>
      <c r="E129" s="175" t="s">
        <v>305</v>
      </c>
      <c r="F129" s="175"/>
      <c r="J129" s="12"/>
    </row>
    <row r="130" spans="1:11" s="13" customFormat="1" ht="30" customHeight="1" x14ac:dyDescent="0.3">
      <c r="A130" s="172"/>
      <c r="B130" s="173"/>
      <c r="C130" s="174"/>
      <c r="D130" s="150"/>
      <c r="E130" s="27">
        <v>9200</v>
      </c>
      <c r="F130" s="27" t="s">
        <v>441</v>
      </c>
      <c r="J130" s="12"/>
    </row>
    <row r="132" spans="1:11" s="10" customFormat="1" ht="30.6" customHeight="1" x14ac:dyDescent="0.25">
      <c r="A132" s="155" t="s">
        <v>942</v>
      </c>
      <c r="B132" s="156"/>
      <c r="C132" s="156"/>
      <c r="D132" s="156"/>
      <c r="E132" s="156"/>
      <c r="F132" s="156"/>
      <c r="G132" s="157"/>
      <c r="H132" s="146"/>
      <c r="I132" s="146"/>
      <c r="J132" s="9"/>
    </row>
    <row r="133" spans="1:11" ht="30" customHeight="1" x14ac:dyDescent="0.3">
      <c r="A133" s="186" t="s">
        <v>291</v>
      </c>
      <c r="B133" s="187"/>
      <c r="C133" s="186" t="s">
        <v>485</v>
      </c>
      <c r="D133" s="187"/>
      <c r="E133" s="11" t="s">
        <v>487</v>
      </c>
      <c r="F133" s="11" t="s">
        <v>486</v>
      </c>
      <c r="G133" s="11" t="s">
        <v>958</v>
      </c>
      <c r="H133" s="11" t="s">
        <v>495</v>
      </c>
      <c r="I133" s="11" t="s">
        <v>494</v>
      </c>
    </row>
    <row r="134" spans="1:11" s="1" customFormat="1" x14ac:dyDescent="0.3">
      <c r="A134" s="179" t="s">
        <v>488</v>
      </c>
      <c r="B134" s="180"/>
      <c r="C134" s="180"/>
      <c r="D134" s="180"/>
      <c r="E134" s="180"/>
      <c r="F134" s="181"/>
      <c r="G134" s="28">
        <f>G135+G145+G149+G169+G174+G192+G225+G293+G306</f>
        <v>65763287</v>
      </c>
      <c r="H134" s="28">
        <f>H135+H145+H149+H169+H174+H192+H225+H293+H306</f>
        <v>297838</v>
      </c>
      <c r="I134" s="28">
        <f>I135+I145+I149+I169+I174+I192+I225+I293+I306</f>
        <v>66061125</v>
      </c>
      <c r="J134" s="5"/>
      <c r="K134" s="48"/>
    </row>
    <row r="135" spans="1:11" s="1" customFormat="1" ht="15" customHeight="1" x14ac:dyDescent="0.3">
      <c r="A135" s="188" t="s">
        <v>6</v>
      </c>
      <c r="B135" s="188" t="s">
        <v>7</v>
      </c>
      <c r="C135" s="182" t="s">
        <v>305</v>
      </c>
      <c r="D135" s="183"/>
      <c r="E135" s="183"/>
      <c r="F135" s="184"/>
      <c r="G135" s="30">
        <f>SUM(G136:G144)</f>
        <v>6595241</v>
      </c>
      <c r="H135" s="30">
        <f>SUM(H136:H144)</f>
        <v>37500</v>
      </c>
      <c r="I135" s="30">
        <f>SUM(I136:I144)</f>
        <v>6632741</v>
      </c>
      <c r="J135" s="5"/>
    </row>
    <row r="136" spans="1:11" s="1" customFormat="1" ht="15" customHeight="1" x14ac:dyDescent="0.3">
      <c r="A136" s="189"/>
      <c r="B136" s="189"/>
      <c r="C136" s="185" t="s">
        <v>199</v>
      </c>
      <c r="D136" s="185" t="s">
        <v>484</v>
      </c>
      <c r="E136" s="32">
        <v>1111</v>
      </c>
      <c r="F136" s="32" t="s">
        <v>201</v>
      </c>
      <c r="G136" s="33">
        <v>2290814</v>
      </c>
      <c r="H136" s="34">
        <v>-32325</v>
      </c>
      <c r="I136" s="33">
        <f t="shared" ref="I136:I197" si="3">G136+H136</f>
        <v>2258489</v>
      </c>
      <c r="J136" s="29"/>
    </row>
    <row r="137" spans="1:11" s="1" customFormat="1" ht="15" customHeight="1" x14ac:dyDescent="0.3">
      <c r="A137" s="189"/>
      <c r="B137" s="189"/>
      <c r="C137" s="185"/>
      <c r="D137" s="185"/>
      <c r="E137" s="32">
        <v>1115</v>
      </c>
      <c r="F137" s="32" t="s">
        <v>928</v>
      </c>
      <c r="G137" s="33">
        <v>74621</v>
      </c>
      <c r="H137" s="34"/>
      <c r="I137" s="33">
        <f t="shared" si="3"/>
        <v>74621</v>
      </c>
      <c r="J137" s="29"/>
    </row>
    <row r="138" spans="1:11" s="1" customFormat="1" x14ac:dyDescent="0.3">
      <c r="A138" s="189"/>
      <c r="B138" s="189"/>
      <c r="C138" s="185"/>
      <c r="D138" s="185"/>
      <c r="E138" s="32">
        <v>1116</v>
      </c>
      <c r="F138" s="32" t="s">
        <v>909</v>
      </c>
      <c r="G138" s="33">
        <v>305695</v>
      </c>
      <c r="H138" s="34">
        <v>4878</v>
      </c>
      <c r="I138" s="33">
        <f t="shared" si="3"/>
        <v>310573</v>
      </c>
      <c r="J138" s="29"/>
    </row>
    <row r="139" spans="1:11" s="1" customFormat="1" x14ac:dyDescent="0.3">
      <c r="A139" s="189"/>
      <c r="B139" s="189"/>
      <c r="C139" s="185"/>
      <c r="D139" s="185"/>
      <c r="E139" s="32">
        <v>1117</v>
      </c>
      <c r="F139" s="32" t="s">
        <v>202</v>
      </c>
      <c r="G139" s="33">
        <v>392194</v>
      </c>
      <c r="H139" s="34">
        <v>17694</v>
      </c>
      <c r="I139" s="33">
        <f t="shared" si="3"/>
        <v>409888</v>
      </c>
      <c r="J139" s="29"/>
    </row>
    <row r="140" spans="1:11" s="1" customFormat="1" x14ac:dyDescent="0.3">
      <c r="A140" s="189"/>
      <c r="B140" s="189"/>
      <c r="C140" s="185"/>
      <c r="D140" s="185"/>
      <c r="E140" s="32">
        <v>1120</v>
      </c>
      <c r="F140" s="32" t="s">
        <v>203</v>
      </c>
      <c r="G140" s="33">
        <v>120526</v>
      </c>
      <c r="H140" s="34">
        <v>4690</v>
      </c>
      <c r="I140" s="33">
        <f t="shared" si="3"/>
        <v>125216</v>
      </c>
      <c r="J140" s="29"/>
    </row>
    <row r="141" spans="1:11" s="1" customFormat="1" x14ac:dyDescent="0.3">
      <c r="A141" s="189"/>
      <c r="B141" s="189"/>
      <c r="C141" s="185"/>
      <c r="D141" s="185"/>
      <c r="E141" s="32">
        <v>1121</v>
      </c>
      <c r="F141" s="32" t="s">
        <v>204</v>
      </c>
      <c r="G141" s="33">
        <v>582929</v>
      </c>
      <c r="H141" s="34">
        <v>-962</v>
      </c>
      <c r="I141" s="33">
        <f t="shared" si="3"/>
        <v>581967</v>
      </c>
      <c r="J141" s="29"/>
    </row>
    <row r="142" spans="1:11" s="1" customFormat="1" ht="31.2" x14ac:dyDescent="0.3">
      <c r="A142" s="189"/>
      <c r="B142" s="189"/>
      <c r="C142" s="31" t="s">
        <v>10</v>
      </c>
      <c r="D142" s="31" t="s">
        <v>483</v>
      </c>
      <c r="E142" s="32">
        <v>1721</v>
      </c>
      <c r="F142" s="32" t="s">
        <v>207</v>
      </c>
      <c r="G142" s="33">
        <v>1958330</v>
      </c>
      <c r="H142" s="34">
        <v>279</v>
      </c>
      <c r="I142" s="33">
        <f t="shared" si="3"/>
        <v>1958609</v>
      </c>
      <c r="J142" s="29"/>
    </row>
    <row r="143" spans="1:11" s="1" customFormat="1" ht="63" customHeight="1" x14ac:dyDescent="0.3">
      <c r="A143" s="189"/>
      <c r="B143" s="189"/>
      <c r="C143" s="202" t="s">
        <v>12</v>
      </c>
      <c r="D143" s="200" t="s">
        <v>482</v>
      </c>
      <c r="E143" s="35">
        <v>1831</v>
      </c>
      <c r="F143" s="32" t="s">
        <v>209</v>
      </c>
      <c r="G143" s="33">
        <v>750000</v>
      </c>
      <c r="H143" s="34">
        <v>31246</v>
      </c>
      <c r="I143" s="33">
        <f t="shared" si="3"/>
        <v>781246</v>
      </c>
      <c r="J143" s="29"/>
    </row>
    <row r="144" spans="1:11" s="1" customFormat="1" x14ac:dyDescent="0.3">
      <c r="A144" s="190"/>
      <c r="B144" s="190"/>
      <c r="C144" s="203"/>
      <c r="D144" s="201"/>
      <c r="E144" s="36">
        <v>1832</v>
      </c>
      <c r="F144" s="35" t="s">
        <v>929</v>
      </c>
      <c r="G144" s="33">
        <v>120132</v>
      </c>
      <c r="H144" s="34">
        <v>12000</v>
      </c>
      <c r="I144" s="33">
        <f t="shared" si="3"/>
        <v>132132</v>
      </c>
      <c r="J144" s="29"/>
    </row>
    <row r="145" spans="1:10" s="1" customFormat="1" ht="15" customHeight="1" x14ac:dyDescent="0.3">
      <c r="A145" s="185" t="s">
        <v>14</v>
      </c>
      <c r="B145" s="185" t="s">
        <v>15</v>
      </c>
      <c r="C145" s="182" t="s">
        <v>305</v>
      </c>
      <c r="D145" s="183"/>
      <c r="E145" s="183"/>
      <c r="F145" s="184"/>
      <c r="G145" s="30">
        <f>SUM(G146:G148)</f>
        <v>1072296</v>
      </c>
      <c r="H145" s="30">
        <f>SUM(H146:H148)</f>
        <v>76452</v>
      </c>
      <c r="I145" s="30">
        <f>SUM(I146:I148)</f>
        <v>1148748</v>
      </c>
      <c r="J145" s="29"/>
    </row>
    <row r="146" spans="1:10" s="1" customFormat="1" ht="31.5" customHeight="1" x14ac:dyDescent="0.3">
      <c r="A146" s="185"/>
      <c r="B146" s="185"/>
      <c r="C146" s="188" t="s">
        <v>132</v>
      </c>
      <c r="D146" s="188" t="s">
        <v>307</v>
      </c>
      <c r="E146" s="32">
        <v>3200</v>
      </c>
      <c r="F146" s="32" t="s">
        <v>182</v>
      </c>
      <c r="G146" s="33">
        <v>45213</v>
      </c>
      <c r="H146" s="34"/>
      <c r="I146" s="33">
        <f t="shared" si="3"/>
        <v>45213</v>
      </c>
      <c r="J146" s="29"/>
    </row>
    <row r="147" spans="1:10" s="1" customFormat="1" x14ac:dyDescent="0.3">
      <c r="A147" s="185"/>
      <c r="B147" s="185"/>
      <c r="C147" s="190"/>
      <c r="D147" s="190"/>
      <c r="E147" s="32">
        <v>3201</v>
      </c>
      <c r="F147" s="32" t="s">
        <v>930</v>
      </c>
      <c r="G147" s="33">
        <v>49939</v>
      </c>
      <c r="H147" s="34"/>
      <c r="I147" s="33">
        <f t="shared" si="3"/>
        <v>49939</v>
      </c>
      <c r="J147" s="29"/>
    </row>
    <row r="148" spans="1:10" s="1" customFormat="1" ht="46.8" x14ac:dyDescent="0.3">
      <c r="A148" s="185"/>
      <c r="B148" s="185"/>
      <c r="C148" s="31" t="s">
        <v>210</v>
      </c>
      <c r="D148" s="31" t="s">
        <v>308</v>
      </c>
      <c r="E148" s="32">
        <v>3610</v>
      </c>
      <c r="F148" s="32" t="s">
        <v>211</v>
      </c>
      <c r="G148" s="33">
        <v>977144</v>
      </c>
      <c r="H148" s="34">
        <v>76452</v>
      </c>
      <c r="I148" s="33">
        <f t="shared" si="3"/>
        <v>1053596</v>
      </c>
      <c r="J148" s="29"/>
    </row>
    <row r="149" spans="1:10" s="1" customFormat="1" ht="15" customHeight="1" x14ac:dyDescent="0.3">
      <c r="A149" s="185" t="s">
        <v>17</v>
      </c>
      <c r="B149" s="185" t="s">
        <v>18</v>
      </c>
      <c r="C149" s="182" t="s">
        <v>305</v>
      </c>
      <c r="D149" s="183"/>
      <c r="E149" s="183"/>
      <c r="F149" s="184"/>
      <c r="G149" s="30">
        <f>SUM(G150:G168)</f>
        <v>6209432</v>
      </c>
      <c r="H149" s="30">
        <f>SUM(H150:H168)</f>
        <v>22538</v>
      </c>
      <c r="I149" s="30">
        <f>SUM(I150:I168)</f>
        <v>6231970</v>
      </c>
      <c r="J149" s="29"/>
    </row>
    <row r="150" spans="1:10" s="1" customFormat="1" ht="31.2" x14ac:dyDescent="0.3">
      <c r="A150" s="185"/>
      <c r="B150" s="185"/>
      <c r="C150" s="31" t="s">
        <v>116</v>
      </c>
      <c r="D150" s="31" t="s">
        <v>309</v>
      </c>
      <c r="E150" s="32">
        <v>4121</v>
      </c>
      <c r="F150" s="32" t="s">
        <v>213</v>
      </c>
      <c r="G150" s="33">
        <v>77306</v>
      </c>
      <c r="H150" s="33"/>
      <c r="I150" s="33">
        <f t="shared" si="3"/>
        <v>77306</v>
      </c>
      <c r="J150" s="29"/>
    </row>
    <row r="151" spans="1:10" s="1" customFormat="1" x14ac:dyDescent="0.3">
      <c r="A151" s="185"/>
      <c r="B151" s="185"/>
      <c r="C151" s="31" t="s">
        <v>19</v>
      </c>
      <c r="D151" s="31" t="s">
        <v>20</v>
      </c>
      <c r="E151" s="32">
        <v>4431</v>
      </c>
      <c r="F151" s="32" t="s">
        <v>215</v>
      </c>
      <c r="G151" s="34">
        <v>557426</v>
      </c>
      <c r="H151" s="34"/>
      <c r="I151" s="34">
        <f t="shared" si="3"/>
        <v>557426</v>
      </c>
      <c r="J151" s="29"/>
    </row>
    <row r="152" spans="1:10" s="1" customFormat="1" x14ac:dyDescent="0.3">
      <c r="A152" s="185"/>
      <c r="B152" s="185"/>
      <c r="C152" s="185" t="s">
        <v>481</v>
      </c>
      <c r="D152" s="185" t="s">
        <v>480</v>
      </c>
      <c r="E152" s="32">
        <v>4507</v>
      </c>
      <c r="F152" s="32" t="s">
        <v>479</v>
      </c>
      <c r="G152" s="34">
        <v>4165057</v>
      </c>
      <c r="H152" s="34">
        <v>5009</v>
      </c>
      <c r="I152" s="34">
        <f t="shared" si="3"/>
        <v>4170066</v>
      </c>
      <c r="J152" s="29"/>
    </row>
    <row r="153" spans="1:10" s="1" customFormat="1" ht="31.2" x14ac:dyDescent="0.3">
      <c r="A153" s="185"/>
      <c r="B153" s="185"/>
      <c r="C153" s="185"/>
      <c r="D153" s="185"/>
      <c r="E153" s="32">
        <v>4509</v>
      </c>
      <c r="F153" s="32" t="s">
        <v>216</v>
      </c>
      <c r="G153" s="34">
        <v>0</v>
      </c>
      <c r="H153" s="34"/>
      <c r="I153" s="34">
        <f t="shared" si="3"/>
        <v>0</v>
      </c>
      <c r="J153" s="29"/>
    </row>
    <row r="154" spans="1:10" s="1" customFormat="1" x14ac:dyDescent="0.3">
      <c r="A154" s="185"/>
      <c r="B154" s="185"/>
      <c r="C154" s="185" t="s">
        <v>173</v>
      </c>
      <c r="D154" s="185" t="s">
        <v>25</v>
      </c>
      <c r="E154" s="32">
        <v>473101</v>
      </c>
      <c r="F154" s="32" t="s">
        <v>904</v>
      </c>
      <c r="G154" s="34">
        <v>215740</v>
      </c>
      <c r="H154" s="34">
        <v>-6039</v>
      </c>
      <c r="I154" s="34">
        <f t="shared" si="3"/>
        <v>209701</v>
      </c>
      <c r="J154" s="29"/>
    </row>
    <row r="155" spans="1:10" s="1" customFormat="1" x14ac:dyDescent="0.3">
      <c r="A155" s="185"/>
      <c r="B155" s="185"/>
      <c r="C155" s="185"/>
      <c r="D155" s="185"/>
      <c r="E155" s="32">
        <v>473102</v>
      </c>
      <c r="F155" s="32" t="s">
        <v>905</v>
      </c>
      <c r="G155" s="34">
        <v>352489</v>
      </c>
      <c r="H155" s="34">
        <v>-3354</v>
      </c>
      <c r="I155" s="34">
        <f t="shared" si="3"/>
        <v>349135</v>
      </c>
      <c r="J155" s="29"/>
    </row>
    <row r="156" spans="1:10" s="1" customFormat="1" x14ac:dyDescent="0.3">
      <c r="A156" s="185"/>
      <c r="B156" s="185"/>
      <c r="C156" s="185"/>
      <c r="D156" s="185"/>
      <c r="E156" s="32">
        <v>473103</v>
      </c>
      <c r="F156" s="32" t="s">
        <v>221</v>
      </c>
      <c r="G156" s="34">
        <v>74309</v>
      </c>
      <c r="H156" s="34">
        <v>3354</v>
      </c>
      <c r="I156" s="34">
        <f t="shared" si="3"/>
        <v>77663</v>
      </c>
      <c r="J156" s="29"/>
    </row>
    <row r="157" spans="1:10" s="1" customFormat="1" x14ac:dyDescent="0.3">
      <c r="A157" s="185"/>
      <c r="B157" s="185"/>
      <c r="C157" s="185"/>
      <c r="D157" s="185"/>
      <c r="E157" s="32">
        <v>473105</v>
      </c>
      <c r="F157" s="32" t="s">
        <v>223</v>
      </c>
      <c r="G157" s="34">
        <v>157025</v>
      </c>
      <c r="H157" s="34"/>
      <c r="I157" s="34">
        <f t="shared" si="3"/>
        <v>157025</v>
      </c>
      <c r="J157" s="29"/>
    </row>
    <row r="158" spans="1:10" s="1" customFormat="1" ht="15" customHeight="1" x14ac:dyDescent="0.3">
      <c r="A158" s="185"/>
      <c r="B158" s="185"/>
      <c r="C158" s="185"/>
      <c r="D158" s="185"/>
      <c r="E158" s="32">
        <v>473106</v>
      </c>
      <c r="F158" s="32" t="s">
        <v>224</v>
      </c>
      <c r="G158" s="34">
        <v>0</v>
      </c>
      <c r="H158" s="34"/>
      <c r="I158" s="34">
        <f t="shared" si="3"/>
        <v>0</v>
      </c>
      <c r="J158" s="29"/>
    </row>
    <row r="159" spans="1:10" s="1" customFormat="1" x14ac:dyDescent="0.3">
      <c r="A159" s="185"/>
      <c r="B159" s="185"/>
      <c r="C159" s="185"/>
      <c r="D159" s="185"/>
      <c r="E159" s="32">
        <v>473107</v>
      </c>
      <c r="F159" s="32" t="s">
        <v>906</v>
      </c>
      <c r="G159" s="34">
        <v>202449</v>
      </c>
      <c r="H159" s="34">
        <v>18639</v>
      </c>
      <c r="I159" s="34">
        <f t="shared" si="3"/>
        <v>221088</v>
      </c>
      <c r="J159" s="29"/>
    </row>
    <row r="160" spans="1:10" s="1" customFormat="1" x14ac:dyDescent="0.3">
      <c r="A160" s="185"/>
      <c r="B160" s="185"/>
      <c r="C160" s="185"/>
      <c r="D160" s="185"/>
      <c r="E160" s="32">
        <v>473108</v>
      </c>
      <c r="F160" s="32" t="s">
        <v>227</v>
      </c>
      <c r="G160" s="34">
        <v>56449</v>
      </c>
      <c r="H160" s="34"/>
      <c r="I160" s="34">
        <f t="shared" si="3"/>
        <v>56449</v>
      </c>
      <c r="J160" s="29"/>
    </row>
    <row r="161" spans="1:10" s="1" customFormat="1" x14ac:dyDescent="0.3">
      <c r="A161" s="185"/>
      <c r="B161" s="185"/>
      <c r="C161" s="185"/>
      <c r="D161" s="185"/>
      <c r="E161" s="32">
        <v>473110</v>
      </c>
      <c r="F161" s="32" t="s">
        <v>907</v>
      </c>
      <c r="G161" s="34">
        <v>0</v>
      </c>
      <c r="H161" s="34"/>
      <c r="I161" s="34">
        <f t="shared" si="3"/>
        <v>0</v>
      </c>
      <c r="J161" s="29"/>
    </row>
    <row r="162" spans="1:10" s="1" customFormat="1" x14ac:dyDescent="0.3">
      <c r="A162" s="185"/>
      <c r="B162" s="185"/>
      <c r="C162" s="185"/>
      <c r="D162" s="185"/>
      <c r="E162" s="32">
        <v>473111</v>
      </c>
      <c r="F162" s="32" t="s">
        <v>229</v>
      </c>
      <c r="G162" s="34">
        <v>41765</v>
      </c>
      <c r="H162" s="34">
        <v>2429</v>
      </c>
      <c r="I162" s="34">
        <f t="shared" si="3"/>
        <v>44194</v>
      </c>
      <c r="J162" s="29"/>
    </row>
    <row r="163" spans="1:10" s="1" customFormat="1" x14ac:dyDescent="0.3">
      <c r="A163" s="185"/>
      <c r="B163" s="185"/>
      <c r="C163" s="185"/>
      <c r="D163" s="185"/>
      <c r="E163" s="32">
        <v>473112</v>
      </c>
      <c r="F163" s="32" t="s">
        <v>908</v>
      </c>
      <c r="G163" s="34">
        <v>0</v>
      </c>
      <c r="H163" s="34"/>
      <c r="I163" s="34">
        <f t="shared" si="3"/>
        <v>0</v>
      </c>
      <c r="J163" s="29"/>
    </row>
    <row r="164" spans="1:10" s="1" customFormat="1" x14ac:dyDescent="0.3">
      <c r="A164" s="185"/>
      <c r="B164" s="185"/>
      <c r="C164" s="185"/>
      <c r="D164" s="185"/>
      <c r="E164" s="32">
        <v>473113</v>
      </c>
      <c r="F164" s="32" t="s">
        <v>477</v>
      </c>
      <c r="G164" s="34">
        <v>86515</v>
      </c>
      <c r="H164" s="34"/>
      <c r="I164" s="34">
        <f t="shared" si="3"/>
        <v>86515</v>
      </c>
      <c r="J164" s="29"/>
    </row>
    <row r="165" spans="1:10" s="1" customFormat="1" x14ac:dyDescent="0.3">
      <c r="A165" s="185"/>
      <c r="B165" s="185"/>
      <c r="C165" s="188" t="s">
        <v>26</v>
      </c>
      <c r="D165" s="188" t="s">
        <v>476</v>
      </c>
      <c r="E165" s="32">
        <v>4741</v>
      </c>
      <c r="F165" s="32" t="s">
        <v>931</v>
      </c>
      <c r="G165" s="34">
        <v>81187</v>
      </c>
      <c r="H165" s="34"/>
      <c r="I165" s="34">
        <f t="shared" si="3"/>
        <v>81187</v>
      </c>
      <c r="J165" s="29"/>
    </row>
    <row r="166" spans="1:10" s="1" customFormat="1" ht="15" customHeight="1" x14ac:dyDescent="0.3">
      <c r="A166" s="185"/>
      <c r="B166" s="185"/>
      <c r="C166" s="189"/>
      <c r="D166" s="189"/>
      <c r="E166" s="32">
        <v>4746</v>
      </c>
      <c r="F166" s="32" t="s">
        <v>230</v>
      </c>
      <c r="G166" s="34">
        <v>126715</v>
      </c>
      <c r="H166" s="34"/>
      <c r="I166" s="34">
        <f t="shared" si="3"/>
        <v>126715</v>
      </c>
      <c r="J166" s="29"/>
    </row>
    <row r="167" spans="1:10" s="1" customFormat="1" x14ac:dyDescent="0.3">
      <c r="A167" s="185"/>
      <c r="B167" s="185"/>
      <c r="C167" s="190"/>
      <c r="D167" s="190"/>
      <c r="E167" s="32">
        <v>47496</v>
      </c>
      <c r="F167" s="32" t="s">
        <v>797</v>
      </c>
      <c r="G167" s="34">
        <v>0</v>
      </c>
      <c r="H167" s="34"/>
      <c r="I167" s="34">
        <f t="shared" si="3"/>
        <v>0</v>
      </c>
      <c r="J167" s="29"/>
    </row>
    <row r="168" spans="1:10" s="1" customFormat="1" x14ac:dyDescent="0.3">
      <c r="A168" s="185"/>
      <c r="B168" s="185"/>
      <c r="C168" s="31" t="s">
        <v>28</v>
      </c>
      <c r="D168" s="31" t="s">
        <v>475</v>
      </c>
      <c r="E168" s="32">
        <v>4921</v>
      </c>
      <c r="F168" s="32" t="s">
        <v>232</v>
      </c>
      <c r="G168" s="34">
        <v>15000</v>
      </c>
      <c r="H168" s="34">
        <v>2500</v>
      </c>
      <c r="I168" s="34">
        <f t="shared" si="3"/>
        <v>17500</v>
      </c>
      <c r="J168" s="29"/>
    </row>
    <row r="169" spans="1:10" s="1" customFormat="1" ht="15" customHeight="1" x14ac:dyDescent="0.3">
      <c r="A169" s="185" t="s">
        <v>30</v>
      </c>
      <c r="B169" s="185" t="s">
        <v>31</v>
      </c>
      <c r="C169" s="182" t="s">
        <v>305</v>
      </c>
      <c r="D169" s="183"/>
      <c r="E169" s="183"/>
      <c r="F169" s="184"/>
      <c r="G169" s="30">
        <f t="shared" ref="G169:H169" si="4">SUM(G170:G173)</f>
        <v>206501</v>
      </c>
      <c r="H169" s="30">
        <f t="shared" si="4"/>
        <v>0</v>
      </c>
      <c r="I169" s="30">
        <f>SUM(I170:I173)</f>
        <v>206501</v>
      </c>
      <c r="J169" s="29"/>
    </row>
    <row r="170" spans="1:10" s="1" customFormat="1" ht="15" customHeight="1" x14ac:dyDescent="0.3">
      <c r="A170" s="185"/>
      <c r="B170" s="185"/>
      <c r="C170" s="185" t="s">
        <v>32</v>
      </c>
      <c r="D170" s="185" t="s">
        <v>33</v>
      </c>
      <c r="E170" s="32">
        <v>5101</v>
      </c>
      <c r="F170" s="32" t="s">
        <v>33</v>
      </c>
      <c r="G170" s="33">
        <v>25880</v>
      </c>
      <c r="H170" s="33">
        <v>-1000</v>
      </c>
      <c r="I170" s="33">
        <f t="shared" si="3"/>
        <v>24880</v>
      </c>
      <c r="J170" s="29"/>
    </row>
    <row r="171" spans="1:10" s="1" customFormat="1" x14ac:dyDescent="0.3">
      <c r="A171" s="185"/>
      <c r="B171" s="185"/>
      <c r="C171" s="185"/>
      <c r="D171" s="185"/>
      <c r="E171" s="32">
        <v>5103</v>
      </c>
      <c r="F171" s="32" t="s">
        <v>798</v>
      </c>
      <c r="G171" s="33">
        <v>61158</v>
      </c>
      <c r="H171" s="33">
        <v>1000</v>
      </c>
      <c r="I171" s="33">
        <f t="shared" si="3"/>
        <v>62158</v>
      </c>
      <c r="J171" s="29"/>
    </row>
    <row r="172" spans="1:10" s="1" customFormat="1" x14ac:dyDescent="0.3">
      <c r="A172" s="185"/>
      <c r="B172" s="185"/>
      <c r="C172" s="31" t="s">
        <v>35</v>
      </c>
      <c r="D172" s="31" t="s">
        <v>36</v>
      </c>
      <c r="E172" s="32">
        <v>5201</v>
      </c>
      <c r="F172" s="32" t="s">
        <v>474</v>
      </c>
      <c r="G172" s="33">
        <v>115463</v>
      </c>
      <c r="H172" s="33"/>
      <c r="I172" s="33">
        <f t="shared" si="3"/>
        <v>115463</v>
      </c>
      <c r="J172" s="29"/>
    </row>
    <row r="173" spans="1:10" s="1" customFormat="1" ht="31.2" x14ac:dyDescent="0.3">
      <c r="A173" s="185"/>
      <c r="B173" s="185"/>
      <c r="C173" s="31" t="s">
        <v>133</v>
      </c>
      <c r="D173" s="31" t="s">
        <v>134</v>
      </c>
      <c r="E173" s="32">
        <v>5600</v>
      </c>
      <c r="F173" s="32" t="s">
        <v>473</v>
      </c>
      <c r="G173" s="33">
        <v>4000</v>
      </c>
      <c r="H173" s="33"/>
      <c r="I173" s="33">
        <f t="shared" si="3"/>
        <v>4000</v>
      </c>
      <c r="J173" s="29"/>
    </row>
    <row r="174" spans="1:10" s="1" customFormat="1" ht="15" customHeight="1" x14ac:dyDescent="0.3">
      <c r="A174" s="185" t="s">
        <v>38</v>
      </c>
      <c r="B174" s="185" t="s">
        <v>311</v>
      </c>
      <c r="C174" s="182" t="s">
        <v>305</v>
      </c>
      <c r="D174" s="183"/>
      <c r="E174" s="183"/>
      <c r="F174" s="184"/>
      <c r="G174" s="30">
        <f>SUM(G175:G191)</f>
        <v>5205513</v>
      </c>
      <c r="H174" s="30">
        <f>SUM(H175:H191)</f>
        <v>-51371</v>
      </c>
      <c r="I174" s="30">
        <f>SUM(I175:I191)</f>
        <v>5154142</v>
      </c>
      <c r="J174" s="29"/>
    </row>
    <row r="175" spans="1:10" s="1" customFormat="1" ht="31.2" x14ac:dyDescent="0.3">
      <c r="A175" s="185"/>
      <c r="B175" s="185"/>
      <c r="C175" s="185" t="s">
        <v>39</v>
      </c>
      <c r="D175" s="185" t="s">
        <v>40</v>
      </c>
      <c r="E175" s="32">
        <v>6210</v>
      </c>
      <c r="F175" s="32" t="s">
        <v>233</v>
      </c>
      <c r="G175" s="34">
        <v>1000887</v>
      </c>
      <c r="H175" s="34">
        <v>-54203</v>
      </c>
      <c r="I175" s="34">
        <f t="shared" si="3"/>
        <v>946684</v>
      </c>
      <c r="J175" s="29"/>
    </row>
    <row r="176" spans="1:10" s="1" customFormat="1" x14ac:dyDescent="0.3">
      <c r="A176" s="185"/>
      <c r="B176" s="185"/>
      <c r="C176" s="185"/>
      <c r="D176" s="185"/>
      <c r="E176" s="32">
        <v>6212</v>
      </c>
      <c r="F176" s="32" t="s">
        <v>472</v>
      </c>
      <c r="G176" s="34">
        <v>1846565</v>
      </c>
      <c r="H176" s="34">
        <v>-13165</v>
      </c>
      <c r="I176" s="34">
        <f t="shared" si="3"/>
        <v>1833400</v>
      </c>
      <c r="J176" s="29"/>
    </row>
    <row r="177" spans="1:10" s="1" customFormat="1" x14ac:dyDescent="0.3">
      <c r="A177" s="185"/>
      <c r="B177" s="185"/>
      <c r="C177" s="185"/>
      <c r="D177" s="185"/>
      <c r="E177" s="32">
        <v>6213</v>
      </c>
      <c r="F177" s="32" t="s">
        <v>498</v>
      </c>
      <c r="G177" s="34">
        <v>332994</v>
      </c>
      <c r="H177" s="34"/>
      <c r="I177" s="34">
        <f t="shared" si="3"/>
        <v>332994</v>
      </c>
      <c r="J177" s="29"/>
    </row>
    <row r="178" spans="1:10" s="1" customFormat="1" x14ac:dyDescent="0.3">
      <c r="A178" s="185"/>
      <c r="B178" s="185"/>
      <c r="C178" s="185"/>
      <c r="D178" s="185"/>
      <c r="E178" s="32">
        <v>6214</v>
      </c>
      <c r="F178" s="32" t="s">
        <v>234</v>
      </c>
      <c r="G178" s="34">
        <v>93605</v>
      </c>
      <c r="H178" s="34">
        <v>-38931</v>
      </c>
      <c r="I178" s="34">
        <f t="shared" si="3"/>
        <v>54674</v>
      </c>
      <c r="J178" s="29"/>
    </row>
    <row r="179" spans="1:10" s="1" customFormat="1" x14ac:dyDescent="0.3">
      <c r="A179" s="185"/>
      <c r="B179" s="185"/>
      <c r="C179" s="185"/>
      <c r="D179" s="185"/>
      <c r="E179" s="32">
        <v>6218</v>
      </c>
      <c r="F179" s="32" t="s">
        <v>235</v>
      </c>
      <c r="G179" s="34">
        <v>11722</v>
      </c>
      <c r="H179" s="34"/>
      <c r="I179" s="34">
        <f t="shared" si="3"/>
        <v>11722</v>
      </c>
      <c r="J179" s="29"/>
    </row>
    <row r="180" spans="1:10" s="1" customFormat="1" ht="31.2" x14ac:dyDescent="0.3">
      <c r="A180" s="185"/>
      <c r="B180" s="185"/>
      <c r="C180" s="185"/>
      <c r="D180" s="185"/>
      <c r="E180" s="32">
        <v>6221</v>
      </c>
      <c r="F180" s="32" t="s">
        <v>973</v>
      </c>
      <c r="G180" s="34">
        <v>0</v>
      </c>
      <c r="H180" s="34">
        <v>8976</v>
      </c>
      <c r="I180" s="34">
        <f t="shared" si="3"/>
        <v>8976</v>
      </c>
      <c r="J180" s="29"/>
    </row>
    <row r="181" spans="1:10" s="1" customFormat="1" x14ac:dyDescent="0.3">
      <c r="A181" s="185"/>
      <c r="B181" s="185"/>
      <c r="C181" s="185"/>
      <c r="D181" s="185"/>
      <c r="E181" s="32">
        <v>62210</v>
      </c>
      <c r="F181" s="32" t="s">
        <v>470</v>
      </c>
      <c r="G181" s="34">
        <v>22436</v>
      </c>
      <c r="H181" s="34"/>
      <c r="I181" s="34">
        <f t="shared" si="3"/>
        <v>22436</v>
      </c>
      <c r="J181" s="29"/>
    </row>
    <row r="182" spans="1:10" s="1" customFormat="1" x14ac:dyDescent="0.3">
      <c r="A182" s="185"/>
      <c r="B182" s="185"/>
      <c r="C182" s="185"/>
      <c r="D182" s="185"/>
      <c r="E182" s="32">
        <v>6222</v>
      </c>
      <c r="F182" s="32" t="s">
        <v>468</v>
      </c>
      <c r="G182" s="34">
        <v>148252</v>
      </c>
      <c r="H182" s="34">
        <v>4692</v>
      </c>
      <c r="I182" s="34">
        <f t="shared" si="3"/>
        <v>152944</v>
      </c>
      <c r="J182" s="29"/>
    </row>
    <row r="183" spans="1:10" s="1" customFormat="1" x14ac:dyDescent="0.3">
      <c r="A183" s="185"/>
      <c r="B183" s="185"/>
      <c r="C183" s="185"/>
      <c r="D183" s="185"/>
      <c r="E183" s="32">
        <v>6223</v>
      </c>
      <c r="F183" s="32" t="s">
        <v>466</v>
      </c>
      <c r="G183" s="34">
        <v>321439</v>
      </c>
      <c r="H183" s="34">
        <v>37418</v>
      </c>
      <c r="I183" s="34">
        <f t="shared" si="3"/>
        <v>358857</v>
      </c>
      <c r="J183" s="29"/>
    </row>
    <row r="184" spans="1:10" s="1" customFormat="1" x14ac:dyDescent="0.3">
      <c r="A184" s="185"/>
      <c r="B184" s="185"/>
      <c r="C184" s="185"/>
      <c r="D184" s="185"/>
      <c r="E184" s="32">
        <v>6224</v>
      </c>
      <c r="F184" s="32" t="s">
        <v>464</v>
      </c>
      <c r="G184" s="34">
        <v>139316</v>
      </c>
      <c r="H184" s="34"/>
      <c r="I184" s="34">
        <f t="shared" si="3"/>
        <v>139316</v>
      </c>
      <c r="J184" s="29"/>
    </row>
    <row r="185" spans="1:10" s="1" customFormat="1" x14ac:dyDescent="0.3">
      <c r="A185" s="185"/>
      <c r="B185" s="185"/>
      <c r="C185" s="185"/>
      <c r="D185" s="185"/>
      <c r="E185" s="32">
        <v>6225</v>
      </c>
      <c r="F185" s="32" t="s">
        <v>462</v>
      </c>
      <c r="G185" s="34">
        <v>14865</v>
      </c>
      <c r="H185" s="34"/>
      <c r="I185" s="34">
        <f t="shared" si="3"/>
        <v>14865</v>
      </c>
      <c r="J185" s="29"/>
    </row>
    <row r="186" spans="1:10" s="1" customFormat="1" x14ac:dyDescent="0.3">
      <c r="A186" s="185"/>
      <c r="B186" s="185"/>
      <c r="C186" s="185"/>
      <c r="D186" s="185"/>
      <c r="E186" s="32">
        <v>6226</v>
      </c>
      <c r="F186" s="32" t="s">
        <v>236</v>
      </c>
      <c r="G186" s="34">
        <v>202463</v>
      </c>
      <c r="H186" s="34">
        <v>4427</v>
      </c>
      <c r="I186" s="34">
        <f t="shared" si="3"/>
        <v>206890</v>
      </c>
      <c r="J186" s="29"/>
    </row>
    <row r="187" spans="1:10" s="1" customFormat="1" x14ac:dyDescent="0.3">
      <c r="A187" s="185"/>
      <c r="B187" s="185"/>
      <c r="C187" s="185"/>
      <c r="D187" s="185"/>
      <c r="E187" s="32">
        <v>6227</v>
      </c>
      <c r="F187" s="32" t="s">
        <v>237</v>
      </c>
      <c r="G187" s="34">
        <v>131022</v>
      </c>
      <c r="H187" s="34"/>
      <c r="I187" s="34">
        <f t="shared" si="3"/>
        <v>131022</v>
      </c>
      <c r="J187" s="29"/>
    </row>
    <row r="188" spans="1:10" s="1" customFormat="1" x14ac:dyDescent="0.3">
      <c r="A188" s="185"/>
      <c r="B188" s="185"/>
      <c r="C188" s="31" t="s">
        <v>48</v>
      </c>
      <c r="D188" s="31" t="s">
        <v>49</v>
      </c>
      <c r="E188" s="32">
        <v>6410</v>
      </c>
      <c r="F188" s="32" t="s">
        <v>49</v>
      </c>
      <c r="G188" s="34">
        <v>488062</v>
      </c>
      <c r="H188" s="34">
        <v>-22052</v>
      </c>
      <c r="I188" s="34">
        <f t="shared" si="3"/>
        <v>466010</v>
      </c>
      <c r="J188" s="29"/>
    </row>
    <row r="189" spans="1:10" s="1" customFormat="1" ht="15" customHeight="1" x14ac:dyDescent="0.3">
      <c r="A189" s="185"/>
      <c r="B189" s="185"/>
      <c r="C189" s="185" t="s">
        <v>51</v>
      </c>
      <c r="D189" s="185" t="s">
        <v>312</v>
      </c>
      <c r="E189" s="32">
        <v>6610</v>
      </c>
      <c r="F189" s="32" t="s">
        <v>239</v>
      </c>
      <c r="G189" s="34">
        <v>38191</v>
      </c>
      <c r="H189" s="34"/>
      <c r="I189" s="34">
        <f t="shared" si="3"/>
        <v>38191</v>
      </c>
      <c r="J189" s="29"/>
    </row>
    <row r="190" spans="1:10" s="1" customFormat="1" x14ac:dyDescent="0.3">
      <c r="A190" s="185"/>
      <c r="B190" s="185"/>
      <c r="C190" s="185"/>
      <c r="D190" s="185"/>
      <c r="E190" s="32">
        <v>6611</v>
      </c>
      <c r="F190" s="32" t="s">
        <v>121</v>
      </c>
      <c r="G190" s="34">
        <v>238332</v>
      </c>
      <c r="H190" s="34"/>
      <c r="I190" s="34">
        <f t="shared" si="3"/>
        <v>238332</v>
      </c>
      <c r="J190" s="29"/>
    </row>
    <row r="191" spans="1:10" s="1" customFormat="1" x14ac:dyDescent="0.3">
      <c r="A191" s="185"/>
      <c r="B191" s="185"/>
      <c r="C191" s="185"/>
      <c r="D191" s="185"/>
      <c r="E191" s="32">
        <v>6615</v>
      </c>
      <c r="F191" s="32" t="s">
        <v>240</v>
      </c>
      <c r="G191" s="34">
        <v>175362</v>
      </c>
      <c r="H191" s="34">
        <v>21467</v>
      </c>
      <c r="I191" s="34">
        <f t="shared" si="3"/>
        <v>196829</v>
      </c>
      <c r="J191" s="29"/>
    </row>
    <row r="192" spans="1:10" s="1" customFormat="1" ht="15" customHeight="1" x14ac:dyDescent="0.3">
      <c r="A192" s="185" t="s">
        <v>54</v>
      </c>
      <c r="B192" s="185" t="s">
        <v>313</v>
      </c>
      <c r="C192" s="182" t="s">
        <v>305</v>
      </c>
      <c r="D192" s="183"/>
      <c r="E192" s="183"/>
      <c r="F192" s="184"/>
      <c r="G192" s="30">
        <f t="shared" ref="G192:H192" si="5">SUM(G193:G224)</f>
        <v>5400595</v>
      </c>
      <c r="H192" s="30">
        <f t="shared" si="5"/>
        <v>133455</v>
      </c>
      <c r="I192" s="30">
        <f>SUM(I193:I224)</f>
        <v>5534050</v>
      </c>
      <c r="J192" s="29"/>
    </row>
    <row r="193" spans="1:10" s="1" customFormat="1" ht="15" customHeight="1" x14ac:dyDescent="0.3">
      <c r="A193" s="185"/>
      <c r="B193" s="185"/>
      <c r="C193" s="185" t="s">
        <v>55</v>
      </c>
      <c r="D193" s="185" t="s">
        <v>314</v>
      </c>
      <c r="E193" s="32">
        <v>8110</v>
      </c>
      <c r="F193" s="32" t="s">
        <v>932</v>
      </c>
      <c r="G193" s="34">
        <v>600063</v>
      </c>
      <c r="H193" s="34"/>
      <c r="I193" s="34">
        <f t="shared" si="3"/>
        <v>600063</v>
      </c>
      <c r="J193" s="29"/>
    </row>
    <row r="194" spans="1:10" s="1" customFormat="1" x14ac:dyDescent="0.3">
      <c r="A194" s="185"/>
      <c r="B194" s="185"/>
      <c r="C194" s="185"/>
      <c r="D194" s="185"/>
      <c r="E194" s="32">
        <v>8111</v>
      </c>
      <c r="F194" s="32" t="s">
        <v>241</v>
      </c>
      <c r="G194" s="34">
        <v>114767</v>
      </c>
      <c r="H194" s="34">
        <v>-3240</v>
      </c>
      <c r="I194" s="34">
        <f t="shared" si="3"/>
        <v>111527</v>
      </c>
      <c r="J194" s="29"/>
    </row>
    <row r="195" spans="1:10" s="1" customFormat="1" ht="31.2" x14ac:dyDescent="0.3">
      <c r="A195" s="185"/>
      <c r="B195" s="185"/>
      <c r="C195" s="185"/>
      <c r="D195" s="185"/>
      <c r="E195" s="32">
        <v>8114</v>
      </c>
      <c r="F195" s="32" t="s">
        <v>461</v>
      </c>
      <c r="G195" s="34">
        <v>44521</v>
      </c>
      <c r="H195" s="34">
        <v>1050</v>
      </c>
      <c r="I195" s="34">
        <f t="shared" si="3"/>
        <v>45571</v>
      </c>
      <c r="J195" s="29"/>
    </row>
    <row r="196" spans="1:10" s="1" customFormat="1" ht="31.2" x14ac:dyDescent="0.3">
      <c r="A196" s="185"/>
      <c r="B196" s="185"/>
      <c r="C196" s="185"/>
      <c r="D196" s="185"/>
      <c r="E196" s="32">
        <v>8115</v>
      </c>
      <c r="F196" s="32" t="s">
        <v>320</v>
      </c>
      <c r="G196" s="34">
        <v>3250</v>
      </c>
      <c r="H196" s="34"/>
      <c r="I196" s="34">
        <f t="shared" si="3"/>
        <v>3250</v>
      </c>
      <c r="J196" s="29"/>
    </row>
    <row r="197" spans="1:10" s="1" customFormat="1" x14ac:dyDescent="0.3">
      <c r="A197" s="185"/>
      <c r="B197" s="185"/>
      <c r="C197" s="185"/>
      <c r="D197" s="185"/>
      <c r="E197" s="32">
        <v>8120</v>
      </c>
      <c r="F197" s="32" t="s">
        <v>459</v>
      </c>
      <c r="G197" s="34">
        <v>3230</v>
      </c>
      <c r="H197" s="34"/>
      <c r="I197" s="34">
        <f t="shared" si="3"/>
        <v>3230</v>
      </c>
      <c r="J197" s="29"/>
    </row>
    <row r="198" spans="1:10" s="1" customFormat="1" x14ac:dyDescent="0.3">
      <c r="A198" s="185"/>
      <c r="B198" s="185"/>
      <c r="C198" s="185" t="s">
        <v>242</v>
      </c>
      <c r="D198" s="185" t="s">
        <v>58</v>
      </c>
      <c r="E198" s="32">
        <v>8211</v>
      </c>
      <c r="F198" s="32" t="s">
        <v>60</v>
      </c>
      <c r="G198" s="34">
        <v>309323</v>
      </c>
      <c r="H198" s="34">
        <v>5082</v>
      </c>
      <c r="I198" s="34">
        <f t="shared" ref="I198:I262" si="6">G198+H198</f>
        <v>314405</v>
      </c>
      <c r="J198" s="29"/>
    </row>
    <row r="199" spans="1:10" s="1" customFormat="1" x14ac:dyDescent="0.3">
      <c r="A199" s="185"/>
      <c r="B199" s="185"/>
      <c r="C199" s="185"/>
      <c r="D199" s="185"/>
      <c r="E199" s="32">
        <v>8213</v>
      </c>
      <c r="F199" s="32" t="s">
        <v>62</v>
      </c>
      <c r="G199" s="34">
        <v>28260</v>
      </c>
      <c r="H199" s="34"/>
      <c r="I199" s="34">
        <f t="shared" si="6"/>
        <v>28260</v>
      </c>
      <c r="J199" s="29"/>
    </row>
    <row r="200" spans="1:10" s="1" customFormat="1" x14ac:dyDescent="0.3">
      <c r="A200" s="185"/>
      <c r="B200" s="185"/>
      <c r="C200" s="185"/>
      <c r="D200" s="185"/>
      <c r="E200" s="32">
        <v>8214</v>
      </c>
      <c r="F200" s="32" t="s">
        <v>64</v>
      </c>
      <c r="G200" s="34">
        <v>51143</v>
      </c>
      <c r="H200" s="34">
        <v>1202</v>
      </c>
      <c r="I200" s="34">
        <f t="shared" si="6"/>
        <v>52345</v>
      </c>
      <c r="J200" s="29"/>
    </row>
    <row r="201" spans="1:10" s="1" customFormat="1" x14ac:dyDescent="0.3">
      <c r="A201" s="185"/>
      <c r="B201" s="185"/>
      <c r="C201" s="185"/>
      <c r="D201" s="185"/>
      <c r="E201" s="32">
        <v>8215</v>
      </c>
      <c r="F201" s="32" t="s">
        <v>243</v>
      </c>
      <c r="G201" s="34">
        <v>21586</v>
      </c>
      <c r="H201" s="34"/>
      <c r="I201" s="34">
        <f t="shared" si="6"/>
        <v>21586</v>
      </c>
      <c r="J201" s="29"/>
    </row>
    <row r="202" spans="1:10" s="1" customFormat="1" x14ac:dyDescent="0.3">
      <c r="A202" s="185"/>
      <c r="B202" s="185"/>
      <c r="C202" s="185"/>
      <c r="D202" s="185"/>
      <c r="E202" s="32">
        <v>8216</v>
      </c>
      <c r="F202" s="32" t="s">
        <v>244</v>
      </c>
      <c r="G202" s="34">
        <v>26803</v>
      </c>
      <c r="H202" s="34"/>
      <c r="I202" s="34">
        <f t="shared" si="6"/>
        <v>26803</v>
      </c>
      <c r="J202" s="29"/>
    </row>
    <row r="203" spans="1:10" s="1" customFormat="1" x14ac:dyDescent="0.3">
      <c r="A203" s="185"/>
      <c r="B203" s="185"/>
      <c r="C203" s="185"/>
      <c r="D203" s="185"/>
      <c r="E203" s="32">
        <v>8217</v>
      </c>
      <c r="F203" s="32" t="s">
        <v>123</v>
      </c>
      <c r="G203" s="34">
        <v>46954</v>
      </c>
      <c r="H203" s="34"/>
      <c r="I203" s="34">
        <f t="shared" si="6"/>
        <v>46954</v>
      </c>
      <c r="J203" s="29"/>
    </row>
    <row r="204" spans="1:10" s="1" customFormat="1" x14ac:dyDescent="0.3">
      <c r="A204" s="185"/>
      <c r="B204" s="185"/>
      <c r="C204" s="185"/>
      <c r="D204" s="185"/>
      <c r="E204" s="32">
        <v>8218</v>
      </c>
      <c r="F204" s="32" t="s">
        <v>315</v>
      </c>
      <c r="G204" s="34">
        <v>23591</v>
      </c>
      <c r="H204" s="34">
        <v>-58</v>
      </c>
      <c r="I204" s="34">
        <f t="shared" si="6"/>
        <v>23533</v>
      </c>
      <c r="J204" s="29"/>
    </row>
    <row r="205" spans="1:10" s="1" customFormat="1" x14ac:dyDescent="0.3">
      <c r="A205" s="185"/>
      <c r="B205" s="185"/>
      <c r="C205" s="185"/>
      <c r="D205" s="185"/>
      <c r="E205" s="32">
        <v>8219</v>
      </c>
      <c r="F205" s="32" t="s">
        <v>245</v>
      </c>
      <c r="G205" s="34">
        <v>55954</v>
      </c>
      <c r="H205" s="34">
        <v>10153</v>
      </c>
      <c r="I205" s="34">
        <f t="shared" si="6"/>
        <v>66107</v>
      </c>
      <c r="J205" s="29"/>
    </row>
    <row r="206" spans="1:10" s="1" customFormat="1" x14ac:dyDescent="0.3">
      <c r="A206" s="185"/>
      <c r="B206" s="185"/>
      <c r="C206" s="185"/>
      <c r="D206" s="185"/>
      <c r="E206" s="32">
        <v>8220</v>
      </c>
      <c r="F206" s="32" t="s">
        <v>246</v>
      </c>
      <c r="G206" s="34">
        <v>29599</v>
      </c>
      <c r="H206" s="34">
        <v>1724</v>
      </c>
      <c r="I206" s="34">
        <f t="shared" si="6"/>
        <v>31323</v>
      </c>
      <c r="J206" s="29"/>
    </row>
    <row r="207" spans="1:10" s="1" customFormat="1" x14ac:dyDescent="0.3">
      <c r="A207" s="185"/>
      <c r="B207" s="185"/>
      <c r="C207" s="185"/>
      <c r="D207" s="185"/>
      <c r="E207" s="32">
        <v>8221</v>
      </c>
      <c r="F207" s="32" t="s">
        <v>247</v>
      </c>
      <c r="G207" s="34">
        <v>212500</v>
      </c>
      <c r="H207" s="34">
        <v>4099</v>
      </c>
      <c r="I207" s="34">
        <f t="shared" si="6"/>
        <v>216599</v>
      </c>
      <c r="J207" s="29"/>
    </row>
    <row r="208" spans="1:10" s="1" customFormat="1" x14ac:dyDescent="0.3">
      <c r="A208" s="185"/>
      <c r="B208" s="185"/>
      <c r="C208" s="185"/>
      <c r="D208" s="185"/>
      <c r="E208" s="32">
        <v>8223</v>
      </c>
      <c r="F208" s="32" t="s">
        <v>457</v>
      </c>
      <c r="G208" s="34">
        <v>20306</v>
      </c>
      <c r="H208" s="34">
        <v>387</v>
      </c>
      <c r="I208" s="34">
        <f t="shared" si="6"/>
        <v>20693</v>
      </c>
      <c r="J208" s="29"/>
    </row>
    <row r="209" spans="1:10" s="1" customFormat="1" x14ac:dyDescent="0.3">
      <c r="A209" s="185"/>
      <c r="B209" s="185"/>
      <c r="C209" s="188" t="s">
        <v>67</v>
      </c>
      <c r="D209" s="188" t="s">
        <v>68</v>
      </c>
      <c r="E209" s="32">
        <v>8230</v>
      </c>
      <c r="F209" s="32" t="s">
        <v>972</v>
      </c>
      <c r="G209" s="34"/>
      <c r="H209" s="34">
        <v>33408</v>
      </c>
      <c r="I209" s="34">
        <f t="shared" si="6"/>
        <v>33408</v>
      </c>
      <c r="J209" s="29"/>
    </row>
    <row r="210" spans="1:10" s="1" customFormat="1" ht="15" customHeight="1" x14ac:dyDescent="0.3">
      <c r="A210" s="185"/>
      <c r="B210" s="185"/>
      <c r="C210" s="189"/>
      <c r="D210" s="189"/>
      <c r="E210" s="32">
        <v>8231</v>
      </c>
      <c r="F210" s="32" t="s">
        <v>248</v>
      </c>
      <c r="G210" s="34">
        <v>1270736</v>
      </c>
      <c r="H210" s="34">
        <v>34219</v>
      </c>
      <c r="I210" s="34">
        <f t="shared" si="6"/>
        <v>1304955</v>
      </c>
      <c r="J210" s="29"/>
    </row>
    <row r="211" spans="1:10" s="1" customFormat="1" x14ac:dyDescent="0.3">
      <c r="A211" s="185"/>
      <c r="B211" s="185"/>
      <c r="C211" s="189"/>
      <c r="D211" s="189"/>
      <c r="E211" s="32">
        <v>82311</v>
      </c>
      <c r="F211" s="32" t="s">
        <v>249</v>
      </c>
      <c r="G211" s="34">
        <v>19520</v>
      </c>
      <c r="H211" s="34"/>
      <c r="I211" s="34">
        <f t="shared" si="6"/>
        <v>19520</v>
      </c>
      <c r="J211" s="29"/>
    </row>
    <row r="212" spans="1:10" s="1" customFormat="1" x14ac:dyDescent="0.3">
      <c r="A212" s="185"/>
      <c r="B212" s="185"/>
      <c r="C212" s="189"/>
      <c r="D212" s="189"/>
      <c r="E212" s="32">
        <v>8232</v>
      </c>
      <c r="F212" s="32" t="s">
        <v>250</v>
      </c>
      <c r="G212" s="34">
        <v>126522</v>
      </c>
      <c r="H212" s="34">
        <v>3610</v>
      </c>
      <c r="I212" s="34">
        <f t="shared" si="6"/>
        <v>130132</v>
      </c>
      <c r="J212" s="29"/>
    </row>
    <row r="213" spans="1:10" s="1" customFormat="1" x14ac:dyDescent="0.3">
      <c r="A213" s="185"/>
      <c r="B213" s="185"/>
      <c r="C213" s="189"/>
      <c r="D213" s="189"/>
      <c r="E213" s="32">
        <v>8233</v>
      </c>
      <c r="F213" s="32" t="s">
        <v>251</v>
      </c>
      <c r="G213" s="34">
        <v>92856</v>
      </c>
      <c r="H213" s="34">
        <v>1650</v>
      </c>
      <c r="I213" s="34">
        <f t="shared" si="6"/>
        <v>94506</v>
      </c>
      <c r="J213" s="29"/>
    </row>
    <row r="214" spans="1:10" s="1" customFormat="1" x14ac:dyDescent="0.3">
      <c r="A214" s="185"/>
      <c r="B214" s="185"/>
      <c r="C214" s="189"/>
      <c r="D214" s="189"/>
      <c r="E214" s="32">
        <v>8235</v>
      </c>
      <c r="F214" s="32" t="s">
        <v>252</v>
      </c>
      <c r="G214" s="34">
        <v>98643</v>
      </c>
      <c r="H214" s="34">
        <v>1812</v>
      </c>
      <c r="I214" s="34">
        <f t="shared" si="6"/>
        <v>100455</v>
      </c>
      <c r="J214" s="29"/>
    </row>
    <row r="215" spans="1:10" s="1" customFormat="1" x14ac:dyDescent="0.3">
      <c r="A215" s="185"/>
      <c r="B215" s="185"/>
      <c r="C215" s="189"/>
      <c r="D215" s="189"/>
      <c r="E215" s="32">
        <v>8237</v>
      </c>
      <c r="F215" s="32" t="s">
        <v>985</v>
      </c>
      <c r="G215" s="34">
        <v>64228</v>
      </c>
      <c r="H215" s="34">
        <v>-7464</v>
      </c>
      <c r="I215" s="34">
        <f t="shared" si="6"/>
        <v>56764</v>
      </c>
      <c r="J215" s="29"/>
    </row>
    <row r="216" spans="1:10" s="1" customFormat="1" x14ac:dyDescent="0.3">
      <c r="A216" s="185"/>
      <c r="B216" s="185"/>
      <c r="C216" s="189"/>
      <c r="D216" s="189"/>
      <c r="E216" s="32">
        <v>8238</v>
      </c>
      <c r="F216" s="32" t="s">
        <v>126</v>
      </c>
      <c r="G216" s="34">
        <v>1192114</v>
      </c>
      <c r="H216" s="34">
        <v>30089</v>
      </c>
      <c r="I216" s="34">
        <f t="shared" si="6"/>
        <v>1222203</v>
      </c>
      <c r="J216" s="29"/>
    </row>
    <row r="217" spans="1:10" s="1" customFormat="1" x14ac:dyDescent="0.3">
      <c r="A217" s="185"/>
      <c r="B217" s="185"/>
      <c r="C217" s="189"/>
      <c r="D217" s="189"/>
      <c r="E217" s="32">
        <v>82381</v>
      </c>
      <c r="F217" s="32" t="s">
        <v>791</v>
      </c>
      <c r="G217" s="34">
        <v>31402</v>
      </c>
      <c r="H217" s="34">
        <v>-573</v>
      </c>
      <c r="I217" s="34">
        <f t="shared" si="6"/>
        <v>30829</v>
      </c>
      <c r="J217" s="29"/>
    </row>
    <row r="218" spans="1:10" s="1" customFormat="1" x14ac:dyDescent="0.3">
      <c r="A218" s="185"/>
      <c r="B218" s="185"/>
      <c r="C218" s="189"/>
      <c r="D218" s="189"/>
      <c r="E218" s="32">
        <v>8239</v>
      </c>
      <c r="F218" s="32" t="s">
        <v>254</v>
      </c>
      <c r="G218" s="34">
        <v>234640</v>
      </c>
      <c r="H218" s="34">
        <v>9558</v>
      </c>
      <c r="I218" s="34">
        <f t="shared" si="6"/>
        <v>244198</v>
      </c>
      <c r="J218" s="29"/>
    </row>
    <row r="219" spans="1:10" s="1" customFormat="1" x14ac:dyDescent="0.3">
      <c r="A219" s="185"/>
      <c r="B219" s="185"/>
      <c r="C219" s="189"/>
      <c r="D219" s="189"/>
      <c r="E219" s="32">
        <v>823901</v>
      </c>
      <c r="F219" s="32" t="s">
        <v>799</v>
      </c>
      <c r="G219" s="34">
        <v>33531</v>
      </c>
      <c r="H219" s="34">
        <v>405</v>
      </c>
      <c r="I219" s="34">
        <f t="shared" si="6"/>
        <v>33936</v>
      </c>
      <c r="J219" s="29"/>
    </row>
    <row r="220" spans="1:10" s="1" customFormat="1" x14ac:dyDescent="0.3">
      <c r="A220" s="185"/>
      <c r="B220" s="185"/>
      <c r="C220" s="189"/>
      <c r="D220" s="189"/>
      <c r="E220" s="32">
        <v>8240</v>
      </c>
      <c r="F220" s="32" t="s">
        <v>255</v>
      </c>
      <c r="G220" s="34">
        <v>168849</v>
      </c>
      <c r="H220" s="34">
        <v>2265</v>
      </c>
      <c r="I220" s="34">
        <f t="shared" si="6"/>
        <v>171114</v>
      </c>
      <c r="J220" s="29"/>
    </row>
    <row r="221" spans="1:10" s="1" customFormat="1" x14ac:dyDescent="0.3">
      <c r="A221" s="185"/>
      <c r="B221" s="185"/>
      <c r="C221" s="189"/>
      <c r="D221" s="189"/>
      <c r="E221" s="32">
        <v>82401</v>
      </c>
      <c r="F221" s="32" t="s">
        <v>171</v>
      </c>
      <c r="G221" s="34">
        <v>67149</v>
      </c>
      <c r="H221" s="34"/>
      <c r="I221" s="34">
        <f t="shared" si="6"/>
        <v>67149</v>
      </c>
      <c r="J221" s="29"/>
    </row>
    <row r="222" spans="1:10" s="1" customFormat="1" x14ac:dyDescent="0.3">
      <c r="A222" s="185"/>
      <c r="B222" s="185"/>
      <c r="C222" s="190"/>
      <c r="D222" s="190"/>
      <c r="E222" s="32">
        <v>8241</v>
      </c>
      <c r="F222" s="32" t="s">
        <v>256</v>
      </c>
      <c r="G222" s="34">
        <v>328555</v>
      </c>
      <c r="H222" s="34">
        <v>4077</v>
      </c>
      <c r="I222" s="34">
        <f t="shared" si="6"/>
        <v>332632</v>
      </c>
      <c r="J222" s="29"/>
    </row>
    <row r="223" spans="1:10" s="1" customFormat="1" x14ac:dyDescent="0.3">
      <c r="A223" s="185"/>
      <c r="B223" s="185"/>
      <c r="C223" s="185" t="s">
        <v>257</v>
      </c>
      <c r="D223" s="185" t="s">
        <v>316</v>
      </c>
      <c r="E223" s="32">
        <v>8610</v>
      </c>
      <c r="F223" s="32" t="s">
        <v>258</v>
      </c>
      <c r="G223" s="34">
        <v>80000</v>
      </c>
      <c r="H223" s="34"/>
      <c r="I223" s="34">
        <f t="shared" si="6"/>
        <v>80000</v>
      </c>
      <c r="J223" s="29"/>
    </row>
    <row r="224" spans="1:10" s="1" customFormat="1" x14ac:dyDescent="0.3">
      <c r="A224" s="185"/>
      <c r="B224" s="185"/>
      <c r="C224" s="185" t="s">
        <v>257</v>
      </c>
      <c r="D224" s="185" t="s">
        <v>316</v>
      </c>
      <c r="E224" s="32">
        <v>8611</v>
      </c>
      <c r="F224" s="32" t="s">
        <v>800</v>
      </c>
      <c r="G224" s="34">
        <v>0</v>
      </c>
      <c r="H224" s="34"/>
      <c r="I224" s="34">
        <f t="shared" si="6"/>
        <v>0</v>
      </c>
      <c r="J224" s="29"/>
    </row>
    <row r="225" spans="1:10" s="1" customFormat="1" ht="15" customHeight="1" x14ac:dyDescent="0.3">
      <c r="A225" s="185" t="s">
        <v>75</v>
      </c>
      <c r="B225" s="185" t="s">
        <v>76</v>
      </c>
      <c r="C225" s="182" t="s">
        <v>305</v>
      </c>
      <c r="D225" s="183"/>
      <c r="E225" s="183"/>
      <c r="F225" s="184"/>
      <c r="G225" s="30">
        <f t="shared" ref="G225:H225" si="7">SUM(G226:G292)</f>
        <v>33703407</v>
      </c>
      <c r="H225" s="30">
        <f t="shared" si="7"/>
        <v>191903</v>
      </c>
      <c r="I225" s="30">
        <f>SUM(I226:I292)</f>
        <v>33895310</v>
      </c>
      <c r="J225" s="29"/>
    </row>
    <row r="226" spans="1:10" s="1" customFormat="1" x14ac:dyDescent="0.3">
      <c r="A226" s="185"/>
      <c r="B226" s="185"/>
      <c r="C226" s="188" t="s">
        <v>77</v>
      </c>
      <c r="D226" s="188" t="s">
        <v>456</v>
      </c>
      <c r="E226" s="32">
        <v>9101</v>
      </c>
      <c r="F226" s="32" t="s">
        <v>259</v>
      </c>
      <c r="G226" s="34">
        <v>1041694</v>
      </c>
      <c r="H226" s="34">
        <v>1670</v>
      </c>
      <c r="I226" s="34">
        <f t="shared" si="6"/>
        <v>1043364</v>
      </c>
      <c r="J226" s="29"/>
    </row>
    <row r="227" spans="1:10" s="1" customFormat="1" x14ac:dyDescent="0.3">
      <c r="A227" s="185"/>
      <c r="B227" s="185"/>
      <c r="C227" s="189"/>
      <c r="D227" s="189"/>
      <c r="E227" s="32">
        <v>9102</v>
      </c>
      <c r="F227" s="32" t="s">
        <v>260</v>
      </c>
      <c r="G227" s="34">
        <v>593236</v>
      </c>
      <c r="H227" s="34"/>
      <c r="I227" s="34">
        <f t="shared" si="6"/>
        <v>593236</v>
      </c>
      <c r="J227" s="29"/>
    </row>
    <row r="228" spans="1:10" s="1" customFormat="1" x14ac:dyDescent="0.3">
      <c r="A228" s="185"/>
      <c r="B228" s="185"/>
      <c r="C228" s="189"/>
      <c r="D228" s="189"/>
      <c r="E228" s="32">
        <v>9103</v>
      </c>
      <c r="F228" s="32" t="s">
        <v>261</v>
      </c>
      <c r="G228" s="34">
        <v>899932</v>
      </c>
      <c r="H228" s="34">
        <v>3220</v>
      </c>
      <c r="I228" s="34">
        <f t="shared" si="6"/>
        <v>903152</v>
      </c>
      <c r="J228" s="29"/>
    </row>
    <row r="229" spans="1:10" s="1" customFormat="1" x14ac:dyDescent="0.3">
      <c r="A229" s="185"/>
      <c r="B229" s="185"/>
      <c r="C229" s="189"/>
      <c r="D229" s="189"/>
      <c r="E229" s="32">
        <v>9104</v>
      </c>
      <c r="F229" s="32" t="s">
        <v>262</v>
      </c>
      <c r="G229" s="34">
        <v>812252</v>
      </c>
      <c r="H229" s="34">
        <v>-15854</v>
      </c>
      <c r="I229" s="34">
        <f t="shared" si="6"/>
        <v>796398</v>
      </c>
      <c r="J229" s="29"/>
    </row>
    <row r="230" spans="1:10" s="1" customFormat="1" x14ac:dyDescent="0.3">
      <c r="A230" s="185"/>
      <c r="B230" s="185"/>
      <c r="C230" s="189"/>
      <c r="D230" s="189"/>
      <c r="E230" s="32">
        <v>9106</v>
      </c>
      <c r="F230" s="32" t="s">
        <v>986</v>
      </c>
      <c r="G230" s="34">
        <v>611303</v>
      </c>
      <c r="H230" s="34"/>
      <c r="I230" s="34">
        <f t="shared" si="6"/>
        <v>611303</v>
      </c>
      <c r="J230" s="29"/>
    </row>
    <row r="231" spans="1:10" s="1" customFormat="1" x14ac:dyDescent="0.3">
      <c r="A231" s="185"/>
      <c r="B231" s="185"/>
      <c r="C231" s="189"/>
      <c r="D231" s="189"/>
      <c r="E231" s="32">
        <v>9107</v>
      </c>
      <c r="F231" s="32" t="s">
        <v>264</v>
      </c>
      <c r="G231" s="34">
        <v>463378</v>
      </c>
      <c r="H231" s="34">
        <v>-10703</v>
      </c>
      <c r="I231" s="34">
        <f t="shared" si="6"/>
        <v>452675</v>
      </c>
      <c r="J231" s="29"/>
    </row>
    <row r="232" spans="1:10" s="1" customFormat="1" x14ac:dyDescent="0.3">
      <c r="A232" s="185"/>
      <c r="B232" s="185"/>
      <c r="C232" s="189"/>
      <c r="D232" s="189"/>
      <c r="E232" s="32">
        <v>9108</v>
      </c>
      <c r="F232" s="32" t="s">
        <v>265</v>
      </c>
      <c r="G232" s="34">
        <v>598718</v>
      </c>
      <c r="H232" s="34">
        <v>1448</v>
      </c>
      <c r="I232" s="34">
        <f t="shared" si="6"/>
        <v>600166</v>
      </c>
      <c r="J232" s="29"/>
    </row>
    <row r="233" spans="1:10" s="1" customFormat="1" x14ac:dyDescent="0.3">
      <c r="A233" s="185"/>
      <c r="B233" s="185"/>
      <c r="C233" s="189"/>
      <c r="D233" s="189"/>
      <c r="E233" s="32">
        <v>9109</v>
      </c>
      <c r="F233" s="32" t="s">
        <v>266</v>
      </c>
      <c r="G233" s="34">
        <v>1171710</v>
      </c>
      <c r="H233" s="34">
        <v>-2556</v>
      </c>
      <c r="I233" s="34">
        <f t="shared" si="6"/>
        <v>1169154</v>
      </c>
      <c r="J233" s="29"/>
    </row>
    <row r="234" spans="1:10" s="1" customFormat="1" x14ac:dyDescent="0.3">
      <c r="A234" s="185"/>
      <c r="B234" s="185"/>
      <c r="C234" s="189"/>
      <c r="D234" s="189"/>
      <c r="E234" s="32">
        <v>91101</v>
      </c>
      <c r="F234" s="32" t="s">
        <v>205</v>
      </c>
      <c r="G234" s="34">
        <v>796773</v>
      </c>
      <c r="H234" s="34">
        <v>1053</v>
      </c>
      <c r="I234" s="34">
        <f t="shared" si="6"/>
        <v>797826</v>
      </c>
      <c r="J234" s="29"/>
    </row>
    <row r="235" spans="1:10" s="1" customFormat="1" x14ac:dyDescent="0.3">
      <c r="A235" s="185"/>
      <c r="B235" s="185"/>
      <c r="C235" s="189"/>
      <c r="D235" s="189"/>
      <c r="E235" s="32">
        <v>91102</v>
      </c>
      <c r="F235" s="32" t="s">
        <v>267</v>
      </c>
      <c r="G235" s="34">
        <v>745405</v>
      </c>
      <c r="H235" s="34">
        <v>4632</v>
      </c>
      <c r="I235" s="34">
        <f t="shared" si="6"/>
        <v>750037</v>
      </c>
      <c r="J235" s="29"/>
    </row>
    <row r="236" spans="1:10" s="1" customFormat="1" x14ac:dyDescent="0.3">
      <c r="A236" s="185"/>
      <c r="B236" s="185"/>
      <c r="C236" s="189"/>
      <c r="D236" s="189"/>
      <c r="E236" s="32">
        <v>91103</v>
      </c>
      <c r="F236" s="32" t="s">
        <v>268</v>
      </c>
      <c r="G236" s="34">
        <v>762569</v>
      </c>
      <c r="H236" s="34">
        <v>-17370</v>
      </c>
      <c r="I236" s="34">
        <f t="shared" si="6"/>
        <v>745199</v>
      </c>
      <c r="J236" s="29"/>
    </row>
    <row r="237" spans="1:10" s="1" customFormat="1" x14ac:dyDescent="0.3">
      <c r="A237" s="185"/>
      <c r="B237" s="185"/>
      <c r="C237" s="189"/>
      <c r="D237" s="189"/>
      <c r="E237" s="32">
        <v>91104</v>
      </c>
      <c r="F237" s="32" t="s">
        <v>269</v>
      </c>
      <c r="G237" s="34">
        <v>454714</v>
      </c>
      <c r="H237" s="34"/>
      <c r="I237" s="34">
        <f t="shared" si="6"/>
        <v>454714</v>
      </c>
      <c r="J237" s="29"/>
    </row>
    <row r="238" spans="1:10" s="1" customFormat="1" x14ac:dyDescent="0.3">
      <c r="A238" s="185"/>
      <c r="B238" s="185"/>
      <c r="C238" s="189"/>
      <c r="D238" s="189"/>
      <c r="E238" s="32">
        <v>91105</v>
      </c>
      <c r="F238" s="32" t="s">
        <v>270</v>
      </c>
      <c r="G238" s="34">
        <v>241621</v>
      </c>
      <c r="H238" s="34">
        <v>1526</v>
      </c>
      <c r="I238" s="34">
        <f t="shared" si="6"/>
        <v>243147</v>
      </c>
      <c r="J238" s="29"/>
    </row>
    <row r="239" spans="1:10" s="1" customFormat="1" x14ac:dyDescent="0.3">
      <c r="A239" s="185"/>
      <c r="B239" s="185"/>
      <c r="C239" s="189"/>
      <c r="D239" s="189"/>
      <c r="E239" s="32">
        <v>91107</v>
      </c>
      <c r="F239" s="32" t="s">
        <v>454</v>
      </c>
      <c r="G239" s="34">
        <v>125658</v>
      </c>
      <c r="H239" s="34"/>
      <c r="I239" s="34">
        <f t="shared" si="6"/>
        <v>125658</v>
      </c>
      <c r="J239" s="29"/>
    </row>
    <row r="240" spans="1:10" s="1" customFormat="1" x14ac:dyDescent="0.3">
      <c r="A240" s="185"/>
      <c r="B240" s="185"/>
      <c r="C240" s="189"/>
      <c r="D240" s="189"/>
      <c r="E240" s="32">
        <v>91108</v>
      </c>
      <c r="F240" s="32" t="s">
        <v>452</v>
      </c>
      <c r="G240" s="34">
        <v>161607</v>
      </c>
      <c r="H240" s="34">
        <v>-8466</v>
      </c>
      <c r="I240" s="34">
        <f t="shared" si="6"/>
        <v>153141</v>
      </c>
      <c r="J240" s="29"/>
    </row>
    <row r="241" spans="1:10" s="1" customFormat="1" x14ac:dyDescent="0.3">
      <c r="A241" s="185"/>
      <c r="B241" s="185"/>
      <c r="C241" s="197"/>
      <c r="D241" s="197"/>
      <c r="E241" s="32">
        <v>9130</v>
      </c>
      <c r="F241" s="32" t="s">
        <v>902</v>
      </c>
      <c r="G241" s="34">
        <v>5000</v>
      </c>
      <c r="H241" s="34">
        <v>8000</v>
      </c>
      <c r="I241" s="34">
        <f t="shared" si="6"/>
        <v>13000</v>
      </c>
      <c r="J241" s="29"/>
    </row>
    <row r="242" spans="1:10" s="1" customFormat="1" x14ac:dyDescent="0.3">
      <c r="A242" s="185"/>
      <c r="B242" s="185"/>
      <c r="C242" s="185" t="s">
        <v>86</v>
      </c>
      <c r="D242" s="185" t="s">
        <v>317</v>
      </c>
      <c r="E242" s="32">
        <v>9211</v>
      </c>
      <c r="F242" s="37" t="s">
        <v>114</v>
      </c>
      <c r="G242" s="34">
        <v>2386025</v>
      </c>
      <c r="H242" s="34">
        <v>12790</v>
      </c>
      <c r="I242" s="34">
        <f t="shared" si="6"/>
        <v>2398815</v>
      </c>
      <c r="J242" s="29"/>
    </row>
    <row r="243" spans="1:10" s="1" customFormat="1" x14ac:dyDescent="0.3">
      <c r="A243" s="185"/>
      <c r="B243" s="185"/>
      <c r="C243" s="185"/>
      <c r="D243" s="185"/>
      <c r="E243" s="32">
        <v>9213</v>
      </c>
      <c r="F243" s="37" t="s">
        <v>272</v>
      </c>
      <c r="G243" s="34">
        <v>1564727</v>
      </c>
      <c r="H243" s="34"/>
      <c r="I243" s="34">
        <f t="shared" si="6"/>
        <v>1564727</v>
      </c>
      <c r="J243" s="29"/>
    </row>
    <row r="244" spans="1:10" s="1" customFormat="1" x14ac:dyDescent="0.3">
      <c r="A244" s="185"/>
      <c r="B244" s="185"/>
      <c r="C244" s="185"/>
      <c r="D244" s="185"/>
      <c r="E244" s="32">
        <v>9214</v>
      </c>
      <c r="F244" s="37" t="s">
        <v>273</v>
      </c>
      <c r="G244" s="34">
        <v>1695848</v>
      </c>
      <c r="H244" s="34">
        <v>6000</v>
      </c>
      <c r="I244" s="34">
        <f t="shared" si="6"/>
        <v>1701848</v>
      </c>
      <c r="J244" s="29"/>
    </row>
    <row r="245" spans="1:10" s="1" customFormat="1" x14ac:dyDescent="0.3">
      <c r="A245" s="185"/>
      <c r="B245" s="185"/>
      <c r="C245" s="185"/>
      <c r="D245" s="185"/>
      <c r="E245" s="32">
        <v>9216</v>
      </c>
      <c r="F245" s="37" t="s">
        <v>274</v>
      </c>
      <c r="G245" s="34">
        <v>3473658</v>
      </c>
      <c r="H245" s="34">
        <v>-22010</v>
      </c>
      <c r="I245" s="34">
        <f t="shared" si="6"/>
        <v>3451648</v>
      </c>
      <c r="J245" s="29"/>
    </row>
    <row r="246" spans="1:10" s="1" customFormat="1" x14ac:dyDescent="0.3">
      <c r="A246" s="185"/>
      <c r="B246" s="185"/>
      <c r="C246" s="185"/>
      <c r="D246" s="185"/>
      <c r="E246" s="32">
        <v>9217</v>
      </c>
      <c r="F246" s="37" t="s">
        <v>275</v>
      </c>
      <c r="G246" s="34">
        <v>1064654</v>
      </c>
      <c r="H246" s="34"/>
      <c r="I246" s="34">
        <f t="shared" si="6"/>
        <v>1064654</v>
      </c>
      <c r="J246" s="29"/>
    </row>
    <row r="247" spans="1:10" s="1" customFormat="1" x14ac:dyDescent="0.3">
      <c r="A247" s="185"/>
      <c r="B247" s="185"/>
      <c r="C247" s="185"/>
      <c r="D247" s="185"/>
      <c r="E247" s="32">
        <v>9218</v>
      </c>
      <c r="F247" s="37" t="s">
        <v>276</v>
      </c>
      <c r="G247" s="34">
        <v>84070</v>
      </c>
      <c r="H247" s="34">
        <v>-15392</v>
      </c>
      <c r="I247" s="34">
        <f t="shared" si="6"/>
        <v>68678</v>
      </c>
      <c r="J247" s="29"/>
    </row>
    <row r="248" spans="1:10" s="1" customFormat="1" x14ac:dyDescent="0.3">
      <c r="A248" s="185"/>
      <c r="B248" s="185"/>
      <c r="C248" s="185"/>
      <c r="D248" s="185"/>
      <c r="E248" s="32">
        <v>9220</v>
      </c>
      <c r="F248" s="37" t="s">
        <v>277</v>
      </c>
      <c r="G248" s="34">
        <v>634766</v>
      </c>
      <c r="H248" s="34">
        <v>10703</v>
      </c>
      <c r="I248" s="34">
        <f t="shared" si="6"/>
        <v>645469</v>
      </c>
      <c r="J248" s="29"/>
    </row>
    <row r="249" spans="1:10" s="1" customFormat="1" x14ac:dyDescent="0.3">
      <c r="A249" s="185"/>
      <c r="B249" s="185"/>
      <c r="C249" s="185"/>
      <c r="D249" s="185"/>
      <c r="E249" s="32">
        <v>92201</v>
      </c>
      <c r="F249" s="37" t="s">
        <v>174</v>
      </c>
      <c r="G249" s="34">
        <v>1339823</v>
      </c>
      <c r="H249" s="34">
        <v>6148</v>
      </c>
      <c r="I249" s="34">
        <f t="shared" si="6"/>
        <v>1345971</v>
      </c>
      <c r="J249" s="29"/>
    </row>
    <row r="250" spans="1:10" s="1" customFormat="1" x14ac:dyDescent="0.3">
      <c r="A250" s="185"/>
      <c r="B250" s="185"/>
      <c r="C250" s="185"/>
      <c r="D250" s="185"/>
      <c r="E250" s="32">
        <v>92202</v>
      </c>
      <c r="F250" s="37" t="s">
        <v>278</v>
      </c>
      <c r="G250" s="34">
        <v>996860</v>
      </c>
      <c r="H250" s="34">
        <v>8466</v>
      </c>
      <c r="I250" s="34">
        <f t="shared" si="6"/>
        <v>1005326</v>
      </c>
      <c r="J250" s="29"/>
    </row>
    <row r="251" spans="1:10" s="1" customFormat="1" x14ac:dyDescent="0.3">
      <c r="A251" s="185"/>
      <c r="B251" s="185"/>
      <c r="C251" s="185"/>
      <c r="D251" s="185"/>
      <c r="E251" s="32">
        <v>92203</v>
      </c>
      <c r="F251" s="37" t="s">
        <v>137</v>
      </c>
      <c r="G251" s="34">
        <v>1522078</v>
      </c>
      <c r="H251" s="34">
        <v>-20000</v>
      </c>
      <c r="I251" s="34">
        <f t="shared" si="6"/>
        <v>1502078</v>
      </c>
      <c r="J251" s="29"/>
    </row>
    <row r="252" spans="1:10" s="1" customFormat="1" x14ac:dyDescent="0.3">
      <c r="A252" s="185"/>
      <c r="B252" s="185"/>
      <c r="C252" s="185"/>
      <c r="D252" s="185"/>
      <c r="E252" s="32">
        <v>92204</v>
      </c>
      <c r="F252" s="37" t="s">
        <v>175</v>
      </c>
      <c r="G252" s="34">
        <v>321126</v>
      </c>
      <c r="H252" s="34"/>
      <c r="I252" s="34">
        <f t="shared" si="6"/>
        <v>321126</v>
      </c>
      <c r="J252" s="29"/>
    </row>
    <row r="253" spans="1:10" s="1" customFormat="1" x14ac:dyDescent="0.3">
      <c r="A253" s="185"/>
      <c r="B253" s="185"/>
      <c r="C253" s="185"/>
      <c r="D253" s="185"/>
      <c r="E253" s="32">
        <v>92205</v>
      </c>
      <c r="F253" s="37" t="s">
        <v>170</v>
      </c>
      <c r="G253" s="34">
        <v>510313</v>
      </c>
      <c r="H253" s="34"/>
      <c r="I253" s="34">
        <f t="shared" si="6"/>
        <v>510313</v>
      </c>
      <c r="J253" s="29"/>
    </row>
    <row r="254" spans="1:10" s="1" customFormat="1" x14ac:dyDescent="0.3">
      <c r="A254" s="185"/>
      <c r="B254" s="185"/>
      <c r="C254" s="185"/>
      <c r="D254" s="185"/>
      <c r="E254" s="32">
        <v>92207</v>
      </c>
      <c r="F254" s="37" t="s">
        <v>450</v>
      </c>
      <c r="G254" s="34">
        <v>329920</v>
      </c>
      <c r="H254" s="34">
        <v>-18776</v>
      </c>
      <c r="I254" s="34">
        <f t="shared" si="6"/>
        <v>311144</v>
      </c>
      <c r="J254" s="29"/>
    </row>
    <row r="255" spans="1:10" s="1" customFormat="1" x14ac:dyDescent="0.3">
      <c r="A255" s="185"/>
      <c r="B255" s="185"/>
      <c r="C255" s="185"/>
      <c r="D255" s="185"/>
      <c r="E255" s="32">
        <v>92208</v>
      </c>
      <c r="F255" s="37" t="s">
        <v>448</v>
      </c>
      <c r="G255" s="34">
        <v>85763</v>
      </c>
      <c r="H255" s="34">
        <v>-1050</v>
      </c>
      <c r="I255" s="34">
        <f t="shared" si="6"/>
        <v>84713</v>
      </c>
      <c r="J255" s="29"/>
    </row>
    <row r="256" spans="1:10" s="1" customFormat="1" x14ac:dyDescent="0.3">
      <c r="A256" s="185"/>
      <c r="B256" s="185"/>
      <c r="C256" s="185"/>
      <c r="D256" s="185"/>
      <c r="E256" s="32">
        <v>92209</v>
      </c>
      <c r="F256" s="37" t="s">
        <v>446</v>
      </c>
      <c r="G256" s="34">
        <v>440795</v>
      </c>
      <c r="H256" s="34"/>
      <c r="I256" s="34">
        <f t="shared" si="6"/>
        <v>440795</v>
      </c>
      <c r="J256" s="29"/>
    </row>
    <row r="257" spans="1:10" s="1" customFormat="1" x14ac:dyDescent="0.3">
      <c r="A257" s="185"/>
      <c r="B257" s="185"/>
      <c r="C257" s="185"/>
      <c r="D257" s="185"/>
      <c r="E257" s="32">
        <v>9230</v>
      </c>
      <c r="F257" s="37" t="s">
        <v>801</v>
      </c>
      <c r="G257" s="34">
        <v>51438</v>
      </c>
      <c r="H257" s="34">
        <v>34937</v>
      </c>
      <c r="I257" s="34">
        <f t="shared" si="6"/>
        <v>86375</v>
      </c>
      <c r="J257" s="29"/>
    </row>
    <row r="258" spans="1:10" s="1" customFormat="1" x14ac:dyDescent="0.3">
      <c r="A258" s="185"/>
      <c r="B258" s="185"/>
      <c r="C258" s="185"/>
      <c r="D258" s="185"/>
      <c r="E258" s="32">
        <v>9231</v>
      </c>
      <c r="F258" s="37" t="s">
        <v>238</v>
      </c>
      <c r="G258" s="34">
        <v>97850</v>
      </c>
      <c r="H258" s="34"/>
      <c r="I258" s="34">
        <f t="shared" si="6"/>
        <v>97850</v>
      </c>
      <c r="J258" s="29"/>
    </row>
    <row r="259" spans="1:10" s="1" customFormat="1" x14ac:dyDescent="0.3">
      <c r="A259" s="185"/>
      <c r="B259" s="185"/>
      <c r="C259" s="185"/>
      <c r="D259" s="185"/>
      <c r="E259" s="32">
        <v>9232</v>
      </c>
      <c r="F259" s="37" t="s">
        <v>802</v>
      </c>
      <c r="G259" s="34">
        <v>36936</v>
      </c>
      <c r="H259" s="34"/>
      <c r="I259" s="34">
        <f t="shared" si="6"/>
        <v>36936</v>
      </c>
      <c r="J259" s="29"/>
    </row>
    <row r="260" spans="1:10" s="1" customFormat="1" ht="15" customHeight="1" x14ac:dyDescent="0.3">
      <c r="A260" s="185"/>
      <c r="B260" s="185"/>
      <c r="C260" s="185" t="s">
        <v>95</v>
      </c>
      <c r="D260" s="185" t="s">
        <v>318</v>
      </c>
      <c r="E260" s="32">
        <v>9512</v>
      </c>
      <c r="F260" s="32" t="s">
        <v>987</v>
      </c>
      <c r="G260" s="34">
        <v>1214277</v>
      </c>
      <c r="H260" s="34">
        <v>79171</v>
      </c>
      <c r="I260" s="34">
        <f t="shared" si="6"/>
        <v>1293448</v>
      </c>
      <c r="J260" s="29"/>
    </row>
    <row r="261" spans="1:10" s="1" customFormat="1" x14ac:dyDescent="0.3">
      <c r="A261" s="185"/>
      <c r="B261" s="185"/>
      <c r="C261" s="185"/>
      <c r="D261" s="185"/>
      <c r="E261" s="32">
        <v>9513</v>
      </c>
      <c r="F261" s="32" t="s">
        <v>130</v>
      </c>
      <c r="G261" s="34">
        <v>221876</v>
      </c>
      <c r="H261" s="34">
        <v>1151</v>
      </c>
      <c r="I261" s="34">
        <f t="shared" si="6"/>
        <v>223027</v>
      </c>
      <c r="J261" s="29"/>
    </row>
    <row r="262" spans="1:10" s="1" customFormat="1" x14ac:dyDescent="0.3">
      <c r="A262" s="185"/>
      <c r="B262" s="185"/>
      <c r="C262" s="185"/>
      <c r="D262" s="185"/>
      <c r="E262" s="32">
        <v>9514</v>
      </c>
      <c r="F262" s="32" t="s">
        <v>97</v>
      </c>
      <c r="G262" s="34">
        <v>451769</v>
      </c>
      <c r="H262" s="34">
        <v>1151</v>
      </c>
      <c r="I262" s="34">
        <f t="shared" si="6"/>
        <v>452920</v>
      </c>
      <c r="J262" s="29"/>
    </row>
    <row r="263" spans="1:10" s="1" customFormat="1" x14ac:dyDescent="0.3">
      <c r="A263" s="185"/>
      <c r="B263" s="185"/>
      <c r="C263" s="185"/>
      <c r="D263" s="185"/>
      <c r="E263" s="32">
        <v>9515</v>
      </c>
      <c r="F263" s="32" t="s">
        <v>280</v>
      </c>
      <c r="G263" s="34">
        <v>1254026</v>
      </c>
      <c r="H263" s="34">
        <v>9560</v>
      </c>
      <c r="I263" s="34">
        <f t="shared" ref="I263:I307" si="8">G263+H263</f>
        <v>1263586</v>
      </c>
      <c r="J263" s="29"/>
    </row>
    <row r="264" spans="1:10" s="1" customFormat="1" x14ac:dyDescent="0.3">
      <c r="A264" s="185"/>
      <c r="B264" s="185"/>
      <c r="C264" s="185"/>
      <c r="D264" s="185"/>
      <c r="E264" s="32">
        <v>9516</v>
      </c>
      <c r="F264" s="32" t="s">
        <v>281</v>
      </c>
      <c r="G264" s="34">
        <v>243817</v>
      </c>
      <c r="H264" s="34">
        <v>799</v>
      </c>
      <c r="I264" s="34">
        <f t="shared" si="8"/>
        <v>244616</v>
      </c>
      <c r="J264" s="29"/>
    </row>
    <row r="265" spans="1:10" s="1" customFormat="1" x14ac:dyDescent="0.3">
      <c r="A265" s="185"/>
      <c r="B265" s="185"/>
      <c r="C265" s="185"/>
      <c r="D265" s="185"/>
      <c r="E265" s="32">
        <v>9517</v>
      </c>
      <c r="F265" s="32" t="s">
        <v>282</v>
      </c>
      <c r="G265" s="34">
        <v>325153</v>
      </c>
      <c r="H265" s="34">
        <v>5512</v>
      </c>
      <c r="I265" s="34">
        <f t="shared" si="8"/>
        <v>330665</v>
      </c>
      <c r="J265" s="29"/>
    </row>
    <row r="266" spans="1:10" s="1" customFormat="1" x14ac:dyDescent="0.3">
      <c r="A266" s="185"/>
      <c r="B266" s="185"/>
      <c r="C266" s="185"/>
      <c r="D266" s="185"/>
      <c r="E266" s="32">
        <v>9518</v>
      </c>
      <c r="F266" s="32" t="s">
        <v>271</v>
      </c>
      <c r="G266" s="34">
        <v>80325</v>
      </c>
      <c r="H266" s="34">
        <v>-865</v>
      </c>
      <c r="I266" s="34">
        <f t="shared" si="8"/>
        <v>79460</v>
      </c>
      <c r="J266" s="29"/>
    </row>
    <row r="267" spans="1:10" s="1" customFormat="1" ht="31.2" x14ac:dyDescent="0.3">
      <c r="A267" s="185"/>
      <c r="B267" s="185"/>
      <c r="C267" s="31" t="s">
        <v>803</v>
      </c>
      <c r="D267" s="31" t="s">
        <v>804</v>
      </c>
      <c r="E267" s="32">
        <v>9610</v>
      </c>
      <c r="F267" s="32" t="s">
        <v>805</v>
      </c>
      <c r="G267" s="34">
        <v>756093</v>
      </c>
      <c r="H267" s="34">
        <v>40897</v>
      </c>
      <c r="I267" s="34">
        <f t="shared" si="8"/>
        <v>796990</v>
      </c>
      <c r="J267" s="29"/>
    </row>
    <row r="268" spans="1:10" s="1" customFormat="1" ht="15" customHeight="1" x14ac:dyDescent="0.3">
      <c r="A268" s="185"/>
      <c r="B268" s="185"/>
      <c r="C268" s="185" t="s">
        <v>806</v>
      </c>
      <c r="D268" s="185" t="s">
        <v>807</v>
      </c>
      <c r="E268" s="32">
        <v>96201</v>
      </c>
      <c r="F268" s="32" t="s">
        <v>809</v>
      </c>
      <c r="G268" s="34">
        <v>131889</v>
      </c>
      <c r="H268" s="34"/>
      <c r="I268" s="34">
        <f t="shared" si="8"/>
        <v>131889</v>
      </c>
      <c r="J268" s="29"/>
    </row>
    <row r="269" spans="1:10" s="1" customFormat="1" x14ac:dyDescent="0.3">
      <c r="A269" s="185"/>
      <c r="B269" s="185"/>
      <c r="C269" s="185"/>
      <c r="D269" s="185"/>
      <c r="E269" s="32">
        <v>96202</v>
      </c>
      <c r="F269" s="32" t="s">
        <v>811</v>
      </c>
      <c r="G269" s="34">
        <v>72531</v>
      </c>
      <c r="H269" s="34"/>
      <c r="I269" s="34">
        <f t="shared" si="8"/>
        <v>72531</v>
      </c>
      <c r="J269" s="29"/>
    </row>
    <row r="270" spans="1:10" s="1" customFormat="1" x14ac:dyDescent="0.3">
      <c r="A270" s="185"/>
      <c r="B270" s="185"/>
      <c r="C270" s="185"/>
      <c r="D270" s="185"/>
      <c r="E270" s="32">
        <v>96203</v>
      </c>
      <c r="F270" s="32" t="s">
        <v>813</v>
      </c>
      <c r="G270" s="34">
        <v>126608</v>
      </c>
      <c r="H270" s="34"/>
      <c r="I270" s="34">
        <f t="shared" si="8"/>
        <v>126608</v>
      </c>
      <c r="J270" s="29"/>
    </row>
    <row r="271" spans="1:10" s="1" customFormat="1" x14ac:dyDescent="0.3">
      <c r="A271" s="185"/>
      <c r="B271" s="185"/>
      <c r="C271" s="185"/>
      <c r="D271" s="185"/>
      <c r="E271" s="32">
        <v>96204</v>
      </c>
      <c r="F271" s="32" t="s">
        <v>815</v>
      </c>
      <c r="G271" s="34">
        <v>77851</v>
      </c>
      <c r="H271" s="34"/>
      <c r="I271" s="34">
        <f t="shared" si="8"/>
        <v>77851</v>
      </c>
      <c r="J271" s="29"/>
    </row>
    <row r="272" spans="1:10" s="1" customFormat="1" x14ac:dyDescent="0.3">
      <c r="A272" s="185"/>
      <c r="B272" s="185"/>
      <c r="C272" s="185"/>
      <c r="D272" s="185"/>
      <c r="E272" s="32">
        <v>96205</v>
      </c>
      <c r="F272" s="32" t="s">
        <v>817</v>
      </c>
      <c r="G272" s="34">
        <v>50196</v>
      </c>
      <c r="H272" s="34"/>
      <c r="I272" s="34">
        <f t="shared" si="8"/>
        <v>50196</v>
      </c>
      <c r="J272" s="29"/>
    </row>
    <row r="273" spans="1:10" s="1" customFormat="1" x14ac:dyDescent="0.3">
      <c r="A273" s="185"/>
      <c r="B273" s="185"/>
      <c r="C273" s="185"/>
      <c r="D273" s="185"/>
      <c r="E273" s="32">
        <v>96206</v>
      </c>
      <c r="F273" s="32" t="s">
        <v>819</v>
      </c>
      <c r="G273" s="34">
        <v>76209</v>
      </c>
      <c r="H273" s="34"/>
      <c r="I273" s="34">
        <f t="shared" si="8"/>
        <v>76209</v>
      </c>
      <c r="J273" s="29"/>
    </row>
    <row r="274" spans="1:10" s="1" customFormat="1" x14ac:dyDescent="0.3">
      <c r="A274" s="185"/>
      <c r="B274" s="185"/>
      <c r="C274" s="185"/>
      <c r="D274" s="185"/>
      <c r="E274" s="32">
        <v>96207</v>
      </c>
      <c r="F274" s="32" t="s">
        <v>821</v>
      </c>
      <c r="G274" s="34">
        <v>120653</v>
      </c>
      <c r="H274" s="34"/>
      <c r="I274" s="34">
        <f t="shared" si="8"/>
        <v>120653</v>
      </c>
      <c r="J274" s="29"/>
    </row>
    <row r="275" spans="1:10" s="1" customFormat="1" x14ac:dyDescent="0.3">
      <c r="A275" s="185"/>
      <c r="B275" s="185"/>
      <c r="C275" s="185"/>
      <c r="D275" s="185"/>
      <c r="E275" s="32">
        <v>96208</v>
      </c>
      <c r="F275" s="32" t="s">
        <v>823</v>
      </c>
      <c r="G275" s="34">
        <v>89757</v>
      </c>
      <c r="H275" s="34"/>
      <c r="I275" s="34">
        <f t="shared" si="8"/>
        <v>89757</v>
      </c>
      <c r="J275" s="29"/>
    </row>
    <row r="276" spans="1:10" s="1" customFormat="1" x14ac:dyDescent="0.3">
      <c r="A276" s="185"/>
      <c r="B276" s="185"/>
      <c r="C276" s="185"/>
      <c r="D276" s="185"/>
      <c r="E276" s="32">
        <v>96209</v>
      </c>
      <c r="F276" s="32" t="s">
        <v>825</v>
      </c>
      <c r="G276" s="34">
        <v>82172</v>
      </c>
      <c r="H276" s="34"/>
      <c r="I276" s="34">
        <f t="shared" si="8"/>
        <v>82172</v>
      </c>
      <c r="J276" s="29"/>
    </row>
    <row r="277" spans="1:10" s="1" customFormat="1" x14ac:dyDescent="0.3">
      <c r="A277" s="185"/>
      <c r="B277" s="185"/>
      <c r="C277" s="185"/>
      <c r="D277" s="185"/>
      <c r="E277" s="32">
        <v>96210</v>
      </c>
      <c r="F277" s="32" t="s">
        <v>827</v>
      </c>
      <c r="G277" s="34">
        <v>91586</v>
      </c>
      <c r="H277" s="34"/>
      <c r="I277" s="34">
        <f t="shared" si="8"/>
        <v>91586</v>
      </c>
      <c r="J277" s="29"/>
    </row>
    <row r="278" spans="1:10" s="1" customFormat="1" x14ac:dyDescent="0.3">
      <c r="A278" s="185"/>
      <c r="B278" s="185"/>
      <c r="C278" s="185"/>
      <c r="D278" s="185"/>
      <c r="E278" s="32">
        <v>96211</v>
      </c>
      <c r="F278" s="32" t="s">
        <v>829</v>
      </c>
      <c r="G278" s="34">
        <v>47720</v>
      </c>
      <c r="H278" s="34">
        <v>400</v>
      </c>
      <c r="I278" s="34">
        <f t="shared" si="8"/>
        <v>48120</v>
      </c>
      <c r="J278" s="29"/>
    </row>
    <row r="279" spans="1:10" s="1" customFormat="1" ht="31.2" x14ac:dyDescent="0.3">
      <c r="A279" s="185"/>
      <c r="B279" s="185"/>
      <c r="C279" s="185"/>
      <c r="D279" s="185"/>
      <c r="E279" s="32">
        <v>96214</v>
      </c>
      <c r="F279" s="32" t="s">
        <v>831</v>
      </c>
      <c r="G279" s="34">
        <v>26067</v>
      </c>
      <c r="H279" s="34"/>
      <c r="I279" s="34">
        <f t="shared" si="8"/>
        <v>26067</v>
      </c>
      <c r="J279" s="29"/>
    </row>
    <row r="280" spans="1:10" s="1" customFormat="1" x14ac:dyDescent="0.3">
      <c r="A280" s="185"/>
      <c r="B280" s="185"/>
      <c r="C280" s="185"/>
      <c r="D280" s="185"/>
      <c r="E280" s="32">
        <v>96216</v>
      </c>
      <c r="F280" s="32" t="s">
        <v>833</v>
      </c>
      <c r="G280" s="34">
        <v>102627</v>
      </c>
      <c r="H280" s="34"/>
      <c r="I280" s="34">
        <f t="shared" si="8"/>
        <v>102627</v>
      </c>
      <c r="J280" s="29"/>
    </row>
    <row r="281" spans="1:10" s="1" customFormat="1" x14ac:dyDescent="0.3">
      <c r="A281" s="185"/>
      <c r="B281" s="185"/>
      <c r="C281" s="185"/>
      <c r="D281" s="185"/>
      <c r="E281" s="32">
        <v>96217</v>
      </c>
      <c r="F281" s="32" t="s">
        <v>835</v>
      </c>
      <c r="G281" s="34">
        <v>150690</v>
      </c>
      <c r="H281" s="34"/>
      <c r="I281" s="34">
        <f t="shared" si="8"/>
        <v>150690</v>
      </c>
      <c r="J281" s="29"/>
    </row>
    <row r="282" spans="1:10" s="1" customFormat="1" x14ac:dyDescent="0.3">
      <c r="A282" s="185"/>
      <c r="B282" s="185"/>
      <c r="C282" s="185"/>
      <c r="D282" s="185"/>
      <c r="E282" s="32">
        <v>96218</v>
      </c>
      <c r="F282" s="32" t="s">
        <v>837</v>
      </c>
      <c r="G282" s="34">
        <v>188314</v>
      </c>
      <c r="H282" s="34">
        <v>30000</v>
      </c>
      <c r="I282" s="34">
        <f t="shared" si="8"/>
        <v>218314</v>
      </c>
      <c r="J282" s="29"/>
    </row>
    <row r="283" spans="1:10" s="1" customFormat="1" ht="15" customHeight="1" x14ac:dyDescent="0.3">
      <c r="A283" s="185"/>
      <c r="B283" s="185"/>
      <c r="C283" s="185"/>
      <c r="D283" s="185"/>
      <c r="E283" s="32">
        <v>96219</v>
      </c>
      <c r="F283" s="32" t="s">
        <v>839</v>
      </c>
      <c r="G283" s="34">
        <v>315988</v>
      </c>
      <c r="H283" s="34"/>
      <c r="I283" s="34">
        <f t="shared" si="8"/>
        <v>315988</v>
      </c>
      <c r="J283" s="29"/>
    </row>
    <row r="284" spans="1:10" s="1" customFormat="1" x14ac:dyDescent="0.3">
      <c r="A284" s="185"/>
      <c r="B284" s="185"/>
      <c r="C284" s="185"/>
      <c r="D284" s="185"/>
      <c r="E284" s="32">
        <v>96220</v>
      </c>
      <c r="F284" s="32" t="s">
        <v>841</v>
      </c>
      <c r="G284" s="34">
        <v>61496</v>
      </c>
      <c r="H284" s="34">
        <v>890</v>
      </c>
      <c r="I284" s="34">
        <f t="shared" si="8"/>
        <v>62386</v>
      </c>
      <c r="J284" s="29"/>
    </row>
    <row r="285" spans="1:10" s="1" customFormat="1" x14ac:dyDescent="0.3">
      <c r="A285" s="185"/>
      <c r="B285" s="185"/>
      <c r="C285" s="185"/>
      <c r="D285" s="185"/>
      <c r="E285" s="32">
        <v>96221</v>
      </c>
      <c r="F285" s="32" t="s">
        <v>843</v>
      </c>
      <c r="G285" s="34">
        <v>38880</v>
      </c>
      <c r="H285" s="34"/>
      <c r="I285" s="34">
        <f t="shared" si="8"/>
        <v>38880</v>
      </c>
      <c r="J285" s="29"/>
    </row>
    <row r="286" spans="1:10" s="1" customFormat="1" x14ac:dyDescent="0.3">
      <c r="A286" s="185"/>
      <c r="B286" s="185"/>
      <c r="C286" s="185"/>
      <c r="D286" s="185"/>
      <c r="E286" s="32">
        <v>96222</v>
      </c>
      <c r="F286" s="32" t="s">
        <v>845</v>
      </c>
      <c r="G286" s="34">
        <v>171863</v>
      </c>
      <c r="H286" s="34">
        <v>40000</v>
      </c>
      <c r="I286" s="34">
        <f t="shared" si="8"/>
        <v>211863</v>
      </c>
      <c r="J286" s="29"/>
    </row>
    <row r="287" spans="1:10" s="1" customFormat="1" x14ac:dyDescent="0.3">
      <c r="A287" s="185"/>
      <c r="B287" s="185"/>
      <c r="C287" s="185"/>
      <c r="D287" s="185"/>
      <c r="E287" s="32">
        <v>96223</v>
      </c>
      <c r="F287" s="32" t="s">
        <v>847</v>
      </c>
      <c r="G287" s="34">
        <v>119328</v>
      </c>
      <c r="H287" s="34"/>
      <c r="I287" s="34">
        <f t="shared" si="8"/>
        <v>119328</v>
      </c>
      <c r="J287" s="29"/>
    </row>
    <row r="288" spans="1:10" s="1" customFormat="1" x14ac:dyDescent="0.3">
      <c r="A288" s="185"/>
      <c r="B288" s="185"/>
      <c r="C288" s="185"/>
      <c r="D288" s="185"/>
      <c r="E288" s="32">
        <v>96224</v>
      </c>
      <c r="F288" s="32" t="s">
        <v>849</v>
      </c>
      <c r="G288" s="34">
        <v>155515</v>
      </c>
      <c r="H288" s="34">
        <v>15000</v>
      </c>
      <c r="I288" s="34">
        <f t="shared" si="8"/>
        <v>170515</v>
      </c>
      <c r="J288" s="29"/>
    </row>
    <row r="289" spans="1:10" s="1" customFormat="1" x14ac:dyDescent="0.3">
      <c r="A289" s="185"/>
      <c r="B289" s="185"/>
      <c r="C289" s="185"/>
      <c r="D289" s="185"/>
      <c r="E289" s="32">
        <v>96225</v>
      </c>
      <c r="F289" s="32" t="s">
        <v>851</v>
      </c>
      <c r="G289" s="34">
        <v>50467</v>
      </c>
      <c r="H289" s="34">
        <v>460</v>
      </c>
      <c r="I289" s="34">
        <f t="shared" si="8"/>
        <v>50927</v>
      </c>
      <c r="J289" s="29"/>
    </row>
    <row r="290" spans="1:10" s="1" customFormat="1" ht="31.2" x14ac:dyDescent="0.3">
      <c r="A290" s="185"/>
      <c r="B290" s="185"/>
      <c r="C290" s="31" t="s">
        <v>852</v>
      </c>
      <c r="D290" s="31" t="s">
        <v>853</v>
      </c>
      <c r="E290" s="32">
        <v>9630</v>
      </c>
      <c r="F290" s="32" t="s">
        <v>854</v>
      </c>
      <c r="G290" s="34">
        <v>2213</v>
      </c>
      <c r="H290" s="34"/>
      <c r="I290" s="34">
        <f t="shared" si="8"/>
        <v>2213</v>
      </c>
      <c r="J290" s="29"/>
    </row>
    <row r="291" spans="1:10" s="1" customFormat="1" x14ac:dyDescent="0.3">
      <c r="A291" s="185"/>
      <c r="B291" s="185"/>
      <c r="C291" s="185" t="s">
        <v>100</v>
      </c>
      <c r="D291" s="185" t="s">
        <v>101</v>
      </c>
      <c r="E291" s="32">
        <v>9811</v>
      </c>
      <c r="F291" s="32" t="s">
        <v>903</v>
      </c>
      <c r="G291" s="34">
        <v>554598</v>
      </c>
      <c r="H291" s="34">
        <v>-639</v>
      </c>
      <c r="I291" s="34">
        <f t="shared" si="8"/>
        <v>553959</v>
      </c>
      <c r="J291" s="29"/>
    </row>
    <row r="292" spans="1:10" s="1" customFormat="1" x14ac:dyDescent="0.3">
      <c r="A292" s="185"/>
      <c r="B292" s="185"/>
      <c r="C292" s="185"/>
      <c r="D292" s="185"/>
      <c r="E292" s="32">
        <v>9812</v>
      </c>
      <c r="F292" s="32" t="s">
        <v>283</v>
      </c>
      <c r="G292" s="34">
        <v>128633</v>
      </c>
      <c r="H292" s="34"/>
      <c r="I292" s="34">
        <f t="shared" si="8"/>
        <v>128633</v>
      </c>
      <c r="J292" s="29"/>
    </row>
    <row r="293" spans="1:10" s="1" customFormat="1" ht="15" customHeight="1" x14ac:dyDescent="0.3">
      <c r="A293" s="185" t="s">
        <v>284</v>
      </c>
      <c r="B293" s="185" t="s">
        <v>104</v>
      </c>
      <c r="C293" s="182" t="s">
        <v>305</v>
      </c>
      <c r="D293" s="183"/>
      <c r="E293" s="183"/>
      <c r="F293" s="184"/>
      <c r="G293" s="30">
        <f t="shared" ref="G293:H293" si="9">SUM(G294:G305)</f>
        <v>6996118</v>
      </c>
      <c r="H293" s="30">
        <f t="shared" si="9"/>
        <v>-79231</v>
      </c>
      <c r="I293" s="30">
        <f>SUM(I294:I305)</f>
        <v>6916887</v>
      </c>
      <c r="J293" s="29"/>
    </row>
    <row r="294" spans="1:10" s="1" customFormat="1" ht="15" customHeight="1" x14ac:dyDescent="0.3">
      <c r="A294" s="185"/>
      <c r="B294" s="185"/>
      <c r="C294" s="185" t="s">
        <v>103</v>
      </c>
      <c r="D294" s="185" t="s">
        <v>319</v>
      </c>
      <c r="E294" s="32">
        <v>1091</v>
      </c>
      <c r="F294" s="32" t="s">
        <v>285</v>
      </c>
      <c r="G294" s="34">
        <v>2759536</v>
      </c>
      <c r="H294" s="34">
        <v>12269</v>
      </c>
      <c r="I294" s="34">
        <f t="shared" si="8"/>
        <v>2771805</v>
      </c>
      <c r="J294" s="29"/>
    </row>
    <row r="295" spans="1:10" s="1" customFormat="1" x14ac:dyDescent="0.3">
      <c r="A295" s="185"/>
      <c r="B295" s="185"/>
      <c r="C295" s="185"/>
      <c r="D295" s="185"/>
      <c r="E295" s="32">
        <v>10921</v>
      </c>
      <c r="F295" s="32" t="s">
        <v>792</v>
      </c>
      <c r="G295" s="34">
        <v>0</v>
      </c>
      <c r="H295" s="34"/>
      <c r="I295" s="34">
        <f t="shared" si="8"/>
        <v>0</v>
      </c>
      <c r="J295" s="29"/>
    </row>
    <row r="296" spans="1:10" s="1" customFormat="1" x14ac:dyDescent="0.3">
      <c r="A296" s="185"/>
      <c r="B296" s="185"/>
      <c r="C296" s="185"/>
      <c r="D296" s="185"/>
      <c r="E296" s="32">
        <v>10922</v>
      </c>
      <c r="F296" s="32" t="s">
        <v>856</v>
      </c>
      <c r="G296" s="34">
        <v>360257</v>
      </c>
      <c r="H296" s="34"/>
      <c r="I296" s="34">
        <f t="shared" si="8"/>
        <v>360257</v>
      </c>
      <c r="J296" s="29"/>
    </row>
    <row r="297" spans="1:10" s="1" customFormat="1" x14ac:dyDescent="0.3">
      <c r="A297" s="185"/>
      <c r="B297" s="185"/>
      <c r="C297" s="185"/>
      <c r="D297" s="185"/>
      <c r="E297" s="32">
        <v>1093</v>
      </c>
      <c r="F297" s="32" t="s">
        <v>286</v>
      </c>
      <c r="G297" s="34">
        <v>847738</v>
      </c>
      <c r="H297" s="34">
        <v>132500</v>
      </c>
      <c r="I297" s="34">
        <f t="shared" si="8"/>
        <v>980238</v>
      </c>
      <c r="J297" s="29"/>
    </row>
    <row r="298" spans="1:10" s="1" customFormat="1" x14ac:dyDescent="0.3">
      <c r="A298" s="185"/>
      <c r="B298" s="185"/>
      <c r="C298" s="185"/>
      <c r="D298" s="185"/>
      <c r="E298" s="32">
        <v>1094</v>
      </c>
      <c r="F298" s="32" t="s">
        <v>287</v>
      </c>
      <c r="G298" s="34">
        <v>906389</v>
      </c>
      <c r="H298" s="34">
        <v>-224000</v>
      </c>
      <c r="I298" s="34">
        <f t="shared" si="8"/>
        <v>682389</v>
      </c>
      <c r="J298" s="29"/>
    </row>
    <row r="299" spans="1:10" s="1" customFormat="1" x14ac:dyDescent="0.3">
      <c r="A299" s="185"/>
      <c r="B299" s="185"/>
      <c r="C299" s="185"/>
      <c r="D299" s="185"/>
      <c r="E299" s="32">
        <v>1097</v>
      </c>
      <c r="F299" s="32" t="s">
        <v>288</v>
      </c>
      <c r="G299" s="34">
        <v>18332</v>
      </c>
      <c r="H299" s="34"/>
      <c r="I299" s="34">
        <f t="shared" si="8"/>
        <v>18332</v>
      </c>
      <c r="J299" s="29"/>
    </row>
    <row r="300" spans="1:10" s="1" customFormat="1" x14ac:dyDescent="0.3">
      <c r="A300" s="185"/>
      <c r="B300" s="185"/>
      <c r="C300" s="185"/>
      <c r="D300" s="185"/>
      <c r="E300" s="32">
        <v>1098</v>
      </c>
      <c r="F300" s="32" t="s">
        <v>178</v>
      </c>
      <c r="G300" s="34">
        <v>378193</v>
      </c>
      <c r="H300" s="34"/>
      <c r="I300" s="34">
        <f t="shared" si="8"/>
        <v>378193</v>
      </c>
      <c r="J300" s="29"/>
    </row>
    <row r="301" spans="1:10" s="1" customFormat="1" x14ac:dyDescent="0.3">
      <c r="A301" s="185"/>
      <c r="B301" s="185"/>
      <c r="C301" s="185"/>
      <c r="D301" s="185"/>
      <c r="E301" s="32">
        <v>10990</v>
      </c>
      <c r="F301" s="32" t="s">
        <v>289</v>
      </c>
      <c r="G301" s="34">
        <v>113587</v>
      </c>
      <c r="H301" s="34"/>
      <c r="I301" s="34">
        <f t="shared" si="8"/>
        <v>113587</v>
      </c>
      <c r="J301" s="29"/>
    </row>
    <row r="302" spans="1:10" s="1" customFormat="1" x14ac:dyDescent="0.3">
      <c r="A302" s="185"/>
      <c r="B302" s="185"/>
      <c r="C302" s="185"/>
      <c r="D302" s="185"/>
      <c r="E302" s="32">
        <v>10991</v>
      </c>
      <c r="F302" s="32" t="s">
        <v>177</v>
      </c>
      <c r="G302" s="34">
        <v>402706</v>
      </c>
      <c r="H302" s="34"/>
      <c r="I302" s="34">
        <f t="shared" si="8"/>
        <v>402706</v>
      </c>
      <c r="J302" s="29"/>
    </row>
    <row r="303" spans="1:10" s="1" customFormat="1" x14ac:dyDescent="0.3">
      <c r="A303" s="185"/>
      <c r="B303" s="185"/>
      <c r="C303" s="185"/>
      <c r="D303" s="185"/>
      <c r="E303" s="32">
        <v>10993</v>
      </c>
      <c r="F303" s="32" t="s">
        <v>176</v>
      </c>
      <c r="G303" s="34">
        <v>313496</v>
      </c>
      <c r="H303" s="34"/>
      <c r="I303" s="34">
        <f t="shared" si="8"/>
        <v>313496</v>
      </c>
      <c r="J303" s="29"/>
    </row>
    <row r="304" spans="1:10" s="1" customFormat="1" ht="15" customHeight="1" x14ac:dyDescent="0.3">
      <c r="A304" s="185"/>
      <c r="B304" s="185"/>
      <c r="C304" s="185"/>
      <c r="D304" s="185"/>
      <c r="E304" s="32">
        <v>10994</v>
      </c>
      <c r="F304" s="32" t="s">
        <v>180</v>
      </c>
      <c r="G304" s="34">
        <v>0</v>
      </c>
      <c r="H304" s="34"/>
      <c r="I304" s="34">
        <f t="shared" si="8"/>
        <v>0</v>
      </c>
      <c r="J304" s="29"/>
    </row>
    <row r="305" spans="1:10" s="1" customFormat="1" x14ac:dyDescent="0.3">
      <c r="A305" s="185"/>
      <c r="B305" s="185"/>
      <c r="C305" s="185"/>
      <c r="D305" s="185"/>
      <c r="E305" s="32">
        <v>10995</v>
      </c>
      <c r="F305" s="32" t="s">
        <v>179</v>
      </c>
      <c r="G305" s="34">
        <v>895884</v>
      </c>
      <c r="H305" s="34"/>
      <c r="I305" s="34">
        <f t="shared" si="8"/>
        <v>895884</v>
      </c>
      <c r="J305" s="29"/>
    </row>
    <row r="306" spans="1:10" s="1" customFormat="1" ht="15" customHeight="1" x14ac:dyDescent="0.3">
      <c r="A306" s="185" t="s">
        <v>445</v>
      </c>
      <c r="B306" s="185" t="s">
        <v>444</v>
      </c>
      <c r="C306" s="182" t="s">
        <v>305</v>
      </c>
      <c r="D306" s="183"/>
      <c r="E306" s="183"/>
      <c r="F306" s="184"/>
      <c r="G306" s="30">
        <f t="shared" ref="G306:H306" si="10">G307</f>
        <v>374184</v>
      </c>
      <c r="H306" s="30">
        <f t="shared" si="10"/>
        <v>-33408</v>
      </c>
      <c r="I306" s="30">
        <f>I307</f>
        <v>340776</v>
      </c>
      <c r="J306" s="29"/>
    </row>
    <row r="307" spans="1:10" s="1" customFormat="1" ht="31.2" x14ac:dyDescent="0.3">
      <c r="A307" s="185"/>
      <c r="B307" s="185"/>
      <c r="C307" s="31" t="s">
        <v>445</v>
      </c>
      <c r="D307" s="31" t="s">
        <v>444</v>
      </c>
      <c r="E307" s="32">
        <v>1041</v>
      </c>
      <c r="F307" s="32" t="s">
        <v>442</v>
      </c>
      <c r="G307" s="34">
        <v>374184</v>
      </c>
      <c r="H307" s="34">
        <v>-33408</v>
      </c>
      <c r="I307" s="34">
        <f t="shared" si="8"/>
        <v>340776</v>
      </c>
      <c r="J307" s="29"/>
    </row>
    <row r="308" spans="1:10" x14ac:dyDescent="0.3">
      <c r="A308" s="38"/>
      <c r="B308" s="7"/>
      <c r="C308" s="7"/>
      <c r="E308" s="39"/>
    </row>
    <row r="309" spans="1:10" s="40" customFormat="1" ht="18" x14ac:dyDescent="0.35">
      <c r="A309" s="194" t="s">
        <v>108</v>
      </c>
      <c r="B309" s="195"/>
      <c r="C309" s="195"/>
      <c r="D309" s="195"/>
      <c r="E309" s="195"/>
      <c r="F309" s="195"/>
      <c r="G309" s="196"/>
      <c r="H309" s="194"/>
      <c r="I309" s="195"/>
      <c r="J309" s="55"/>
    </row>
    <row r="310" spans="1:10" x14ac:dyDescent="0.3">
      <c r="A310" s="191" t="s">
        <v>491</v>
      </c>
      <c r="B310" s="192"/>
      <c r="C310" s="192"/>
      <c r="D310" s="192"/>
      <c r="E310" s="192"/>
      <c r="F310" s="193"/>
      <c r="G310" s="41">
        <v>986452</v>
      </c>
      <c r="H310" s="41"/>
      <c r="I310" s="41">
        <f>G310+H310</f>
        <v>986452</v>
      </c>
    </row>
    <row r="311" spans="1:10" x14ac:dyDescent="0.3">
      <c r="A311" s="191" t="s">
        <v>492</v>
      </c>
      <c r="B311" s="192"/>
      <c r="C311" s="192"/>
      <c r="D311" s="192"/>
      <c r="E311" s="192"/>
      <c r="F311" s="193"/>
      <c r="G311" s="41">
        <v>3021034</v>
      </c>
      <c r="H311" s="41"/>
      <c r="I311" s="41">
        <f>G311+H311</f>
        <v>3021034</v>
      </c>
    </row>
    <row r="312" spans="1:10" x14ac:dyDescent="0.3">
      <c r="A312" s="191" t="s">
        <v>109</v>
      </c>
      <c r="B312" s="192"/>
      <c r="C312" s="192"/>
      <c r="D312" s="192"/>
      <c r="E312" s="192"/>
      <c r="F312" s="193"/>
      <c r="G312" s="41">
        <v>267642</v>
      </c>
      <c r="H312" s="41"/>
      <c r="I312" s="41">
        <f>G312+H312</f>
        <v>267642</v>
      </c>
    </row>
    <row r="313" spans="1:10" x14ac:dyDescent="0.3">
      <c r="A313" s="42"/>
      <c r="B313" s="198"/>
      <c r="C313" s="198"/>
      <c r="D313" s="198"/>
      <c r="E313" s="198"/>
      <c r="F313" s="198"/>
      <c r="G313" s="43"/>
      <c r="H313" s="43"/>
      <c r="I313" s="43"/>
    </row>
    <row r="314" spans="1:10" x14ac:dyDescent="0.3">
      <c r="A314" s="191" t="s">
        <v>933</v>
      </c>
      <c r="B314" s="192"/>
      <c r="C314" s="192"/>
      <c r="D314" s="192"/>
      <c r="E314" s="192"/>
      <c r="F314" s="193"/>
      <c r="G314" s="41">
        <v>5915960</v>
      </c>
      <c r="H314" s="41"/>
      <c r="I314" s="41">
        <v>5915960</v>
      </c>
    </row>
    <row r="315" spans="1:10" x14ac:dyDescent="0.3">
      <c r="A315" s="191" t="s">
        <v>934</v>
      </c>
      <c r="B315" s="192"/>
      <c r="C315" s="192"/>
      <c r="D315" s="192"/>
      <c r="E315" s="192"/>
      <c r="F315" s="193"/>
      <c r="G315" s="41">
        <f>G314+G8-G134+G310-G311-G312</f>
        <v>53998</v>
      </c>
      <c r="H315" s="41">
        <f>H314+H8-H134+H310-H311-H312</f>
        <v>155</v>
      </c>
      <c r="I315" s="41">
        <f>I314+I8-I134+I310-I311-I312</f>
        <v>54153</v>
      </c>
    </row>
    <row r="316" spans="1:10" x14ac:dyDescent="0.3">
      <c r="C316" s="7"/>
      <c r="E316" s="39"/>
      <c r="G316" s="44"/>
      <c r="H316" s="44"/>
      <c r="I316" s="44"/>
    </row>
    <row r="317" spans="1:10" x14ac:dyDescent="0.3">
      <c r="C317" s="7"/>
      <c r="E317" s="39"/>
      <c r="G317" s="48"/>
      <c r="H317" s="48"/>
      <c r="I317" s="48"/>
    </row>
    <row r="318" spans="1:10" x14ac:dyDescent="0.3">
      <c r="A318" s="45" t="s">
        <v>988</v>
      </c>
      <c r="B318" s="46"/>
      <c r="C318" s="46"/>
      <c r="D318" s="46"/>
      <c r="E318" s="47"/>
      <c r="G318" s="48"/>
      <c r="I318" s="48"/>
    </row>
    <row r="319" spans="1:10" x14ac:dyDescent="0.3">
      <c r="A319" s="46"/>
      <c r="B319" s="46"/>
      <c r="D319" s="46"/>
      <c r="E319" s="47"/>
      <c r="G319" s="49"/>
      <c r="I319" s="49"/>
    </row>
    <row r="320" spans="1:10" x14ac:dyDescent="0.3">
      <c r="A320" s="46"/>
      <c r="B320" s="46"/>
      <c r="D320" s="46"/>
      <c r="E320" s="47"/>
      <c r="G320" s="48"/>
      <c r="I320" s="48"/>
    </row>
    <row r="321" spans="1:10" x14ac:dyDescent="0.3">
      <c r="A321" s="46"/>
      <c r="B321" s="46"/>
      <c r="D321" s="46"/>
      <c r="E321" s="47"/>
    </row>
    <row r="322" spans="1:10" s="40" customFormat="1" ht="18" x14ac:dyDescent="0.35">
      <c r="A322" s="50"/>
      <c r="B322" s="51"/>
      <c r="C322" s="50"/>
      <c r="D322" s="50"/>
      <c r="E322" s="52"/>
      <c r="F322" s="53"/>
      <c r="G322" s="6"/>
      <c r="I322" s="6"/>
      <c r="J322" s="55"/>
    </row>
    <row r="323" spans="1:10" x14ac:dyDescent="0.3">
      <c r="A323" s="46"/>
      <c r="B323" s="46"/>
      <c r="C323" s="46"/>
      <c r="D323" s="46"/>
      <c r="E323" s="47"/>
    </row>
    <row r="325" spans="1:10" x14ac:dyDescent="0.3">
      <c r="C325" s="46"/>
      <c r="D325" s="46"/>
      <c r="E325" s="47"/>
    </row>
    <row r="326" spans="1:10" x14ac:dyDescent="0.3">
      <c r="B326" s="46"/>
      <c r="C326" s="46"/>
      <c r="D326" s="2"/>
      <c r="E326" s="47"/>
    </row>
    <row r="327" spans="1:10" x14ac:dyDescent="0.3">
      <c r="B327" s="46"/>
      <c r="C327" s="46"/>
      <c r="D327" s="2"/>
      <c r="E327" s="47"/>
    </row>
    <row r="328" spans="1:10" x14ac:dyDescent="0.3">
      <c r="B328" s="46"/>
      <c r="C328" s="46"/>
      <c r="D328" s="2"/>
      <c r="E328" s="47"/>
    </row>
    <row r="329" spans="1:10" x14ac:dyDescent="0.3">
      <c r="B329" s="46"/>
      <c r="C329" s="46"/>
      <c r="D329" s="2"/>
      <c r="E329" s="47"/>
    </row>
    <row r="330" spans="1:10" x14ac:dyDescent="0.3">
      <c r="B330" s="46"/>
      <c r="C330" s="46"/>
      <c r="D330" s="46"/>
      <c r="E330" s="47"/>
    </row>
  </sheetData>
  <autoFilter ref="A133:J316" xr:uid="{0A9BDB8E-6C1C-4F0F-8A57-938FEAF11728}">
    <filterColumn colId="0" showButton="0"/>
    <filterColumn colId="2" showButton="0"/>
  </autoFilter>
  <mergeCells count="171">
    <mergeCell ref="F1:I2"/>
    <mergeCell ref="H309:I309"/>
    <mergeCell ref="A293:A305"/>
    <mergeCell ref="B293:B305"/>
    <mergeCell ref="C293:F293"/>
    <mergeCell ref="C294:C305"/>
    <mergeCell ref="D294:D305"/>
    <mergeCell ref="A174:A191"/>
    <mergeCell ref="B174:B191"/>
    <mergeCell ref="C174:F174"/>
    <mergeCell ref="C175:C187"/>
    <mergeCell ref="D175:D187"/>
    <mergeCell ref="C189:C191"/>
    <mergeCell ref="D189:D191"/>
    <mergeCell ref="A169:A173"/>
    <mergeCell ref="B169:B173"/>
    <mergeCell ref="C169:F169"/>
    <mergeCell ref="C170:C171"/>
    <mergeCell ref="D170:D171"/>
    <mergeCell ref="C165:C167"/>
    <mergeCell ref="D165:D167"/>
    <mergeCell ref="D143:D144"/>
    <mergeCell ref="C143:C144"/>
    <mergeCell ref="A135:A144"/>
    <mergeCell ref="A312:F312"/>
    <mergeCell ref="B313:F313"/>
    <mergeCell ref="D198:D208"/>
    <mergeCell ref="C223:C224"/>
    <mergeCell ref="C268:C289"/>
    <mergeCell ref="D268:D289"/>
    <mergeCell ref="C291:C292"/>
    <mergeCell ref="D291:D292"/>
    <mergeCell ref="C209:C222"/>
    <mergeCell ref="D209:D222"/>
    <mergeCell ref="A314:F314"/>
    <mergeCell ref="A315:F315"/>
    <mergeCell ref="A306:A307"/>
    <mergeCell ref="B306:B307"/>
    <mergeCell ref="C306:F306"/>
    <mergeCell ref="A309:G309"/>
    <mergeCell ref="A310:F310"/>
    <mergeCell ref="A311:F311"/>
    <mergeCell ref="D223:D224"/>
    <mergeCell ref="A225:A292"/>
    <mergeCell ref="B225:B292"/>
    <mergeCell ref="C225:F225"/>
    <mergeCell ref="C226:C241"/>
    <mergeCell ref="D226:D241"/>
    <mergeCell ref="C242:C259"/>
    <mergeCell ref="D242:D259"/>
    <mergeCell ref="C260:C266"/>
    <mergeCell ref="D260:D266"/>
    <mergeCell ref="A192:A224"/>
    <mergeCell ref="B192:B224"/>
    <mergeCell ref="C192:F192"/>
    <mergeCell ref="C193:C197"/>
    <mergeCell ref="D193:D197"/>
    <mergeCell ref="C198:C208"/>
    <mergeCell ref="A145:A148"/>
    <mergeCell ref="B145:B148"/>
    <mergeCell ref="C145:F145"/>
    <mergeCell ref="A149:A168"/>
    <mergeCell ref="B149:B168"/>
    <mergeCell ref="C149:F149"/>
    <mergeCell ref="C152:C153"/>
    <mergeCell ref="D152:D153"/>
    <mergeCell ref="C154:C164"/>
    <mergeCell ref="D154:D164"/>
    <mergeCell ref="C146:C147"/>
    <mergeCell ref="D146:D147"/>
    <mergeCell ref="A134:F134"/>
    <mergeCell ref="C135:F135"/>
    <mergeCell ref="C136:C141"/>
    <mergeCell ref="D136:D141"/>
    <mergeCell ref="A129:C130"/>
    <mergeCell ref="D129:D130"/>
    <mergeCell ref="E129:F129"/>
    <mergeCell ref="A132:G132"/>
    <mergeCell ref="A133:B133"/>
    <mergeCell ref="C133:D133"/>
    <mergeCell ref="B135:B144"/>
    <mergeCell ref="A121:C125"/>
    <mergeCell ref="D121:D125"/>
    <mergeCell ref="E121:F121"/>
    <mergeCell ref="A126:C127"/>
    <mergeCell ref="D126:D127"/>
    <mergeCell ref="E126:F126"/>
    <mergeCell ref="A116:C117"/>
    <mergeCell ref="D116:D117"/>
    <mergeCell ref="E116:F116"/>
    <mergeCell ref="A118:C120"/>
    <mergeCell ref="D118:D120"/>
    <mergeCell ref="E118:F118"/>
    <mergeCell ref="A107:C112"/>
    <mergeCell ref="D107:D112"/>
    <mergeCell ref="E107:F107"/>
    <mergeCell ref="A113:C115"/>
    <mergeCell ref="D113:D115"/>
    <mergeCell ref="E113:F113"/>
    <mergeCell ref="A100:F100"/>
    <mergeCell ref="A101:G101"/>
    <mergeCell ref="A102:D102"/>
    <mergeCell ref="E102:F102"/>
    <mergeCell ref="A103:F103"/>
    <mergeCell ref="A104:C106"/>
    <mergeCell ref="D104:D106"/>
    <mergeCell ref="E104:F104"/>
    <mergeCell ref="A88:A99"/>
    <mergeCell ref="B88:B99"/>
    <mergeCell ref="C88:F88"/>
    <mergeCell ref="C89:C90"/>
    <mergeCell ref="D89:D90"/>
    <mergeCell ref="C91:C94"/>
    <mergeCell ref="D91:D94"/>
    <mergeCell ref="C95:C99"/>
    <mergeCell ref="D95:D99"/>
    <mergeCell ref="C83:F83"/>
    <mergeCell ref="A86:A87"/>
    <mergeCell ref="B86:B87"/>
    <mergeCell ref="C86:F86"/>
    <mergeCell ref="C42:C71"/>
    <mergeCell ref="D42:D71"/>
    <mergeCell ref="A73:A82"/>
    <mergeCell ref="B73:B82"/>
    <mergeCell ref="C73:F73"/>
    <mergeCell ref="C74:C82"/>
    <mergeCell ref="D74:D82"/>
    <mergeCell ref="A40:A72"/>
    <mergeCell ref="B40:B72"/>
    <mergeCell ref="A5:B5"/>
    <mergeCell ref="A6:G6"/>
    <mergeCell ref="A7:D7"/>
    <mergeCell ref="E7:F7"/>
    <mergeCell ref="A3:G4"/>
    <mergeCell ref="A19:A23"/>
    <mergeCell ref="B19:B23"/>
    <mergeCell ref="C19:F19"/>
    <mergeCell ref="C21:C22"/>
    <mergeCell ref="D21:D22"/>
    <mergeCell ref="A12:A13"/>
    <mergeCell ref="B12:B13"/>
    <mergeCell ref="C12:F12"/>
    <mergeCell ref="A14:A18"/>
    <mergeCell ref="B14:B18"/>
    <mergeCell ref="C14:F14"/>
    <mergeCell ref="C16:C18"/>
    <mergeCell ref="D16:D18"/>
    <mergeCell ref="H6:I6"/>
    <mergeCell ref="H101:I101"/>
    <mergeCell ref="H132:I132"/>
    <mergeCell ref="A8:F8"/>
    <mergeCell ref="A9:A11"/>
    <mergeCell ref="B9:B11"/>
    <mergeCell ref="C9:F9"/>
    <mergeCell ref="C10:C11"/>
    <mergeCell ref="D10:D11"/>
    <mergeCell ref="A24:A25"/>
    <mergeCell ref="B24:B25"/>
    <mergeCell ref="C24:F24"/>
    <mergeCell ref="A26:A35"/>
    <mergeCell ref="B26:B35"/>
    <mergeCell ref="C26:F26"/>
    <mergeCell ref="C27:C35"/>
    <mergeCell ref="D27:D35"/>
    <mergeCell ref="A36:A39"/>
    <mergeCell ref="B36:B39"/>
    <mergeCell ref="C36:F36"/>
    <mergeCell ref="C37:C39"/>
    <mergeCell ref="D37:D39"/>
    <mergeCell ref="A83:A85"/>
    <mergeCell ref="B83:B85"/>
  </mergeCells>
  <phoneticPr fontId="13" type="noConversion"/>
  <pageMargins left="0.19685039370078741" right="0.19685039370078741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42E57-6285-43BA-9EC9-3965B525E6B9}">
  <dimension ref="A2:W205"/>
  <sheetViews>
    <sheetView zoomScale="70" zoomScaleNormal="70" workbookViewId="0">
      <pane xSplit="6" ySplit="7" topLeftCell="G73" activePane="bottomRight" state="frozen"/>
      <selection pane="topRight" activeCell="G1" sqref="G1"/>
      <selection pane="bottomLeft" activeCell="A8" sqref="A8"/>
      <selection pane="bottomRight" activeCell="AC7" sqref="AC7"/>
    </sheetView>
  </sheetViews>
  <sheetFormatPr defaultRowHeight="13.2" outlineLevelRow="2" x14ac:dyDescent="0.25"/>
  <cols>
    <col min="7" max="7" width="12.33203125" customWidth="1"/>
    <col min="8" max="8" width="10.21875" customWidth="1"/>
    <col min="11" max="11" width="11.5546875" customWidth="1"/>
    <col min="12" max="12" width="10" customWidth="1"/>
    <col min="13" max="13" width="10.33203125" customWidth="1"/>
    <col min="21" max="21" width="10.109375" customWidth="1"/>
    <col min="22" max="22" width="9.33203125" customWidth="1"/>
  </cols>
  <sheetData>
    <row r="2" spans="1:23" ht="13.2" customHeight="1" x14ac:dyDescent="0.25">
      <c r="O2" s="204" t="s">
        <v>989</v>
      </c>
      <c r="P2" s="204"/>
      <c r="Q2" s="204"/>
      <c r="R2" s="204"/>
      <c r="S2" s="204"/>
      <c r="T2" s="204"/>
      <c r="U2" s="204"/>
      <c r="V2" s="204"/>
      <c r="W2" s="204"/>
    </row>
    <row r="3" spans="1:23" x14ac:dyDescent="0.25">
      <c r="O3" s="204"/>
      <c r="P3" s="204"/>
      <c r="Q3" s="204"/>
      <c r="R3" s="204"/>
      <c r="S3" s="204"/>
      <c r="T3" s="204"/>
      <c r="U3" s="204"/>
      <c r="V3" s="204"/>
      <c r="W3" s="204"/>
    </row>
    <row r="4" spans="1:23" ht="17.399999999999999" x14ac:dyDescent="0.25">
      <c r="A4" s="123" t="s">
        <v>990</v>
      </c>
      <c r="O4" s="204"/>
      <c r="P4" s="204"/>
      <c r="Q4" s="204"/>
      <c r="R4" s="204"/>
      <c r="S4" s="204"/>
      <c r="T4" s="204"/>
      <c r="U4" s="204"/>
      <c r="V4" s="204"/>
      <c r="W4" s="204"/>
    </row>
    <row r="5" spans="1:23" ht="13.8" thickBot="1" x14ac:dyDescent="0.3"/>
    <row r="6" spans="1:23" x14ac:dyDescent="0.25">
      <c r="A6" s="211" t="s">
        <v>291</v>
      </c>
      <c r="B6" s="212"/>
      <c r="C6" s="212" t="s">
        <v>974</v>
      </c>
      <c r="D6" s="212"/>
      <c r="E6" s="212" t="s">
        <v>962</v>
      </c>
      <c r="F6" s="212"/>
      <c r="G6" s="133" t="s">
        <v>975</v>
      </c>
      <c r="H6" s="132" t="s">
        <v>183</v>
      </c>
      <c r="I6" s="132" t="s">
        <v>184</v>
      </c>
      <c r="J6" s="132" t="s">
        <v>185</v>
      </c>
      <c r="K6" s="132" t="s">
        <v>186</v>
      </c>
      <c r="L6" s="132" t="s">
        <v>187</v>
      </c>
      <c r="M6" s="132" t="s">
        <v>188</v>
      </c>
      <c r="N6" s="132" t="s">
        <v>189</v>
      </c>
      <c r="O6" s="132" t="s">
        <v>145</v>
      </c>
      <c r="P6" s="132" t="s">
        <v>192</v>
      </c>
      <c r="Q6" s="132" t="s">
        <v>193</v>
      </c>
      <c r="R6" s="132" t="s">
        <v>194</v>
      </c>
      <c r="S6" s="132" t="s">
        <v>195</v>
      </c>
      <c r="T6" s="132" t="s">
        <v>196</v>
      </c>
      <c r="U6" s="132" t="s">
        <v>197</v>
      </c>
      <c r="V6" s="132" t="s">
        <v>497</v>
      </c>
      <c r="W6" s="134" t="s">
        <v>198</v>
      </c>
    </row>
    <row r="7" spans="1:23" ht="159" thickBot="1" x14ac:dyDescent="0.3">
      <c r="A7" s="213"/>
      <c r="B7" s="214"/>
      <c r="C7" s="214"/>
      <c r="D7" s="214"/>
      <c r="E7" s="214"/>
      <c r="F7" s="214"/>
      <c r="G7" s="144"/>
      <c r="H7" s="143" t="s">
        <v>292</v>
      </c>
      <c r="I7" s="143" t="s">
        <v>293</v>
      </c>
      <c r="J7" s="143" t="s">
        <v>294</v>
      </c>
      <c r="K7" s="143" t="s">
        <v>110</v>
      </c>
      <c r="L7" s="143" t="s">
        <v>290</v>
      </c>
      <c r="M7" s="143" t="s">
        <v>295</v>
      </c>
      <c r="N7" s="143" t="s">
        <v>296</v>
      </c>
      <c r="O7" s="143" t="s">
        <v>297</v>
      </c>
      <c r="P7" s="143" t="s">
        <v>299</v>
      </c>
      <c r="Q7" s="143" t="s">
        <v>111</v>
      </c>
      <c r="R7" s="143" t="s">
        <v>300</v>
      </c>
      <c r="S7" s="143" t="s">
        <v>301</v>
      </c>
      <c r="T7" s="143" t="s">
        <v>302</v>
      </c>
      <c r="U7" s="143" t="s">
        <v>303</v>
      </c>
      <c r="V7" s="143" t="s">
        <v>496</v>
      </c>
      <c r="W7" s="145" t="s">
        <v>304</v>
      </c>
    </row>
    <row r="8" spans="1:23" x14ac:dyDescent="0.25">
      <c r="A8" s="215" t="s">
        <v>969</v>
      </c>
      <c r="B8" s="216"/>
      <c r="C8" s="216"/>
      <c r="D8" s="216"/>
      <c r="E8" s="216"/>
      <c r="F8" s="216"/>
      <c r="G8" s="127">
        <v>66061125</v>
      </c>
      <c r="H8" s="127">
        <v>28412096</v>
      </c>
      <c r="I8" s="127">
        <v>8320428</v>
      </c>
      <c r="J8" s="127">
        <v>391385</v>
      </c>
      <c r="K8" s="127">
        <v>13107313</v>
      </c>
      <c r="L8" s="127">
        <v>5117052</v>
      </c>
      <c r="M8" s="127">
        <v>18057</v>
      </c>
      <c r="N8" s="127">
        <v>307119</v>
      </c>
      <c r="O8" s="127">
        <v>1860968</v>
      </c>
      <c r="P8" s="127">
        <v>1865672</v>
      </c>
      <c r="Q8" s="127">
        <v>86349</v>
      </c>
      <c r="R8" s="127">
        <v>3379152</v>
      </c>
      <c r="S8" s="127">
        <v>516103</v>
      </c>
      <c r="T8" s="127">
        <v>371614</v>
      </c>
      <c r="U8" s="127">
        <v>1374260</v>
      </c>
      <c r="V8" s="127">
        <v>180</v>
      </c>
      <c r="W8" s="135">
        <v>933377</v>
      </c>
    </row>
    <row r="9" spans="1:23" x14ac:dyDescent="0.25">
      <c r="A9" s="136" t="s">
        <v>6</v>
      </c>
      <c r="B9" s="206" t="s">
        <v>7</v>
      </c>
      <c r="C9" s="206"/>
      <c r="D9" s="206"/>
      <c r="E9" s="206"/>
      <c r="F9" s="206"/>
      <c r="G9" s="127">
        <v>6632741</v>
      </c>
      <c r="H9" s="127">
        <v>2133551</v>
      </c>
      <c r="I9" s="127">
        <v>678557</v>
      </c>
      <c r="J9" s="127">
        <v>9114</v>
      </c>
      <c r="K9" s="127">
        <v>854083</v>
      </c>
      <c r="L9" s="127">
        <v>75023</v>
      </c>
      <c r="M9" s="127">
        <v>1000</v>
      </c>
      <c r="N9" s="127">
        <v>29836</v>
      </c>
      <c r="O9" s="127">
        <v>2427</v>
      </c>
      <c r="P9" s="127">
        <v>1865672</v>
      </c>
      <c r="Q9" s="127">
        <v>30000</v>
      </c>
      <c r="R9" s="127">
        <v>25308</v>
      </c>
      <c r="S9" s="127">
        <v>14762</v>
      </c>
      <c r="T9" s="127"/>
      <c r="U9" s="127"/>
      <c r="V9" s="127">
        <v>30</v>
      </c>
      <c r="W9" s="135">
        <v>913378</v>
      </c>
    </row>
    <row r="10" spans="1:23" outlineLevel="1" x14ac:dyDescent="0.25">
      <c r="A10" s="208"/>
      <c r="B10" s="205"/>
      <c r="C10" s="129" t="s">
        <v>199</v>
      </c>
      <c r="D10" s="205" t="s">
        <v>484</v>
      </c>
      <c r="E10" s="205"/>
      <c r="F10" s="205"/>
      <c r="G10" s="127">
        <v>3760754</v>
      </c>
      <c r="H10" s="127">
        <v>2133551</v>
      </c>
      <c r="I10" s="127">
        <v>678557</v>
      </c>
      <c r="J10" s="127">
        <v>9114</v>
      </c>
      <c r="K10" s="127">
        <v>761146</v>
      </c>
      <c r="L10" s="127">
        <v>75023</v>
      </c>
      <c r="M10" s="127">
        <v>1000</v>
      </c>
      <c r="N10" s="127">
        <v>29836</v>
      </c>
      <c r="O10" s="127">
        <v>2427</v>
      </c>
      <c r="P10" s="127"/>
      <c r="Q10" s="127">
        <v>30000</v>
      </c>
      <c r="R10" s="127">
        <v>25308</v>
      </c>
      <c r="S10" s="127">
        <v>14762</v>
      </c>
      <c r="T10" s="127"/>
      <c r="U10" s="127"/>
      <c r="V10" s="127">
        <v>30</v>
      </c>
      <c r="W10" s="135"/>
    </row>
    <row r="11" spans="1:23" hidden="1" outlineLevel="2" x14ac:dyDescent="0.25">
      <c r="A11" s="207"/>
      <c r="B11" s="206"/>
      <c r="C11" s="206"/>
      <c r="D11" s="206"/>
      <c r="E11" s="128" t="s">
        <v>200</v>
      </c>
      <c r="F11" s="128" t="s">
        <v>201</v>
      </c>
      <c r="G11" s="127">
        <v>2258489</v>
      </c>
      <c r="H11" s="130">
        <v>1444653</v>
      </c>
      <c r="I11" s="130">
        <v>476243</v>
      </c>
      <c r="J11" s="130">
        <v>7171</v>
      </c>
      <c r="K11" s="130">
        <v>255589</v>
      </c>
      <c r="L11" s="130">
        <v>25712</v>
      </c>
      <c r="M11" s="130">
        <v>1000</v>
      </c>
      <c r="N11" s="130">
        <v>26902</v>
      </c>
      <c r="O11" s="130">
        <v>2427</v>
      </c>
      <c r="P11" s="130"/>
      <c r="Q11" s="130"/>
      <c r="R11" s="130">
        <v>4000</v>
      </c>
      <c r="S11" s="130">
        <v>14762</v>
      </c>
      <c r="T11" s="130"/>
      <c r="U11" s="130"/>
      <c r="V11" s="130">
        <v>30</v>
      </c>
      <c r="W11" s="138"/>
    </row>
    <row r="12" spans="1:23" ht="26.4" hidden="1" outlineLevel="2" x14ac:dyDescent="0.25">
      <c r="A12" s="208"/>
      <c r="B12" s="205"/>
      <c r="C12" s="205"/>
      <c r="D12" s="205"/>
      <c r="E12" s="129" t="s">
        <v>936</v>
      </c>
      <c r="F12" s="129" t="s">
        <v>928</v>
      </c>
      <c r="G12" s="127">
        <v>74621</v>
      </c>
      <c r="H12" s="131">
        <v>52797</v>
      </c>
      <c r="I12" s="131">
        <v>12717</v>
      </c>
      <c r="J12" s="131"/>
      <c r="K12" s="131">
        <v>2754</v>
      </c>
      <c r="L12" s="131">
        <v>6353</v>
      </c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9"/>
    </row>
    <row r="13" spans="1:23" ht="39.6" hidden="1" outlineLevel="2" x14ac:dyDescent="0.25">
      <c r="A13" s="207"/>
      <c r="B13" s="206"/>
      <c r="C13" s="206"/>
      <c r="D13" s="206"/>
      <c r="E13" s="128" t="s">
        <v>910</v>
      </c>
      <c r="F13" s="128" t="s">
        <v>976</v>
      </c>
      <c r="G13" s="127">
        <v>310573</v>
      </c>
      <c r="H13" s="130">
        <v>138720</v>
      </c>
      <c r="I13" s="130">
        <v>39145</v>
      </c>
      <c r="J13" s="130">
        <v>478</v>
      </c>
      <c r="K13" s="130">
        <v>114968</v>
      </c>
      <c r="L13" s="130">
        <v>17262</v>
      </c>
      <c r="M13" s="130"/>
      <c r="N13" s="130"/>
      <c r="O13" s="130"/>
      <c r="P13" s="130"/>
      <c r="Q13" s="130"/>
      <c r="R13" s="130">
        <v>0</v>
      </c>
      <c r="S13" s="130"/>
      <c r="T13" s="130"/>
      <c r="U13" s="130"/>
      <c r="V13" s="130"/>
      <c r="W13" s="138"/>
    </row>
    <row r="14" spans="1:23" ht="52.8" hidden="1" outlineLevel="2" x14ac:dyDescent="0.25">
      <c r="A14" s="208"/>
      <c r="B14" s="205"/>
      <c r="C14" s="205"/>
      <c r="D14" s="205"/>
      <c r="E14" s="129" t="s">
        <v>8</v>
      </c>
      <c r="F14" s="129" t="s">
        <v>963</v>
      </c>
      <c r="G14" s="127">
        <v>409888</v>
      </c>
      <c r="H14" s="131">
        <v>268486</v>
      </c>
      <c r="I14" s="131">
        <v>78772</v>
      </c>
      <c r="J14" s="131">
        <v>440</v>
      </c>
      <c r="K14" s="131">
        <v>52414</v>
      </c>
      <c r="L14" s="131">
        <v>5125</v>
      </c>
      <c r="M14" s="131"/>
      <c r="N14" s="131">
        <v>125</v>
      </c>
      <c r="O14" s="131"/>
      <c r="P14" s="131"/>
      <c r="Q14" s="131"/>
      <c r="R14" s="131">
        <v>4526</v>
      </c>
      <c r="S14" s="131"/>
      <c r="T14" s="131"/>
      <c r="U14" s="131"/>
      <c r="V14" s="131"/>
      <c r="W14" s="139"/>
    </row>
    <row r="15" spans="1:23" ht="39.6" hidden="1" outlineLevel="2" x14ac:dyDescent="0.25">
      <c r="A15" s="207"/>
      <c r="B15" s="206"/>
      <c r="C15" s="206"/>
      <c r="D15" s="206"/>
      <c r="E15" s="128" t="s">
        <v>9</v>
      </c>
      <c r="F15" s="128" t="s">
        <v>203</v>
      </c>
      <c r="G15" s="127">
        <v>125216</v>
      </c>
      <c r="H15" s="130">
        <v>78660</v>
      </c>
      <c r="I15" s="130">
        <v>23683</v>
      </c>
      <c r="J15" s="130">
        <v>25</v>
      </c>
      <c r="K15" s="130">
        <v>3053</v>
      </c>
      <c r="L15" s="130">
        <v>14930</v>
      </c>
      <c r="M15" s="130"/>
      <c r="N15" s="130">
        <v>2735</v>
      </c>
      <c r="O15" s="130"/>
      <c r="P15" s="130"/>
      <c r="Q15" s="130"/>
      <c r="R15" s="130">
        <v>2130</v>
      </c>
      <c r="S15" s="130"/>
      <c r="T15" s="130"/>
      <c r="U15" s="130"/>
      <c r="V15" s="130"/>
      <c r="W15" s="138"/>
    </row>
    <row r="16" spans="1:23" ht="66" hidden="1" outlineLevel="2" x14ac:dyDescent="0.25">
      <c r="A16" s="208"/>
      <c r="B16" s="205"/>
      <c r="C16" s="205"/>
      <c r="D16" s="205"/>
      <c r="E16" s="129" t="s">
        <v>112</v>
      </c>
      <c r="F16" s="129" t="s">
        <v>204</v>
      </c>
      <c r="G16" s="127">
        <v>581967</v>
      </c>
      <c r="H16" s="131">
        <v>150235</v>
      </c>
      <c r="I16" s="131">
        <v>47997</v>
      </c>
      <c r="J16" s="131">
        <v>1000</v>
      </c>
      <c r="K16" s="131">
        <v>332368</v>
      </c>
      <c r="L16" s="131">
        <v>5641</v>
      </c>
      <c r="M16" s="131"/>
      <c r="N16" s="131">
        <v>74</v>
      </c>
      <c r="O16" s="131"/>
      <c r="P16" s="131"/>
      <c r="Q16" s="131">
        <v>30000</v>
      </c>
      <c r="R16" s="131">
        <v>14652</v>
      </c>
      <c r="S16" s="131"/>
      <c r="T16" s="131"/>
      <c r="U16" s="131"/>
      <c r="V16" s="131"/>
      <c r="W16" s="139"/>
    </row>
    <row r="17" spans="1:23" outlineLevel="1" collapsed="1" x14ac:dyDescent="0.25">
      <c r="A17" s="207"/>
      <c r="B17" s="206"/>
      <c r="C17" s="128" t="s">
        <v>206</v>
      </c>
      <c r="D17" s="206" t="s">
        <v>945</v>
      </c>
      <c r="E17" s="206"/>
      <c r="F17" s="206"/>
      <c r="G17" s="127">
        <v>1958609</v>
      </c>
      <c r="H17" s="127"/>
      <c r="I17" s="127"/>
      <c r="J17" s="127"/>
      <c r="K17" s="127">
        <v>92937</v>
      </c>
      <c r="L17" s="127"/>
      <c r="M17" s="127"/>
      <c r="N17" s="127"/>
      <c r="O17" s="127"/>
      <c r="P17" s="127">
        <v>1865672</v>
      </c>
      <c r="Q17" s="127"/>
      <c r="R17" s="127"/>
      <c r="S17" s="127"/>
      <c r="T17" s="127"/>
      <c r="U17" s="127"/>
      <c r="V17" s="127"/>
      <c r="W17" s="135"/>
    </row>
    <row r="18" spans="1:23" ht="92.4" hidden="1" outlineLevel="2" x14ac:dyDescent="0.25">
      <c r="A18" s="208"/>
      <c r="B18" s="205"/>
      <c r="C18" s="205"/>
      <c r="D18" s="205"/>
      <c r="E18" s="129" t="s">
        <v>11</v>
      </c>
      <c r="F18" s="129" t="s">
        <v>207</v>
      </c>
      <c r="G18" s="127">
        <v>1958609</v>
      </c>
      <c r="H18" s="131"/>
      <c r="I18" s="131"/>
      <c r="J18" s="131"/>
      <c r="K18" s="131">
        <v>92937</v>
      </c>
      <c r="L18" s="131"/>
      <c r="M18" s="131"/>
      <c r="N18" s="131"/>
      <c r="O18" s="131"/>
      <c r="P18" s="131">
        <v>1865672</v>
      </c>
      <c r="Q18" s="131"/>
      <c r="R18" s="131"/>
      <c r="S18" s="131"/>
      <c r="T18" s="131"/>
      <c r="U18" s="131"/>
      <c r="V18" s="131"/>
      <c r="W18" s="139"/>
    </row>
    <row r="19" spans="1:23" outlineLevel="1" collapsed="1" x14ac:dyDescent="0.25">
      <c r="A19" s="207"/>
      <c r="B19" s="206"/>
      <c r="C19" s="128" t="s">
        <v>208</v>
      </c>
      <c r="D19" s="206" t="s">
        <v>306</v>
      </c>
      <c r="E19" s="206"/>
      <c r="F19" s="206"/>
      <c r="G19" s="127">
        <v>913378</v>
      </c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35">
        <v>913378</v>
      </c>
    </row>
    <row r="20" spans="1:23" ht="92.4" hidden="1" outlineLevel="2" x14ac:dyDescent="0.25">
      <c r="A20" s="208"/>
      <c r="B20" s="205"/>
      <c r="C20" s="205"/>
      <c r="D20" s="205"/>
      <c r="E20" s="129" t="s">
        <v>13</v>
      </c>
      <c r="F20" s="129" t="s">
        <v>209</v>
      </c>
      <c r="G20" s="127">
        <v>781246</v>
      </c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9">
        <v>781246</v>
      </c>
    </row>
    <row r="21" spans="1:23" ht="66" hidden="1" outlineLevel="2" x14ac:dyDescent="0.25">
      <c r="A21" s="207"/>
      <c r="B21" s="206"/>
      <c r="C21" s="206"/>
      <c r="D21" s="206"/>
      <c r="E21" s="128" t="s">
        <v>937</v>
      </c>
      <c r="F21" s="128" t="s">
        <v>929</v>
      </c>
      <c r="G21" s="127">
        <v>132132</v>
      </c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8">
        <v>132132</v>
      </c>
    </row>
    <row r="22" spans="1:23" x14ac:dyDescent="0.25">
      <c r="A22" s="137" t="s">
        <v>14</v>
      </c>
      <c r="B22" s="205" t="s">
        <v>15</v>
      </c>
      <c r="C22" s="205"/>
      <c r="D22" s="205"/>
      <c r="E22" s="205"/>
      <c r="F22" s="205"/>
      <c r="G22" s="127">
        <v>1148748</v>
      </c>
      <c r="H22" s="127">
        <v>627339</v>
      </c>
      <c r="I22" s="127">
        <v>201280</v>
      </c>
      <c r="J22" s="127">
        <v>7895</v>
      </c>
      <c r="K22" s="127">
        <v>120663</v>
      </c>
      <c r="L22" s="127">
        <v>63513</v>
      </c>
      <c r="M22" s="127">
        <v>150</v>
      </c>
      <c r="N22" s="127">
        <v>500</v>
      </c>
      <c r="O22" s="127">
        <v>35000</v>
      </c>
      <c r="P22" s="127"/>
      <c r="Q22" s="127">
        <v>9656</v>
      </c>
      <c r="R22" s="127">
        <v>76752</v>
      </c>
      <c r="S22" s="127"/>
      <c r="T22" s="127"/>
      <c r="U22" s="127">
        <v>6000</v>
      </c>
      <c r="V22" s="127"/>
      <c r="W22" s="135"/>
    </row>
    <row r="23" spans="1:23" outlineLevel="1" x14ac:dyDescent="0.25">
      <c r="A23" s="207"/>
      <c r="B23" s="206"/>
      <c r="C23" s="128" t="s">
        <v>132</v>
      </c>
      <c r="D23" s="206" t="s">
        <v>944</v>
      </c>
      <c r="E23" s="206"/>
      <c r="F23" s="206"/>
      <c r="G23" s="127">
        <v>95152</v>
      </c>
      <c r="H23" s="127">
        <v>30332</v>
      </c>
      <c r="I23" s="127">
        <v>8222</v>
      </c>
      <c r="J23" s="127">
        <v>4421</v>
      </c>
      <c r="K23" s="127">
        <v>16352</v>
      </c>
      <c r="L23" s="127">
        <v>825</v>
      </c>
      <c r="M23" s="127"/>
      <c r="N23" s="127"/>
      <c r="O23" s="127">
        <v>35000</v>
      </c>
      <c r="P23" s="127"/>
      <c r="Q23" s="127"/>
      <c r="R23" s="127"/>
      <c r="S23" s="127"/>
      <c r="T23" s="127"/>
      <c r="U23" s="127"/>
      <c r="V23" s="127"/>
      <c r="W23" s="135"/>
    </row>
    <row r="24" spans="1:23" ht="79.2" hidden="1" outlineLevel="2" x14ac:dyDescent="0.25">
      <c r="A24" s="208"/>
      <c r="B24" s="205"/>
      <c r="C24" s="205"/>
      <c r="D24" s="205"/>
      <c r="E24" s="129" t="s">
        <v>145</v>
      </c>
      <c r="F24" s="129" t="s">
        <v>182</v>
      </c>
      <c r="G24" s="127">
        <v>45213</v>
      </c>
      <c r="H24" s="131"/>
      <c r="I24" s="131"/>
      <c r="J24" s="131">
        <v>4271</v>
      </c>
      <c r="K24" s="131">
        <v>5712</v>
      </c>
      <c r="L24" s="131">
        <v>230</v>
      </c>
      <c r="M24" s="131"/>
      <c r="N24" s="131"/>
      <c r="O24" s="131">
        <v>35000</v>
      </c>
      <c r="P24" s="131"/>
      <c r="Q24" s="131"/>
      <c r="R24" s="131"/>
      <c r="S24" s="131"/>
      <c r="T24" s="131"/>
      <c r="U24" s="131"/>
      <c r="V24" s="131"/>
      <c r="W24" s="139"/>
    </row>
    <row r="25" spans="1:23" ht="66" hidden="1" outlineLevel="2" x14ac:dyDescent="0.25">
      <c r="A25" s="207"/>
      <c r="B25" s="206"/>
      <c r="C25" s="206"/>
      <c r="D25" s="206"/>
      <c r="E25" s="128" t="s">
        <v>938</v>
      </c>
      <c r="F25" s="128" t="s">
        <v>930</v>
      </c>
      <c r="G25" s="127">
        <v>49939</v>
      </c>
      <c r="H25" s="130">
        <v>30332</v>
      </c>
      <c r="I25" s="130">
        <v>8222</v>
      </c>
      <c r="J25" s="130">
        <v>150</v>
      </c>
      <c r="K25" s="130">
        <v>10640</v>
      </c>
      <c r="L25" s="130">
        <v>595</v>
      </c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8"/>
    </row>
    <row r="26" spans="1:23" outlineLevel="1" collapsed="1" x14ac:dyDescent="0.25">
      <c r="A26" s="208"/>
      <c r="B26" s="205"/>
      <c r="C26" s="129" t="s">
        <v>210</v>
      </c>
      <c r="D26" s="205" t="s">
        <v>308</v>
      </c>
      <c r="E26" s="205"/>
      <c r="F26" s="205"/>
      <c r="G26" s="127">
        <v>1053596</v>
      </c>
      <c r="H26" s="127">
        <v>597007</v>
      </c>
      <c r="I26" s="127">
        <v>193058</v>
      </c>
      <c r="J26" s="127">
        <v>3474</v>
      </c>
      <c r="K26" s="127">
        <v>104311</v>
      </c>
      <c r="L26" s="127">
        <v>62688</v>
      </c>
      <c r="M26" s="127">
        <v>150</v>
      </c>
      <c r="N26" s="127">
        <v>500</v>
      </c>
      <c r="O26" s="127"/>
      <c r="P26" s="127"/>
      <c r="Q26" s="127">
        <v>9656</v>
      </c>
      <c r="R26" s="127">
        <v>76752</v>
      </c>
      <c r="S26" s="127"/>
      <c r="T26" s="127"/>
      <c r="U26" s="127">
        <v>6000</v>
      </c>
      <c r="V26" s="127"/>
      <c r="W26" s="135"/>
    </row>
    <row r="27" spans="1:23" ht="39.6" hidden="1" outlineLevel="2" x14ac:dyDescent="0.25">
      <c r="A27" s="207"/>
      <c r="B27" s="206"/>
      <c r="C27" s="206"/>
      <c r="D27" s="206"/>
      <c r="E27" s="128" t="s">
        <v>16</v>
      </c>
      <c r="F27" s="128" t="s">
        <v>211</v>
      </c>
      <c r="G27" s="127">
        <v>1053596</v>
      </c>
      <c r="H27" s="130">
        <v>597007</v>
      </c>
      <c r="I27" s="130">
        <v>193058</v>
      </c>
      <c r="J27" s="130">
        <v>3474</v>
      </c>
      <c r="K27" s="130">
        <v>104311</v>
      </c>
      <c r="L27" s="130">
        <v>62688</v>
      </c>
      <c r="M27" s="130">
        <v>150</v>
      </c>
      <c r="N27" s="130">
        <v>500</v>
      </c>
      <c r="O27" s="130"/>
      <c r="P27" s="130"/>
      <c r="Q27" s="130">
        <v>9656</v>
      </c>
      <c r="R27" s="130">
        <v>76752</v>
      </c>
      <c r="S27" s="130"/>
      <c r="T27" s="130"/>
      <c r="U27" s="130">
        <v>6000</v>
      </c>
      <c r="V27" s="130"/>
      <c r="W27" s="138"/>
    </row>
    <row r="28" spans="1:23" x14ac:dyDescent="0.25">
      <c r="A28" s="137" t="s">
        <v>17</v>
      </c>
      <c r="B28" s="205" t="s">
        <v>18</v>
      </c>
      <c r="C28" s="205"/>
      <c r="D28" s="205"/>
      <c r="E28" s="205"/>
      <c r="F28" s="205"/>
      <c r="G28" s="127">
        <v>6231970</v>
      </c>
      <c r="H28" s="127">
        <v>972560</v>
      </c>
      <c r="I28" s="127">
        <v>305490</v>
      </c>
      <c r="J28" s="127">
        <v>2825</v>
      </c>
      <c r="K28" s="127">
        <v>3661027</v>
      </c>
      <c r="L28" s="127">
        <v>148900</v>
      </c>
      <c r="M28" s="127"/>
      <c r="N28" s="127">
        <v>74875</v>
      </c>
      <c r="O28" s="127">
        <v>151295</v>
      </c>
      <c r="P28" s="127"/>
      <c r="Q28" s="127">
        <v>34664</v>
      </c>
      <c r="R28" s="127">
        <v>758334</v>
      </c>
      <c r="S28" s="127"/>
      <c r="T28" s="127"/>
      <c r="U28" s="127">
        <v>121000</v>
      </c>
      <c r="V28" s="127"/>
      <c r="W28" s="135">
        <v>1000</v>
      </c>
    </row>
    <row r="29" spans="1:23" outlineLevel="1" x14ac:dyDescent="0.25">
      <c r="A29" s="207"/>
      <c r="B29" s="206"/>
      <c r="C29" s="128" t="s">
        <v>212</v>
      </c>
      <c r="D29" s="206" t="s">
        <v>309</v>
      </c>
      <c r="E29" s="206"/>
      <c r="F29" s="206"/>
      <c r="G29" s="127">
        <v>77306</v>
      </c>
      <c r="H29" s="127">
        <v>47873</v>
      </c>
      <c r="I29" s="127">
        <v>2853</v>
      </c>
      <c r="J29" s="127"/>
      <c r="K29" s="127"/>
      <c r="L29" s="127"/>
      <c r="M29" s="127"/>
      <c r="N29" s="127"/>
      <c r="O29" s="127">
        <v>26580</v>
      </c>
      <c r="P29" s="127"/>
      <c r="Q29" s="127"/>
      <c r="R29" s="127"/>
      <c r="S29" s="127"/>
      <c r="T29" s="127"/>
      <c r="U29" s="127"/>
      <c r="V29" s="127"/>
      <c r="W29" s="135"/>
    </row>
    <row r="30" spans="1:23" ht="92.4" hidden="1" outlineLevel="2" x14ac:dyDescent="0.25">
      <c r="A30" s="208"/>
      <c r="B30" s="205"/>
      <c r="C30" s="205"/>
      <c r="D30" s="205"/>
      <c r="E30" s="129" t="s">
        <v>117</v>
      </c>
      <c r="F30" s="129" t="s">
        <v>213</v>
      </c>
      <c r="G30" s="127">
        <v>77306</v>
      </c>
      <c r="H30" s="131">
        <v>47873</v>
      </c>
      <c r="I30" s="131">
        <v>2853</v>
      </c>
      <c r="J30" s="131"/>
      <c r="K30" s="131"/>
      <c r="L30" s="131"/>
      <c r="M30" s="131"/>
      <c r="N30" s="131"/>
      <c r="O30" s="131">
        <v>26580</v>
      </c>
      <c r="P30" s="131"/>
      <c r="Q30" s="131"/>
      <c r="R30" s="131"/>
      <c r="S30" s="131"/>
      <c r="T30" s="131"/>
      <c r="U30" s="131"/>
      <c r="V30" s="131"/>
      <c r="W30" s="139"/>
    </row>
    <row r="31" spans="1:23" outlineLevel="1" collapsed="1" x14ac:dyDescent="0.25">
      <c r="A31" s="207"/>
      <c r="B31" s="206"/>
      <c r="C31" s="128" t="s">
        <v>214</v>
      </c>
      <c r="D31" s="206" t="s">
        <v>20</v>
      </c>
      <c r="E31" s="206"/>
      <c r="F31" s="206"/>
      <c r="G31" s="127">
        <v>557426</v>
      </c>
      <c r="H31" s="127">
        <v>368051</v>
      </c>
      <c r="I31" s="127">
        <v>108674</v>
      </c>
      <c r="J31" s="127">
        <v>130</v>
      </c>
      <c r="K31" s="127">
        <v>17286</v>
      </c>
      <c r="L31" s="127">
        <v>11391</v>
      </c>
      <c r="M31" s="127"/>
      <c r="N31" s="127">
        <v>5730</v>
      </c>
      <c r="O31" s="127"/>
      <c r="P31" s="127"/>
      <c r="Q31" s="127">
        <v>34364</v>
      </c>
      <c r="R31" s="127">
        <v>11800</v>
      </c>
      <c r="S31" s="127"/>
      <c r="T31" s="127"/>
      <c r="U31" s="127"/>
      <c r="V31" s="127"/>
      <c r="W31" s="135"/>
    </row>
    <row r="32" spans="1:23" ht="52.8" hidden="1" outlineLevel="2" x14ac:dyDescent="0.25">
      <c r="A32" s="208"/>
      <c r="B32" s="205"/>
      <c r="C32" s="205"/>
      <c r="D32" s="205"/>
      <c r="E32" s="129" t="s">
        <v>21</v>
      </c>
      <c r="F32" s="129" t="s">
        <v>789</v>
      </c>
      <c r="G32" s="127">
        <v>557426</v>
      </c>
      <c r="H32" s="131">
        <v>368051</v>
      </c>
      <c r="I32" s="131">
        <v>108674</v>
      </c>
      <c r="J32" s="131">
        <v>130</v>
      </c>
      <c r="K32" s="131">
        <v>17286</v>
      </c>
      <c r="L32" s="131">
        <v>11391</v>
      </c>
      <c r="M32" s="131"/>
      <c r="N32" s="131">
        <v>5730</v>
      </c>
      <c r="O32" s="131"/>
      <c r="P32" s="131"/>
      <c r="Q32" s="131">
        <v>34364</v>
      </c>
      <c r="R32" s="131">
        <v>11800</v>
      </c>
      <c r="S32" s="131"/>
      <c r="T32" s="131"/>
      <c r="U32" s="131"/>
      <c r="V32" s="131"/>
      <c r="W32" s="139"/>
    </row>
    <row r="33" spans="1:23" outlineLevel="1" collapsed="1" x14ac:dyDescent="0.25">
      <c r="A33" s="207"/>
      <c r="B33" s="206"/>
      <c r="C33" s="128" t="s">
        <v>22</v>
      </c>
      <c r="D33" s="206" t="s">
        <v>23</v>
      </c>
      <c r="E33" s="206"/>
      <c r="F33" s="206"/>
      <c r="G33" s="127">
        <v>4170066</v>
      </c>
      <c r="H33" s="127">
        <v>145081</v>
      </c>
      <c r="I33" s="127">
        <v>48162</v>
      </c>
      <c r="J33" s="127">
        <v>500</v>
      </c>
      <c r="K33" s="127">
        <v>3306288</v>
      </c>
      <c r="L33" s="127">
        <v>43412</v>
      </c>
      <c r="M33" s="127"/>
      <c r="N33" s="127">
        <v>264</v>
      </c>
      <c r="O33" s="127"/>
      <c r="P33" s="127"/>
      <c r="Q33" s="127"/>
      <c r="R33" s="127">
        <v>626359</v>
      </c>
      <c r="S33" s="127"/>
      <c r="T33" s="127"/>
      <c r="U33" s="127"/>
      <c r="V33" s="127"/>
      <c r="W33" s="135"/>
    </row>
    <row r="34" spans="1:23" ht="39.6" hidden="1" outlineLevel="2" x14ac:dyDescent="0.25">
      <c r="A34" s="208"/>
      <c r="B34" s="205"/>
      <c r="C34" s="205"/>
      <c r="D34" s="205"/>
      <c r="E34" s="129" t="s">
        <v>24</v>
      </c>
      <c r="F34" s="129" t="s">
        <v>479</v>
      </c>
      <c r="G34" s="127">
        <v>4170066</v>
      </c>
      <c r="H34" s="131">
        <v>145081</v>
      </c>
      <c r="I34" s="131">
        <v>48162</v>
      </c>
      <c r="J34" s="131">
        <v>500</v>
      </c>
      <c r="K34" s="131">
        <v>3306288</v>
      </c>
      <c r="L34" s="131">
        <v>43412</v>
      </c>
      <c r="M34" s="131"/>
      <c r="N34" s="131">
        <v>264</v>
      </c>
      <c r="O34" s="131"/>
      <c r="P34" s="131"/>
      <c r="Q34" s="131"/>
      <c r="R34" s="131">
        <v>626359</v>
      </c>
      <c r="S34" s="131"/>
      <c r="T34" s="131"/>
      <c r="U34" s="131"/>
      <c r="V34" s="131"/>
      <c r="W34" s="139"/>
    </row>
    <row r="35" spans="1:23" outlineLevel="1" collapsed="1" x14ac:dyDescent="0.25">
      <c r="A35" s="207"/>
      <c r="B35" s="206"/>
      <c r="C35" s="128" t="s">
        <v>217</v>
      </c>
      <c r="D35" s="206" t="s">
        <v>943</v>
      </c>
      <c r="E35" s="206"/>
      <c r="F35" s="206"/>
      <c r="G35" s="127">
        <v>1409672</v>
      </c>
      <c r="H35" s="127">
        <v>411555</v>
      </c>
      <c r="I35" s="127">
        <v>145801</v>
      </c>
      <c r="J35" s="127">
        <v>2195</v>
      </c>
      <c r="K35" s="127">
        <v>320445</v>
      </c>
      <c r="L35" s="127">
        <v>94097</v>
      </c>
      <c r="M35" s="127"/>
      <c r="N35" s="127">
        <v>68389</v>
      </c>
      <c r="O35" s="127">
        <v>124715</v>
      </c>
      <c r="P35" s="127"/>
      <c r="Q35" s="127">
        <v>300</v>
      </c>
      <c r="R35" s="127">
        <v>120175</v>
      </c>
      <c r="S35" s="127"/>
      <c r="T35" s="127"/>
      <c r="U35" s="127">
        <v>121000</v>
      </c>
      <c r="V35" s="127"/>
      <c r="W35" s="135">
        <v>1000</v>
      </c>
    </row>
    <row r="36" spans="1:23" ht="52.8" hidden="1" outlineLevel="2" x14ac:dyDescent="0.25">
      <c r="A36" s="208"/>
      <c r="B36" s="205"/>
      <c r="C36" s="205"/>
      <c r="D36" s="205"/>
      <c r="E36" s="129" t="s">
        <v>218</v>
      </c>
      <c r="F36" s="129" t="s">
        <v>904</v>
      </c>
      <c r="G36" s="127">
        <v>209701</v>
      </c>
      <c r="H36" s="131">
        <v>133178</v>
      </c>
      <c r="I36" s="131">
        <v>53171</v>
      </c>
      <c r="J36" s="131"/>
      <c r="K36" s="131">
        <v>9389</v>
      </c>
      <c r="L36" s="131">
        <v>10698</v>
      </c>
      <c r="M36" s="131"/>
      <c r="N36" s="131">
        <v>40</v>
      </c>
      <c r="O36" s="131"/>
      <c r="P36" s="131"/>
      <c r="Q36" s="131"/>
      <c r="R36" s="131">
        <v>3225</v>
      </c>
      <c r="S36" s="131"/>
      <c r="T36" s="131"/>
      <c r="U36" s="131"/>
      <c r="V36" s="131"/>
      <c r="W36" s="139"/>
    </row>
    <row r="37" spans="1:23" ht="26.4" hidden="1" outlineLevel="2" x14ac:dyDescent="0.25">
      <c r="A37" s="207"/>
      <c r="B37" s="206"/>
      <c r="C37" s="206"/>
      <c r="D37" s="206"/>
      <c r="E37" s="128" t="s">
        <v>219</v>
      </c>
      <c r="F37" s="128" t="s">
        <v>905</v>
      </c>
      <c r="G37" s="127">
        <v>349135</v>
      </c>
      <c r="H37" s="130">
        <v>149012</v>
      </c>
      <c r="I37" s="130">
        <v>49765</v>
      </c>
      <c r="J37" s="130">
        <v>1875</v>
      </c>
      <c r="K37" s="130">
        <v>22673</v>
      </c>
      <c r="L37" s="130">
        <v>40394</v>
      </c>
      <c r="M37" s="130"/>
      <c r="N37" s="130">
        <v>5013</v>
      </c>
      <c r="O37" s="130">
        <v>77000</v>
      </c>
      <c r="P37" s="130"/>
      <c r="Q37" s="130"/>
      <c r="R37" s="130">
        <v>2403</v>
      </c>
      <c r="S37" s="130"/>
      <c r="T37" s="130"/>
      <c r="U37" s="130"/>
      <c r="V37" s="130"/>
      <c r="W37" s="138">
        <v>1000</v>
      </c>
    </row>
    <row r="38" spans="1:23" ht="52.8" hidden="1" outlineLevel="2" x14ac:dyDescent="0.25">
      <c r="A38" s="208"/>
      <c r="B38" s="205"/>
      <c r="C38" s="205"/>
      <c r="D38" s="205"/>
      <c r="E38" s="129" t="s">
        <v>220</v>
      </c>
      <c r="F38" s="129" t="s">
        <v>221</v>
      </c>
      <c r="G38" s="127">
        <v>77663</v>
      </c>
      <c r="H38" s="131">
        <v>6759</v>
      </c>
      <c r="I38" s="131">
        <v>1595</v>
      </c>
      <c r="J38" s="131"/>
      <c r="K38" s="131">
        <v>46510</v>
      </c>
      <c r="L38" s="131">
        <v>3300</v>
      </c>
      <c r="M38" s="131"/>
      <c r="N38" s="131">
        <v>19222</v>
      </c>
      <c r="O38" s="131"/>
      <c r="P38" s="131"/>
      <c r="Q38" s="131"/>
      <c r="R38" s="131">
        <v>277</v>
      </c>
      <c r="S38" s="131"/>
      <c r="T38" s="131"/>
      <c r="U38" s="131"/>
      <c r="V38" s="131"/>
      <c r="W38" s="139"/>
    </row>
    <row r="39" spans="1:23" ht="39.6" hidden="1" outlineLevel="2" x14ac:dyDescent="0.25">
      <c r="A39" s="207"/>
      <c r="B39" s="206"/>
      <c r="C39" s="206"/>
      <c r="D39" s="206"/>
      <c r="E39" s="128" t="s">
        <v>222</v>
      </c>
      <c r="F39" s="128" t="s">
        <v>223</v>
      </c>
      <c r="G39" s="127">
        <v>157025</v>
      </c>
      <c r="H39" s="130">
        <v>1590</v>
      </c>
      <c r="I39" s="130">
        <v>376</v>
      </c>
      <c r="J39" s="130"/>
      <c r="K39" s="130">
        <v>128625</v>
      </c>
      <c r="L39" s="130">
        <v>7789</v>
      </c>
      <c r="M39" s="130"/>
      <c r="N39" s="130">
        <v>17616</v>
      </c>
      <c r="O39" s="130"/>
      <c r="P39" s="130"/>
      <c r="Q39" s="130"/>
      <c r="R39" s="130">
        <v>1029</v>
      </c>
      <c r="S39" s="130"/>
      <c r="T39" s="130"/>
      <c r="U39" s="130"/>
      <c r="V39" s="130"/>
      <c r="W39" s="138"/>
    </row>
    <row r="40" spans="1:23" ht="92.4" hidden="1" outlineLevel="2" x14ac:dyDescent="0.25">
      <c r="A40" s="208"/>
      <c r="B40" s="205"/>
      <c r="C40" s="205"/>
      <c r="D40" s="205"/>
      <c r="E40" s="129" t="s">
        <v>225</v>
      </c>
      <c r="F40" s="129" t="s">
        <v>906</v>
      </c>
      <c r="G40" s="127">
        <v>221088</v>
      </c>
      <c r="H40" s="131">
        <v>82027</v>
      </c>
      <c r="I40" s="131">
        <v>26404</v>
      </c>
      <c r="J40" s="131">
        <v>200</v>
      </c>
      <c r="K40" s="131">
        <v>22612</v>
      </c>
      <c r="L40" s="131">
        <v>11386</v>
      </c>
      <c r="M40" s="131"/>
      <c r="N40" s="131">
        <v>938</v>
      </c>
      <c r="O40" s="131">
        <v>43000</v>
      </c>
      <c r="P40" s="131"/>
      <c r="Q40" s="131">
        <v>300</v>
      </c>
      <c r="R40" s="131">
        <v>34221</v>
      </c>
      <c r="S40" s="131"/>
      <c r="T40" s="131"/>
      <c r="U40" s="131"/>
      <c r="V40" s="131"/>
      <c r="W40" s="139"/>
    </row>
    <row r="41" spans="1:23" ht="52.8" hidden="1" outlineLevel="2" x14ac:dyDescent="0.25">
      <c r="A41" s="207"/>
      <c r="B41" s="206"/>
      <c r="C41" s="206"/>
      <c r="D41" s="206"/>
      <c r="E41" s="128" t="s">
        <v>226</v>
      </c>
      <c r="F41" s="128" t="s">
        <v>227</v>
      </c>
      <c r="G41" s="127">
        <v>56449</v>
      </c>
      <c r="H41" s="130"/>
      <c r="I41" s="130">
        <v>0</v>
      </c>
      <c r="J41" s="130"/>
      <c r="K41" s="130">
        <v>40699</v>
      </c>
      <c r="L41" s="130">
        <v>2800</v>
      </c>
      <c r="M41" s="130"/>
      <c r="N41" s="130">
        <v>12950</v>
      </c>
      <c r="O41" s="130"/>
      <c r="P41" s="130"/>
      <c r="Q41" s="130"/>
      <c r="R41" s="130"/>
      <c r="S41" s="130"/>
      <c r="T41" s="130"/>
      <c r="U41" s="130"/>
      <c r="V41" s="130"/>
      <c r="W41" s="138"/>
    </row>
    <row r="42" spans="1:23" ht="39.6" hidden="1" outlineLevel="2" x14ac:dyDescent="0.25">
      <c r="A42" s="208"/>
      <c r="B42" s="205"/>
      <c r="C42" s="205"/>
      <c r="D42" s="205"/>
      <c r="E42" s="129" t="s">
        <v>228</v>
      </c>
      <c r="F42" s="129" t="s">
        <v>229</v>
      </c>
      <c r="G42" s="127">
        <v>44194</v>
      </c>
      <c r="H42" s="131"/>
      <c r="I42" s="131">
        <v>0</v>
      </c>
      <c r="J42" s="131"/>
      <c r="K42" s="131">
        <v>28368</v>
      </c>
      <c r="L42" s="131">
        <v>4336</v>
      </c>
      <c r="M42" s="131"/>
      <c r="N42" s="131">
        <v>11490</v>
      </c>
      <c r="O42" s="131"/>
      <c r="P42" s="131"/>
      <c r="Q42" s="131"/>
      <c r="R42" s="131"/>
      <c r="S42" s="131"/>
      <c r="T42" s="131"/>
      <c r="U42" s="131"/>
      <c r="V42" s="131"/>
      <c r="W42" s="139"/>
    </row>
    <row r="43" spans="1:23" ht="39.6" hidden="1" outlineLevel="2" x14ac:dyDescent="0.25">
      <c r="A43" s="207"/>
      <c r="B43" s="206"/>
      <c r="C43" s="206"/>
      <c r="D43" s="206"/>
      <c r="E43" s="128" t="s">
        <v>478</v>
      </c>
      <c r="F43" s="128" t="s">
        <v>477</v>
      </c>
      <c r="G43" s="127">
        <v>86515</v>
      </c>
      <c r="H43" s="130">
        <v>38989</v>
      </c>
      <c r="I43" s="130">
        <v>14490</v>
      </c>
      <c r="J43" s="130">
        <v>120</v>
      </c>
      <c r="K43" s="130">
        <v>19091</v>
      </c>
      <c r="L43" s="130">
        <v>9549</v>
      </c>
      <c r="M43" s="130"/>
      <c r="N43" s="130">
        <v>1120</v>
      </c>
      <c r="O43" s="130"/>
      <c r="P43" s="130"/>
      <c r="Q43" s="130"/>
      <c r="R43" s="130">
        <v>3156</v>
      </c>
      <c r="S43" s="130"/>
      <c r="T43" s="130"/>
      <c r="U43" s="130"/>
      <c r="V43" s="130"/>
      <c r="W43" s="138"/>
    </row>
    <row r="44" spans="1:23" ht="52.8" hidden="1" outlineLevel="2" x14ac:dyDescent="0.25">
      <c r="A44" s="208"/>
      <c r="B44" s="205"/>
      <c r="C44" s="205"/>
      <c r="D44" s="205"/>
      <c r="E44" s="129" t="s">
        <v>939</v>
      </c>
      <c r="F44" s="129" t="s">
        <v>931</v>
      </c>
      <c r="G44" s="127">
        <v>81187</v>
      </c>
      <c r="H44" s="131"/>
      <c r="I44" s="131"/>
      <c r="J44" s="131"/>
      <c r="K44" s="131">
        <v>1478</v>
      </c>
      <c r="L44" s="131">
        <v>3845</v>
      </c>
      <c r="M44" s="131"/>
      <c r="N44" s="131"/>
      <c r="O44" s="131"/>
      <c r="P44" s="131"/>
      <c r="Q44" s="131"/>
      <c r="R44" s="131">
        <v>75864</v>
      </c>
      <c r="S44" s="131"/>
      <c r="T44" s="131"/>
      <c r="U44" s="131"/>
      <c r="V44" s="131"/>
      <c r="W44" s="139"/>
    </row>
    <row r="45" spans="1:23" ht="79.2" hidden="1" outlineLevel="2" x14ac:dyDescent="0.25">
      <c r="A45" s="207"/>
      <c r="B45" s="206"/>
      <c r="C45" s="206"/>
      <c r="D45" s="206"/>
      <c r="E45" s="128" t="s">
        <v>27</v>
      </c>
      <c r="F45" s="128" t="s">
        <v>230</v>
      </c>
      <c r="G45" s="127">
        <v>126715</v>
      </c>
      <c r="H45" s="130"/>
      <c r="I45" s="130"/>
      <c r="J45" s="130"/>
      <c r="K45" s="130">
        <v>1000</v>
      </c>
      <c r="L45" s="130"/>
      <c r="M45" s="130"/>
      <c r="N45" s="130"/>
      <c r="O45" s="130">
        <v>4715</v>
      </c>
      <c r="P45" s="130"/>
      <c r="Q45" s="130"/>
      <c r="R45" s="130"/>
      <c r="S45" s="130"/>
      <c r="T45" s="130"/>
      <c r="U45" s="130">
        <v>121000</v>
      </c>
      <c r="V45" s="130"/>
      <c r="W45" s="138"/>
    </row>
    <row r="46" spans="1:23" outlineLevel="1" collapsed="1" x14ac:dyDescent="0.25">
      <c r="A46" s="208"/>
      <c r="B46" s="205"/>
      <c r="C46" s="129" t="s">
        <v>231</v>
      </c>
      <c r="D46" s="205" t="s">
        <v>310</v>
      </c>
      <c r="E46" s="205"/>
      <c r="F46" s="205"/>
      <c r="G46" s="127">
        <v>17500</v>
      </c>
      <c r="H46" s="127"/>
      <c r="I46" s="127"/>
      <c r="J46" s="127"/>
      <c r="K46" s="127">
        <v>17008</v>
      </c>
      <c r="L46" s="127"/>
      <c r="M46" s="127"/>
      <c r="N46" s="127">
        <v>492</v>
      </c>
      <c r="O46" s="127"/>
      <c r="P46" s="127"/>
      <c r="Q46" s="127"/>
      <c r="R46" s="127"/>
      <c r="S46" s="127"/>
      <c r="T46" s="127"/>
      <c r="U46" s="127"/>
      <c r="V46" s="127"/>
      <c r="W46" s="135"/>
    </row>
    <row r="47" spans="1:23" ht="66" hidden="1" outlineLevel="2" x14ac:dyDescent="0.25">
      <c r="A47" s="207"/>
      <c r="B47" s="206"/>
      <c r="C47" s="206"/>
      <c r="D47" s="206"/>
      <c r="E47" s="128" t="s">
        <v>29</v>
      </c>
      <c r="F47" s="128" t="s">
        <v>232</v>
      </c>
      <c r="G47" s="127">
        <v>17500</v>
      </c>
      <c r="H47" s="130"/>
      <c r="I47" s="130"/>
      <c r="J47" s="130"/>
      <c r="K47" s="130">
        <v>17008</v>
      </c>
      <c r="L47" s="130"/>
      <c r="M47" s="130"/>
      <c r="N47" s="130">
        <v>492</v>
      </c>
      <c r="O47" s="130"/>
      <c r="P47" s="130"/>
      <c r="Q47" s="130"/>
      <c r="R47" s="130"/>
      <c r="S47" s="130"/>
      <c r="T47" s="130"/>
      <c r="U47" s="130"/>
      <c r="V47" s="130"/>
      <c r="W47" s="138"/>
    </row>
    <row r="48" spans="1:23" x14ac:dyDescent="0.25">
      <c r="A48" s="137" t="s">
        <v>30</v>
      </c>
      <c r="B48" s="205" t="s">
        <v>31</v>
      </c>
      <c r="C48" s="205"/>
      <c r="D48" s="205"/>
      <c r="E48" s="205"/>
      <c r="F48" s="205"/>
      <c r="G48" s="127">
        <v>206501</v>
      </c>
      <c r="H48" s="127"/>
      <c r="I48" s="127"/>
      <c r="J48" s="127"/>
      <c r="K48" s="127">
        <v>196126</v>
      </c>
      <c r="L48" s="127"/>
      <c r="M48" s="127"/>
      <c r="N48" s="127">
        <v>305</v>
      </c>
      <c r="O48" s="127">
        <v>10070</v>
      </c>
      <c r="P48" s="127"/>
      <c r="Q48" s="127"/>
      <c r="R48" s="127"/>
      <c r="S48" s="127"/>
      <c r="T48" s="127"/>
      <c r="U48" s="127"/>
      <c r="V48" s="127"/>
      <c r="W48" s="135"/>
    </row>
    <row r="49" spans="1:23" outlineLevel="1" x14ac:dyDescent="0.25">
      <c r="A49" s="207"/>
      <c r="B49" s="206"/>
      <c r="C49" s="128" t="s">
        <v>32</v>
      </c>
      <c r="D49" s="206" t="s">
        <v>33</v>
      </c>
      <c r="E49" s="206"/>
      <c r="F49" s="206"/>
      <c r="G49" s="127">
        <v>87038</v>
      </c>
      <c r="H49" s="127"/>
      <c r="I49" s="127"/>
      <c r="J49" s="127"/>
      <c r="K49" s="127">
        <v>87008</v>
      </c>
      <c r="L49" s="127"/>
      <c r="M49" s="127"/>
      <c r="N49" s="127">
        <v>30</v>
      </c>
      <c r="O49" s="127"/>
      <c r="P49" s="127"/>
      <c r="Q49" s="127"/>
      <c r="R49" s="127"/>
      <c r="S49" s="127"/>
      <c r="T49" s="127"/>
      <c r="U49" s="127"/>
      <c r="V49" s="127"/>
      <c r="W49" s="135"/>
    </row>
    <row r="50" spans="1:23" ht="52.8" hidden="1" outlineLevel="2" x14ac:dyDescent="0.25">
      <c r="A50" s="208"/>
      <c r="B50" s="205"/>
      <c r="C50" s="205"/>
      <c r="D50" s="205"/>
      <c r="E50" s="129" t="s">
        <v>34</v>
      </c>
      <c r="F50" s="129" t="s">
        <v>33</v>
      </c>
      <c r="G50" s="127">
        <v>24880</v>
      </c>
      <c r="H50" s="131"/>
      <c r="I50" s="131"/>
      <c r="J50" s="131"/>
      <c r="K50" s="131">
        <v>24880</v>
      </c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9"/>
    </row>
    <row r="51" spans="1:23" ht="92.4" hidden="1" outlineLevel="2" x14ac:dyDescent="0.25">
      <c r="A51" s="207"/>
      <c r="B51" s="206"/>
      <c r="C51" s="206"/>
      <c r="D51" s="206"/>
      <c r="E51" s="128" t="s">
        <v>892</v>
      </c>
      <c r="F51" s="128" t="s">
        <v>798</v>
      </c>
      <c r="G51" s="127">
        <v>62158</v>
      </c>
      <c r="H51" s="130"/>
      <c r="I51" s="130"/>
      <c r="J51" s="130"/>
      <c r="K51" s="130">
        <v>62128</v>
      </c>
      <c r="L51" s="130"/>
      <c r="M51" s="130"/>
      <c r="N51" s="130">
        <v>30</v>
      </c>
      <c r="O51" s="130"/>
      <c r="P51" s="130"/>
      <c r="Q51" s="130"/>
      <c r="R51" s="130"/>
      <c r="S51" s="130"/>
      <c r="T51" s="130"/>
      <c r="U51" s="130"/>
      <c r="V51" s="130"/>
      <c r="W51" s="138"/>
    </row>
    <row r="52" spans="1:23" outlineLevel="1" collapsed="1" x14ac:dyDescent="0.25">
      <c r="A52" s="208"/>
      <c r="B52" s="205"/>
      <c r="C52" s="129" t="s">
        <v>35</v>
      </c>
      <c r="D52" s="205" t="s">
        <v>36</v>
      </c>
      <c r="E52" s="205"/>
      <c r="F52" s="205"/>
      <c r="G52" s="127">
        <v>115463</v>
      </c>
      <c r="H52" s="127"/>
      <c r="I52" s="127"/>
      <c r="J52" s="127"/>
      <c r="K52" s="127">
        <v>109118</v>
      </c>
      <c r="L52" s="127"/>
      <c r="M52" s="127"/>
      <c r="N52" s="127">
        <v>275</v>
      </c>
      <c r="O52" s="127">
        <v>6070</v>
      </c>
      <c r="P52" s="127"/>
      <c r="Q52" s="127"/>
      <c r="R52" s="127"/>
      <c r="S52" s="127"/>
      <c r="T52" s="127"/>
      <c r="U52" s="127"/>
      <c r="V52" s="127"/>
      <c r="W52" s="135"/>
    </row>
    <row r="53" spans="1:23" ht="52.8" hidden="1" outlineLevel="2" x14ac:dyDescent="0.25">
      <c r="A53" s="207"/>
      <c r="B53" s="206"/>
      <c r="C53" s="206"/>
      <c r="D53" s="206"/>
      <c r="E53" s="128" t="s">
        <v>37</v>
      </c>
      <c r="F53" s="128" t="s">
        <v>474</v>
      </c>
      <c r="G53" s="127">
        <v>115463</v>
      </c>
      <c r="H53" s="130"/>
      <c r="I53" s="130"/>
      <c r="J53" s="130"/>
      <c r="K53" s="130">
        <v>109118</v>
      </c>
      <c r="L53" s="130"/>
      <c r="M53" s="130"/>
      <c r="N53" s="130">
        <v>275</v>
      </c>
      <c r="O53" s="130">
        <v>6070</v>
      </c>
      <c r="P53" s="130"/>
      <c r="Q53" s="130"/>
      <c r="R53" s="130"/>
      <c r="S53" s="130"/>
      <c r="T53" s="130"/>
      <c r="U53" s="130"/>
      <c r="V53" s="130"/>
      <c r="W53" s="138"/>
    </row>
    <row r="54" spans="1:23" outlineLevel="1" collapsed="1" x14ac:dyDescent="0.25">
      <c r="A54" s="208"/>
      <c r="B54" s="205"/>
      <c r="C54" s="129" t="s">
        <v>133</v>
      </c>
      <c r="D54" s="205" t="s">
        <v>134</v>
      </c>
      <c r="E54" s="205"/>
      <c r="F54" s="205"/>
      <c r="G54" s="127">
        <v>4000</v>
      </c>
      <c r="H54" s="127"/>
      <c r="I54" s="127"/>
      <c r="J54" s="127"/>
      <c r="K54" s="127"/>
      <c r="L54" s="127"/>
      <c r="M54" s="127"/>
      <c r="N54" s="127"/>
      <c r="O54" s="127">
        <v>4000</v>
      </c>
      <c r="P54" s="127"/>
      <c r="Q54" s="127"/>
      <c r="R54" s="127"/>
      <c r="S54" s="127"/>
      <c r="T54" s="127"/>
      <c r="U54" s="127"/>
      <c r="V54" s="127"/>
      <c r="W54" s="135"/>
    </row>
    <row r="55" spans="1:23" ht="66" hidden="1" outlineLevel="2" x14ac:dyDescent="0.25">
      <c r="A55" s="207"/>
      <c r="B55" s="206"/>
      <c r="C55" s="206"/>
      <c r="D55" s="206"/>
      <c r="E55" s="128" t="s">
        <v>161</v>
      </c>
      <c r="F55" s="128" t="s">
        <v>473</v>
      </c>
      <c r="G55" s="127">
        <v>4000</v>
      </c>
      <c r="H55" s="130"/>
      <c r="I55" s="130"/>
      <c r="J55" s="130"/>
      <c r="K55" s="130"/>
      <c r="L55" s="130"/>
      <c r="M55" s="130"/>
      <c r="N55" s="130"/>
      <c r="O55" s="130">
        <v>4000</v>
      </c>
      <c r="P55" s="130"/>
      <c r="Q55" s="130"/>
      <c r="R55" s="130"/>
      <c r="S55" s="130"/>
      <c r="T55" s="130"/>
      <c r="U55" s="130"/>
      <c r="V55" s="130"/>
      <c r="W55" s="138"/>
    </row>
    <row r="56" spans="1:23" x14ac:dyDescent="0.25">
      <c r="A56" s="137" t="s">
        <v>38</v>
      </c>
      <c r="B56" s="205" t="s">
        <v>311</v>
      </c>
      <c r="C56" s="205"/>
      <c r="D56" s="205"/>
      <c r="E56" s="205"/>
      <c r="F56" s="205"/>
      <c r="G56" s="127">
        <v>5154142</v>
      </c>
      <c r="H56" s="127">
        <v>1150211</v>
      </c>
      <c r="I56" s="127">
        <v>381698</v>
      </c>
      <c r="J56" s="127">
        <v>2695</v>
      </c>
      <c r="K56" s="127">
        <v>2758725</v>
      </c>
      <c r="L56" s="127">
        <v>177007</v>
      </c>
      <c r="M56" s="127"/>
      <c r="N56" s="127">
        <v>70249</v>
      </c>
      <c r="O56" s="127">
        <v>77000</v>
      </c>
      <c r="P56" s="127"/>
      <c r="Q56" s="127">
        <v>12029</v>
      </c>
      <c r="R56" s="127">
        <v>524528</v>
      </c>
      <c r="S56" s="127"/>
      <c r="T56" s="127"/>
      <c r="U56" s="127"/>
      <c r="V56" s="127"/>
      <c r="W56" s="135"/>
    </row>
    <row r="57" spans="1:23" outlineLevel="1" x14ac:dyDescent="0.25">
      <c r="A57" s="207"/>
      <c r="B57" s="206"/>
      <c r="C57" s="128" t="s">
        <v>39</v>
      </c>
      <c r="D57" s="206" t="s">
        <v>40</v>
      </c>
      <c r="E57" s="206"/>
      <c r="F57" s="206"/>
      <c r="G57" s="127">
        <v>4214780</v>
      </c>
      <c r="H57" s="127">
        <v>985757</v>
      </c>
      <c r="I57" s="127">
        <v>333594</v>
      </c>
      <c r="J57" s="127">
        <v>1595</v>
      </c>
      <c r="K57" s="127">
        <v>2194176</v>
      </c>
      <c r="L57" s="127">
        <v>158948</v>
      </c>
      <c r="M57" s="127"/>
      <c r="N57" s="127">
        <v>52209</v>
      </c>
      <c r="O57" s="127"/>
      <c r="P57" s="127"/>
      <c r="Q57" s="127">
        <v>12029</v>
      </c>
      <c r="R57" s="127">
        <v>476472</v>
      </c>
      <c r="S57" s="127"/>
      <c r="T57" s="127"/>
      <c r="U57" s="127"/>
      <c r="V57" s="127"/>
      <c r="W57" s="135"/>
    </row>
    <row r="58" spans="1:23" ht="52.8" hidden="1" outlineLevel="2" x14ac:dyDescent="0.25">
      <c r="A58" s="208"/>
      <c r="B58" s="205"/>
      <c r="C58" s="205"/>
      <c r="D58" s="205"/>
      <c r="E58" s="129" t="s">
        <v>41</v>
      </c>
      <c r="F58" s="129" t="s">
        <v>977</v>
      </c>
      <c r="G58" s="127">
        <v>946684</v>
      </c>
      <c r="H58" s="131">
        <v>413906</v>
      </c>
      <c r="I58" s="131">
        <v>145890</v>
      </c>
      <c r="J58" s="131">
        <v>635</v>
      </c>
      <c r="K58" s="131">
        <v>248654</v>
      </c>
      <c r="L58" s="131">
        <v>18915</v>
      </c>
      <c r="M58" s="131"/>
      <c r="N58" s="131">
        <v>10208</v>
      </c>
      <c r="O58" s="131"/>
      <c r="P58" s="131"/>
      <c r="Q58" s="131">
        <v>12029</v>
      </c>
      <c r="R58" s="131">
        <v>96447</v>
      </c>
      <c r="S58" s="131"/>
      <c r="T58" s="131"/>
      <c r="U58" s="131"/>
      <c r="V58" s="131"/>
      <c r="W58" s="139"/>
    </row>
    <row r="59" spans="1:23" ht="39.6" hidden="1" outlineLevel="2" x14ac:dyDescent="0.25">
      <c r="A59" s="207"/>
      <c r="B59" s="206"/>
      <c r="C59" s="206"/>
      <c r="D59" s="206"/>
      <c r="E59" s="128" t="s">
        <v>42</v>
      </c>
      <c r="F59" s="128" t="s">
        <v>472</v>
      </c>
      <c r="G59" s="127">
        <v>1833400</v>
      </c>
      <c r="H59" s="130">
        <v>210733</v>
      </c>
      <c r="I59" s="130">
        <v>73756</v>
      </c>
      <c r="J59" s="130">
        <v>630</v>
      </c>
      <c r="K59" s="130">
        <v>1257734</v>
      </c>
      <c r="L59" s="130">
        <v>83250</v>
      </c>
      <c r="M59" s="130"/>
      <c r="N59" s="130">
        <v>6250</v>
      </c>
      <c r="O59" s="130"/>
      <c r="P59" s="130"/>
      <c r="Q59" s="130"/>
      <c r="R59" s="130">
        <v>201047</v>
      </c>
      <c r="S59" s="130"/>
      <c r="T59" s="130"/>
      <c r="U59" s="130"/>
      <c r="V59" s="130"/>
      <c r="W59" s="138"/>
    </row>
    <row r="60" spans="1:23" ht="39.6" hidden="1" outlineLevel="2" x14ac:dyDescent="0.25">
      <c r="A60" s="208"/>
      <c r="B60" s="205"/>
      <c r="C60" s="205"/>
      <c r="D60" s="205"/>
      <c r="E60" s="129" t="s">
        <v>43</v>
      </c>
      <c r="F60" s="129" t="s">
        <v>498</v>
      </c>
      <c r="G60" s="127">
        <v>332994</v>
      </c>
      <c r="H60" s="131">
        <v>113005</v>
      </c>
      <c r="I60" s="131">
        <v>36497</v>
      </c>
      <c r="J60" s="131"/>
      <c r="K60" s="131">
        <v>113062</v>
      </c>
      <c r="L60" s="131">
        <v>12614</v>
      </c>
      <c r="M60" s="131"/>
      <c r="N60" s="131">
        <v>2651</v>
      </c>
      <c r="O60" s="131"/>
      <c r="P60" s="131"/>
      <c r="Q60" s="131"/>
      <c r="R60" s="131">
        <v>55165</v>
      </c>
      <c r="S60" s="131"/>
      <c r="T60" s="131"/>
      <c r="U60" s="131"/>
      <c r="V60" s="131"/>
      <c r="W60" s="139"/>
    </row>
    <row r="61" spans="1:23" ht="92.4" hidden="1" outlineLevel="2" x14ac:dyDescent="0.25">
      <c r="A61" s="207"/>
      <c r="B61" s="206"/>
      <c r="C61" s="206"/>
      <c r="D61" s="206"/>
      <c r="E61" s="128" t="s">
        <v>44</v>
      </c>
      <c r="F61" s="128" t="s">
        <v>234</v>
      </c>
      <c r="G61" s="127">
        <v>54674</v>
      </c>
      <c r="H61" s="130"/>
      <c r="I61" s="130"/>
      <c r="J61" s="130"/>
      <c r="K61" s="130">
        <v>49164</v>
      </c>
      <c r="L61" s="130"/>
      <c r="M61" s="130"/>
      <c r="N61" s="130">
        <v>649</v>
      </c>
      <c r="O61" s="130"/>
      <c r="P61" s="130"/>
      <c r="Q61" s="130"/>
      <c r="R61" s="130">
        <v>4861</v>
      </c>
      <c r="S61" s="130"/>
      <c r="T61" s="130"/>
      <c r="U61" s="130"/>
      <c r="V61" s="130"/>
      <c r="W61" s="138"/>
    </row>
    <row r="62" spans="1:23" ht="92.4" hidden="1" outlineLevel="2" x14ac:dyDescent="0.25">
      <c r="A62" s="208"/>
      <c r="B62" s="205"/>
      <c r="C62" s="205"/>
      <c r="D62" s="205"/>
      <c r="E62" s="129" t="s">
        <v>45</v>
      </c>
      <c r="F62" s="129" t="s">
        <v>235</v>
      </c>
      <c r="G62" s="127">
        <v>11722</v>
      </c>
      <c r="H62" s="131"/>
      <c r="I62" s="131"/>
      <c r="J62" s="131"/>
      <c r="K62" s="131">
        <v>11522</v>
      </c>
      <c r="L62" s="131">
        <v>200</v>
      </c>
      <c r="M62" s="131"/>
      <c r="N62" s="131"/>
      <c r="O62" s="131"/>
      <c r="P62" s="131"/>
      <c r="Q62" s="131"/>
      <c r="R62" s="131"/>
      <c r="S62" s="131"/>
      <c r="T62" s="131"/>
      <c r="U62" s="131"/>
      <c r="V62" s="131"/>
      <c r="W62" s="139"/>
    </row>
    <row r="63" spans="1:23" ht="105.6" hidden="1" outlineLevel="2" x14ac:dyDescent="0.25">
      <c r="A63" s="207"/>
      <c r="B63" s="206"/>
      <c r="C63" s="206"/>
      <c r="D63" s="206"/>
      <c r="E63" s="128" t="s">
        <v>978</v>
      </c>
      <c r="F63" s="128" t="s">
        <v>973</v>
      </c>
      <c r="G63" s="127">
        <v>8976</v>
      </c>
      <c r="H63" s="130">
        <v>7293</v>
      </c>
      <c r="I63" s="130">
        <v>1683</v>
      </c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8"/>
    </row>
    <row r="64" spans="1:23" ht="66" hidden="1" outlineLevel="2" x14ac:dyDescent="0.25">
      <c r="A64" s="208"/>
      <c r="B64" s="205"/>
      <c r="C64" s="205"/>
      <c r="D64" s="205"/>
      <c r="E64" s="129" t="s">
        <v>471</v>
      </c>
      <c r="F64" s="129" t="s">
        <v>470</v>
      </c>
      <c r="G64" s="127">
        <v>22436</v>
      </c>
      <c r="H64" s="131"/>
      <c r="I64" s="131"/>
      <c r="J64" s="131"/>
      <c r="K64" s="131">
        <v>19723</v>
      </c>
      <c r="L64" s="131">
        <v>300</v>
      </c>
      <c r="M64" s="131"/>
      <c r="N64" s="131">
        <v>2413</v>
      </c>
      <c r="O64" s="131"/>
      <c r="P64" s="131"/>
      <c r="Q64" s="131"/>
      <c r="R64" s="131"/>
      <c r="S64" s="131"/>
      <c r="T64" s="131"/>
      <c r="U64" s="131"/>
      <c r="V64" s="131"/>
      <c r="W64" s="139"/>
    </row>
    <row r="65" spans="1:23" ht="118.8" hidden="1" outlineLevel="2" x14ac:dyDescent="0.25">
      <c r="A65" s="207"/>
      <c r="B65" s="206"/>
      <c r="C65" s="206"/>
      <c r="D65" s="206"/>
      <c r="E65" s="128" t="s">
        <v>469</v>
      </c>
      <c r="F65" s="128" t="s">
        <v>964</v>
      </c>
      <c r="G65" s="127">
        <v>152944</v>
      </c>
      <c r="H65" s="130">
        <v>50238</v>
      </c>
      <c r="I65" s="130">
        <v>16992</v>
      </c>
      <c r="J65" s="130">
        <v>70</v>
      </c>
      <c r="K65" s="130">
        <v>59197</v>
      </c>
      <c r="L65" s="130">
        <v>7938</v>
      </c>
      <c r="M65" s="130"/>
      <c r="N65" s="130">
        <v>326</v>
      </c>
      <c r="O65" s="130"/>
      <c r="P65" s="130"/>
      <c r="Q65" s="130"/>
      <c r="R65" s="130">
        <v>18183</v>
      </c>
      <c r="S65" s="130"/>
      <c r="T65" s="130"/>
      <c r="U65" s="130"/>
      <c r="V65" s="130"/>
      <c r="W65" s="138"/>
    </row>
    <row r="66" spans="1:23" ht="118.8" hidden="1" outlineLevel="2" x14ac:dyDescent="0.25">
      <c r="A66" s="208"/>
      <c r="B66" s="205"/>
      <c r="C66" s="205"/>
      <c r="D66" s="205"/>
      <c r="E66" s="129" t="s">
        <v>467</v>
      </c>
      <c r="F66" s="129" t="s">
        <v>979</v>
      </c>
      <c r="G66" s="127">
        <v>358857</v>
      </c>
      <c r="H66" s="131">
        <v>56873</v>
      </c>
      <c r="I66" s="131">
        <v>16647</v>
      </c>
      <c r="J66" s="131">
        <v>140</v>
      </c>
      <c r="K66" s="131">
        <v>160110</v>
      </c>
      <c r="L66" s="131">
        <v>17480</v>
      </c>
      <c r="M66" s="131"/>
      <c r="N66" s="131">
        <v>15150</v>
      </c>
      <c r="O66" s="131"/>
      <c r="P66" s="131"/>
      <c r="Q66" s="131"/>
      <c r="R66" s="131">
        <v>92457</v>
      </c>
      <c r="S66" s="131"/>
      <c r="T66" s="131"/>
      <c r="U66" s="131"/>
      <c r="V66" s="131"/>
      <c r="W66" s="139"/>
    </row>
    <row r="67" spans="1:23" ht="132" hidden="1" outlineLevel="2" x14ac:dyDescent="0.25">
      <c r="A67" s="207"/>
      <c r="B67" s="206"/>
      <c r="C67" s="206"/>
      <c r="D67" s="206"/>
      <c r="E67" s="128" t="s">
        <v>465</v>
      </c>
      <c r="F67" s="128" t="s">
        <v>965</v>
      </c>
      <c r="G67" s="127">
        <v>139316</v>
      </c>
      <c r="H67" s="130">
        <v>77820</v>
      </c>
      <c r="I67" s="130">
        <v>24237</v>
      </c>
      <c r="J67" s="130">
        <v>120</v>
      </c>
      <c r="K67" s="130">
        <v>28746</v>
      </c>
      <c r="L67" s="130">
        <v>6258</v>
      </c>
      <c r="M67" s="130"/>
      <c r="N67" s="130">
        <v>2135</v>
      </c>
      <c r="O67" s="130"/>
      <c r="P67" s="130"/>
      <c r="Q67" s="130"/>
      <c r="R67" s="130"/>
      <c r="S67" s="130"/>
      <c r="T67" s="130"/>
      <c r="U67" s="130"/>
      <c r="V67" s="130"/>
      <c r="W67" s="138"/>
    </row>
    <row r="68" spans="1:23" ht="92.4" hidden="1" outlineLevel="2" x14ac:dyDescent="0.25">
      <c r="A68" s="208"/>
      <c r="B68" s="205"/>
      <c r="C68" s="205"/>
      <c r="D68" s="205"/>
      <c r="E68" s="129" t="s">
        <v>463</v>
      </c>
      <c r="F68" s="129" t="s">
        <v>893</v>
      </c>
      <c r="G68" s="127">
        <v>14865</v>
      </c>
      <c r="H68" s="131"/>
      <c r="I68" s="131"/>
      <c r="J68" s="131"/>
      <c r="K68" s="131">
        <v>12778</v>
      </c>
      <c r="L68" s="131">
        <v>1453</v>
      </c>
      <c r="M68" s="131"/>
      <c r="N68" s="131">
        <v>634</v>
      </c>
      <c r="O68" s="131"/>
      <c r="P68" s="131"/>
      <c r="Q68" s="131"/>
      <c r="R68" s="131"/>
      <c r="S68" s="131"/>
      <c r="T68" s="131"/>
      <c r="U68" s="131"/>
      <c r="V68" s="131"/>
      <c r="W68" s="139"/>
    </row>
    <row r="69" spans="1:23" ht="66" hidden="1" outlineLevel="2" x14ac:dyDescent="0.25">
      <c r="A69" s="207"/>
      <c r="B69" s="206"/>
      <c r="C69" s="206"/>
      <c r="D69" s="206"/>
      <c r="E69" s="128" t="s">
        <v>46</v>
      </c>
      <c r="F69" s="128" t="s">
        <v>236</v>
      </c>
      <c r="G69" s="127">
        <v>206890</v>
      </c>
      <c r="H69" s="130">
        <v>55889</v>
      </c>
      <c r="I69" s="130">
        <v>17892</v>
      </c>
      <c r="J69" s="130"/>
      <c r="K69" s="130">
        <v>107142</v>
      </c>
      <c r="L69" s="130">
        <v>10540</v>
      </c>
      <c r="M69" s="130"/>
      <c r="N69" s="130">
        <v>7115</v>
      </c>
      <c r="O69" s="130"/>
      <c r="P69" s="130"/>
      <c r="Q69" s="130"/>
      <c r="R69" s="130">
        <v>8312</v>
      </c>
      <c r="S69" s="130"/>
      <c r="T69" s="130"/>
      <c r="U69" s="130"/>
      <c r="V69" s="130"/>
      <c r="W69" s="138"/>
    </row>
    <row r="70" spans="1:23" ht="79.2" hidden="1" outlineLevel="2" x14ac:dyDescent="0.25">
      <c r="A70" s="208"/>
      <c r="B70" s="205"/>
      <c r="C70" s="205"/>
      <c r="D70" s="205"/>
      <c r="E70" s="129" t="s">
        <v>47</v>
      </c>
      <c r="F70" s="129" t="s">
        <v>237</v>
      </c>
      <c r="G70" s="127">
        <v>131022</v>
      </c>
      <c r="H70" s="131"/>
      <c r="I70" s="131"/>
      <c r="J70" s="131"/>
      <c r="K70" s="131">
        <v>126344</v>
      </c>
      <c r="L70" s="131">
        <v>0</v>
      </c>
      <c r="M70" s="131"/>
      <c r="N70" s="131">
        <v>4678</v>
      </c>
      <c r="O70" s="131"/>
      <c r="P70" s="131"/>
      <c r="Q70" s="131"/>
      <c r="R70" s="131"/>
      <c r="S70" s="131"/>
      <c r="T70" s="131"/>
      <c r="U70" s="131"/>
      <c r="V70" s="131"/>
      <c r="W70" s="139"/>
    </row>
    <row r="71" spans="1:23" outlineLevel="1" collapsed="1" x14ac:dyDescent="0.25">
      <c r="A71" s="207"/>
      <c r="B71" s="206"/>
      <c r="C71" s="128" t="s">
        <v>48</v>
      </c>
      <c r="D71" s="206" t="s">
        <v>49</v>
      </c>
      <c r="E71" s="206"/>
      <c r="F71" s="206"/>
      <c r="G71" s="127">
        <v>466010</v>
      </c>
      <c r="H71" s="127"/>
      <c r="I71" s="127"/>
      <c r="J71" s="127"/>
      <c r="K71" s="127">
        <v>417754</v>
      </c>
      <c r="L71" s="127"/>
      <c r="M71" s="127"/>
      <c r="N71" s="127">
        <v>200</v>
      </c>
      <c r="O71" s="127"/>
      <c r="P71" s="127"/>
      <c r="Q71" s="127"/>
      <c r="R71" s="127">
        <v>48056</v>
      </c>
      <c r="S71" s="127"/>
      <c r="T71" s="127"/>
      <c r="U71" s="127"/>
      <c r="V71" s="127"/>
      <c r="W71" s="135"/>
    </row>
    <row r="72" spans="1:23" ht="39.6" hidden="1" outlineLevel="2" x14ac:dyDescent="0.25">
      <c r="A72" s="208"/>
      <c r="B72" s="205"/>
      <c r="C72" s="205"/>
      <c r="D72" s="205"/>
      <c r="E72" s="129" t="s">
        <v>50</v>
      </c>
      <c r="F72" s="129" t="s">
        <v>49</v>
      </c>
      <c r="G72" s="127">
        <v>466010</v>
      </c>
      <c r="H72" s="131"/>
      <c r="I72" s="131"/>
      <c r="J72" s="131"/>
      <c r="K72" s="131">
        <v>417754</v>
      </c>
      <c r="L72" s="131"/>
      <c r="M72" s="131"/>
      <c r="N72" s="131">
        <v>200</v>
      </c>
      <c r="O72" s="131"/>
      <c r="P72" s="131"/>
      <c r="Q72" s="131"/>
      <c r="R72" s="131">
        <v>48056</v>
      </c>
      <c r="S72" s="131"/>
      <c r="T72" s="131"/>
      <c r="U72" s="131"/>
      <c r="V72" s="131"/>
      <c r="W72" s="139"/>
    </row>
    <row r="73" spans="1:23" outlineLevel="1" collapsed="1" x14ac:dyDescent="0.25">
      <c r="A73" s="207"/>
      <c r="B73" s="206"/>
      <c r="C73" s="128" t="s">
        <v>51</v>
      </c>
      <c r="D73" s="206" t="s">
        <v>312</v>
      </c>
      <c r="E73" s="206"/>
      <c r="F73" s="206"/>
      <c r="G73" s="127">
        <v>473352</v>
      </c>
      <c r="H73" s="127">
        <v>164454</v>
      </c>
      <c r="I73" s="127">
        <v>48104</v>
      </c>
      <c r="J73" s="127">
        <v>1100</v>
      </c>
      <c r="K73" s="127">
        <v>146795</v>
      </c>
      <c r="L73" s="127">
        <v>18059</v>
      </c>
      <c r="M73" s="127"/>
      <c r="N73" s="127">
        <v>17840</v>
      </c>
      <c r="O73" s="127">
        <v>77000</v>
      </c>
      <c r="P73" s="127"/>
      <c r="Q73" s="127"/>
      <c r="R73" s="127"/>
      <c r="S73" s="127"/>
      <c r="T73" s="127"/>
      <c r="U73" s="127"/>
      <c r="V73" s="127"/>
      <c r="W73" s="135"/>
    </row>
    <row r="74" spans="1:23" ht="52.8" hidden="1" outlineLevel="2" x14ac:dyDescent="0.25">
      <c r="A74" s="208"/>
      <c r="B74" s="205"/>
      <c r="C74" s="205"/>
      <c r="D74" s="205"/>
      <c r="E74" s="129" t="s">
        <v>52</v>
      </c>
      <c r="F74" s="129" t="s">
        <v>239</v>
      </c>
      <c r="G74" s="127">
        <v>38191</v>
      </c>
      <c r="H74" s="131">
        <v>11336</v>
      </c>
      <c r="I74" s="131">
        <v>2675</v>
      </c>
      <c r="J74" s="131"/>
      <c r="K74" s="131">
        <v>15500</v>
      </c>
      <c r="L74" s="131"/>
      <c r="M74" s="131"/>
      <c r="N74" s="131">
        <v>8680</v>
      </c>
      <c r="O74" s="131"/>
      <c r="P74" s="131"/>
      <c r="Q74" s="131"/>
      <c r="R74" s="131"/>
      <c r="S74" s="131"/>
      <c r="T74" s="131"/>
      <c r="U74" s="131"/>
      <c r="V74" s="131"/>
      <c r="W74" s="139"/>
    </row>
    <row r="75" spans="1:23" ht="39.6" hidden="1" outlineLevel="2" x14ac:dyDescent="0.25">
      <c r="A75" s="207"/>
      <c r="B75" s="206"/>
      <c r="C75" s="206"/>
      <c r="D75" s="206"/>
      <c r="E75" s="128" t="s">
        <v>120</v>
      </c>
      <c r="F75" s="128" t="s">
        <v>121</v>
      </c>
      <c r="G75" s="127">
        <v>238332</v>
      </c>
      <c r="H75" s="130">
        <v>92660</v>
      </c>
      <c r="I75" s="130">
        <v>27214</v>
      </c>
      <c r="J75" s="130"/>
      <c r="K75" s="130">
        <v>102528</v>
      </c>
      <c r="L75" s="130">
        <v>6770</v>
      </c>
      <c r="M75" s="130"/>
      <c r="N75" s="130">
        <v>9160</v>
      </c>
      <c r="O75" s="130"/>
      <c r="P75" s="130"/>
      <c r="Q75" s="130"/>
      <c r="R75" s="130"/>
      <c r="S75" s="130"/>
      <c r="T75" s="130"/>
      <c r="U75" s="130"/>
      <c r="V75" s="130"/>
      <c r="W75" s="138"/>
    </row>
    <row r="76" spans="1:23" ht="39.6" hidden="1" outlineLevel="2" x14ac:dyDescent="0.25">
      <c r="A76" s="208"/>
      <c r="B76" s="205"/>
      <c r="C76" s="205"/>
      <c r="D76" s="205"/>
      <c r="E76" s="129" t="s">
        <v>53</v>
      </c>
      <c r="F76" s="129" t="s">
        <v>966</v>
      </c>
      <c r="G76" s="127">
        <v>196829</v>
      </c>
      <c r="H76" s="131">
        <v>60458</v>
      </c>
      <c r="I76" s="131">
        <v>18215</v>
      </c>
      <c r="J76" s="131">
        <v>1100</v>
      </c>
      <c r="K76" s="131">
        <v>28767</v>
      </c>
      <c r="L76" s="131">
        <v>11289</v>
      </c>
      <c r="M76" s="131"/>
      <c r="N76" s="131"/>
      <c r="O76" s="131">
        <v>77000</v>
      </c>
      <c r="P76" s="131"/>
      <c r="Q76" s="131"/>
      <c r="R76" s="131"/>
      <c r="S76" s="131"/>
      <c r="T76" s="131"/>
      <c r="U76" s="131"/>
      <c r="V76" s="131"/>
      <c r="W76" s="139"/>
    </row>
    <row r="77" spans="1:23" x14ac:dyDescent="0.25">
      <c r="A77" s="136" t="s">
        <v>54</v>
      </c>
      <c r="B77" s="206" t="s">
        <v>313</v>
      </c>
      <c r="C77" s="206"/>
      <c r="D77" s="206"/>
      <c r="E77" s="206"/>
      <c r="F77" s="206"/>
      <c r="G77" s="127">
        <v>5534050</v>
      </c>
      <c r="H77" s="127">
        <v>1791934</v>
      </c>
      <c r="I77" s="127">
        <v>526168</v>
      </c>
      <c r="J77" s="127">
        <v>39851</v>
      </c>
      <c r="K77" s="127">
        <v>1216519</v>
      </c>
      <c r="L77" s="127">
        <v>234917</v>
      </c>
      <c r="M77" s="127">
        <v>13431</v>
      </c>
      <c r="N77" s="127">
        <v>40954</v>
      </c>
      <c r="O77" s="127">
        <v>584426</v>
      </c>
      <c r="P77" s="127"/>
      <c r="Q77" s="127"/>
      <c r="R77" s="127">
        <v>1079243</v>
      </c>
      <c r="S77" s="127"/>
      <c r="T77" s="127"/>
      <c r="U77" s="127">
        <v>1145</v>
      </c>
      <c r="V77" s="127"/>
      <c r="W77" s="135">
        <v>5462</v>
      </c>
    </row>
    <row r="78" spans="1:23" outlineLevel="1" x14ac:dyDescent="0.25">
      <c r="A78" s="208"/>
      <c r="B78" s="205"/>
      <c r="C78" s="129" t="s">
        <v>55</v>
      </c>
      <c r="D78" s="205" t="s">
        <v>314</v>
      </c>
      <c r="E78" s="205"/>
      <c r="F78" s="205"/>
      <c r="G78" s="127">
        <v>763641</v>
      </c>
      <c r="H78" s="127">
        <v>78139</v>
      </c>
      <c r="I78" s="127">
        <v>23847</v>
      </c>
      <c r="J78" s="127">
        <v>0</v>
      </c>
      <c r="K78" s="127">
        <v>137220</v>
      </c>
      <c r="L78" s="127">
        <v>24501</v>
      </c>
      <c r="M78" s="127"/>
      <c r="N78" s="127">
        <v>27931</v>
      </c>
      <c r="O78" s="127">
        <v>459971</v>
      </c>
      <c r="P78" s="127"/>
      <c r="Q78" s="127"/>
      <c r="R78" s="127">
        <v>12032</v>
      </c>
      <c r="S78" s="127"/>
      <c r="T78" s="127"/>
      <c r="U78" s="127"/>
      <c r="V78" s="127"/>
      <c r="W78" s="135"/>
    </row>
    <row r="79" spans="1:23" ht="66" hidden="1" outlineLevel="2" x14ac:dyDescent="0.25">
      <c r="A79" s="207"/>
      <c r="B79" s="206"/>
      <c r="C79" s="206"/>
      <c r="D79" s="206"/>
      <c r="E79" s="128" t="s">
        <v>56</v>
      </c>
      <c r="F79" s="128" t="s">
        <v>932</v>
      </c>
      <c r="G79" s="127">
        <v>600063</v>
      </c>
      <c r="H79" s="130">
        <v>61200</v>
      </c>
      <c r="I79" s="130">
        <v>19226</v>
      </c>
      <c r="J79" s="130">
        <v>0</v>
      </c>
      <c r="K79" s="130">
        <v>117974</v>
      </c>
      <c r="L79" s="130">
        <v>13682</v>
      </c>
      <c r="M79" s="130"/>
      <c r="N79" s="130">
        <v>27505</v>
      </c>
      <c r="O79" s="130">
        <v>348444</v>
      </c>
      <c r="P79" s="130"/>
      <c r="Q79" s="130"/>
      <c r="R79" s="130">
        <v>12032</v>
      </c>
      <c r="S79" s="130"/>
      <c r="T79" s="130"/>
      <c r="U79" s="130"/>
      <c r="V79" s="130"/>
      <c r="W79" s="138"/>
    </row>
    <row r="80" spans="1:23" ht="66" hidden="1" outlineLevel="2" x14ac:dyDescent="0.25">
      <c r="A80" s="208"/>
      <c r="B80" s="205"/>
      <c r="C80" s="205"/>
      <c r="D80" s="205"/>
      <c r="E80" s="129" t="s">
        <v>57</v>
      </c>
      <c r="F80" s="129" t="s">
        <v>241</v>
      </c>
      <c r="G80" s="127">
        <v>111527</v>
      </c>
      <c r="H80" s="131"/>
      <c r="I80" s="131"/>
      <c r="J80" s="131"/>
      <c r="K80" s="131"/>
      <c r="L80" s="131"/>
      <c r="M80" s="131"/>
      <c r="N80" s="131"/>
      <c r="O80" s="131">
        <v>111527</v>
      </c>
      <c r="P80" s="131"/>
      <c r="Q80" s="131"/>
      <c r="R80" s="131"/>
      <c r="S80" s="131"/>
      <c r="T80" s="131"/>
      <c r="U80" s="131"/>
      <c r="V80" s="131"/>
      <c r="W80" s="139"/>
    </row>
    <row r="81" spans="1:23" ht="145.19999999999999" hidden="1" outlineLevel="2" x14ac:dyDescent="0.25">
      <c r="A81" s="207"/>
      <c r="B81" s="206"/>
      <c r="C81" s="206"/>
      <c r="D81" s="206"/>
      <c r="E81" s="128" t="s">
        <v>135</v>
      </c>
      <c r="F81" s="128" t="s">
        <v>461</v>
      </c>
      <c r="G81" s="127">
        <v>45571</v>
      </c>
      <c r="H81" s="130">
        <v>16143</v>
      </c>
      <c r="I81" s="130">
        <v>4430</v>
      </c>
      <c r="J81" s="130"/>
      <c r="K81" s="130">
        <v>18386</v>
      </c>
      <c r="L81" s="130">
        <v>6186</v>
      </c>
      <c r="M81" s="130"/>
      <c r="N81" s="130">
        <v>426</v>
      </c>
      <c r="O81" s="130"/>
      <c r="P81" s="130"/>
      <c r="Q81" s="130"/>
      <c r="R81" s="130">
        <v>0</v>
      </c>
      <c r="S81" s="130"/>
      <c r="T81" s="130"/>
      <c r="U81" s="130"/>
      <c r="V81" s="130"/>
      <c r="W81" s="138"/>
    </row>
    <row r="82" spans="1:23" ht="92.4" hidden="1" outlineLevel="2" x14ac:dyDescent="0.25">
      <c r="A82" s="208"/>
      <c r="B82" s="205"/>
      <c r="C82" s="205"/>
      <c r="D82" s="205"/>
      <c r="E82" s="129" t="s">
        <v>169</v>
      </c>
      <c r="F82" s="129" t="s">
        <v>320</v>
      </c>
      <c r="G82" s="127">
        <v>3250</v>
      </c>
      <c r="H82" s="131"/>
      <c r="I82" s="131"/>
      <c r="J82" s="131"/>
      <c r="K82" s="131">
        <v>300</v>
      </c>
      <c r="L82" s="131">
        <v>2950</v>
      </c>
      <c r="M82" s="131"/>
      <c r="N82" s="131"/>
      <c r="O82" s="131"/>
      <c r="P82" s="131"/>
      <c r="Q82" s="131"/>
      <c r="R82" s="131"/>
      <c r="S82" s="131"/>
      <c r="T82" s="131"/>
      <c r="U82" s="131"/>
      <c r="V82" s="131"/>
      <c r="W82" s="139"/>
    </row>
    <row r="83" spans="1:23" ht="92.4" hidden="1" outlineLevel="2" x14ac:dyDescent="0.25">
      <c r="A83" s="207"/>
      <c r="B83" s="206"/>
      <c r="C83" s="206"/>
      <c r="D83" s="206"/>
      <c r="E83" s="128" t="s">
        <v>460</v>
      </c>
      <c r="F83" s="128" t="s">
        <v>459</v>
      </c>
      <c r="G83" s="127">
        <v>3230</v>
      </c>
      <c r="H83" s="130">
        <v>796</v>
      </c>
      <c r="I83" s="130">
        <v>191</v>
      </c>
      <c r="J83" s="130"/>
      <c r="K83" s="130">
        <v>560</v>
      </c>
      <c r="L83" s="130">
        <v>1683</v>
      </c>
      <c r="M83" s="130"/>
      <c r="N83" s="130"/>
      <c r="O83" s="130"/>
      <c r="P83" s="130"/>
      <c r="Q83" s="130"/>
      <c r="R83" s="130"/>
      <c r="S83" s="130"/>
      <c r="T83" s="130"/>
      <c r="U83" s="130"/>
      <c r="V83" s="130"/>
      <c r="W83" s="138"/>
    </row>
    <row r="84" spans="1:23" outlineLevel="1" collapsed="1" x14ac:dyDescent="0.25">
      <c r="A84" s="208"/>
      <c r="B84" s="205"/>
      <c r="C84" s="129" t="s">
        <v>242</v>
      </c>
      <c r="D84" s="205" t="s">
        <v>58</v>
      </c>
      <c r="E84" s="205"/>
      <c r="F84" s="205"/>
      <c r="G84" s="127">
        <v>848608</v>
      </c>
      <c r="H84" s="127">
        <v>326870</v>
      </c>
      <c r="I84" s="127">
        <v>106876</v>
      </c>
      <c r="J84" s="127">
        <v>26477</v>
      </c>
      <c r="K84" s="127">
        <v>99598</v>
      </c>
      <c r="L84" s="127">
        <v>33997</v>
      </c>
      <c r="M84" s="127">
        <v>13431</v>
      </c>
      <c r="N84" s="127">
        <v>173</v>
      </c>
      <c r="O84" s="127"/>
      <c r="P84" s="127"/>
      <c r="Q84" s="127"/>
      <c r="R84" s="127">
        <v>235736</v>
      </c>
      <c r="S84" s="127"/>
      <c r="T84" s="127"/>
      <c r="U84" s="127"/>
      <c r="V84" s="127"/>
      <c r="W84" s="135">
        <v>5450</v>
      </c>
    </row>
    <row r="85" spans="1:23" ht="52.8" hidden="1" outlineLevel="2" x14ac:dyDescent="0.25">
      <c r="A85" s="207"/>
      <c r="B85" s="206"/>
      <c r="C85" s="206"/>
      <c r="D85" s="206"/>
      <c r="E85" s="128" t="s">
        <v>59</v>
      </c>
      <c r="F85" s="128" t="s">
        <v>60</v>
      </c>
      <c r="G85" s="127">
        <v>314405</v>
      </c>
      <c r="H85" s="130">
        <v>148288</v>
      </c>
      <c r="I85" s="130">
        <v>48971</v>
      </c>
      <c r="J85" s="130">
        <v>25980</v>
      </c>
      <c r="K85" s="130">
        <v>51855</v>
      </c>
      <c r="L85" s="130">
        <v>10181</v>
      </c>
      <c r="M85" s="130">
        <v>2607</v>
      </c>
      <c r="N85" s="130">
        <v>14</v>
      </c>
      <c r="O85" s="130"/>
      <c r="P85" s="130"/>
      <c r="Q85" s="130"/>
      <c r="R85" s="130">
        <v>24909</v>
      </c>
      <c r="S85" s="130"/>
      <c r="T85" s="130"/>
      <c r="U85" s="130"/>
      <c r="V85" s="130"/>
      <c r="W85" s="138">
        <v>1600</v>
      </c>
    </row>
    <row r="86" spans="1:23" ht="52.8" hidden="1" outlineLevel="2" x14ac:dyDescent="0.25">
      <c r="A86" s="208"/>
      <c r="B86" s="205"/>
      <c r="C86" s="205"/>
      <c r="D86" s="205"/>
      <c r="E86" s="129" t="s">
        <v>61</v>
      </c>
      <c r="F86" s="129" t="s">
        <v>790</v>
      </c>
      <c r="G86" s="127">
        <v>28260</v>
      </c>
      <c r="H86" s="131">
        <v>13124</v>
      </c>
      <c r="I86" s="131">
        <v>3871</v>
      </c>
      <c r="J86" s="131">
        <v>15</v>
      </c>
      <c r="K86" s="131">
        <v>7202</v>
      </c>
      <c r="L86" s="131">
        <v>822</v>
      </c>
      <c r="M86" s="131">
        <v>815</v>
      </c>
      <c r="N86" s="131">
        <v>11</v>
      </c>
      <c r="O86" s="131"/>
      <c r="P86" s="131"/>
      <c r="Q86" s="131"/>
      <c r="R86" s="131">
        <v>2400</v>
      </c>
      <c r="S86" s="131"/>
      <c r="T86" s="131"/>
      <c r="U86" s="131"/>
      <c r="V86" s="131"/>
      <c r="W86" s="139"/>
    </row>
    <row r="87" spans="1:23" ht="79.2" hidden="1" outlineLevel="2" x14ac:dyDescent="0.25">
      <c r="A87" s="207"/>
      <c r="B87" s="206"/>
      <c r="C87" s="206"/>
      <c r="D87" s="206"/>
      <c r="E87" s="128" t="s">
        <v>63</v>
      </c>
      <c r="F87" s="128" t="s">
        <v>894</v>
      </c>
      <c r="G87" s="127">
        <v>52345</v>
      </c>
      <c r="H87" s="130">
        <v>23279</v>
      </c>
      <c r="I87" s="130">
        <v>7622</v>
      </c>
      <c r="J87" s="130">
        <v>89</v>
      </c>
      <c r="K87" s="130">
        <v>14609</v>
      </c>
      <c r="L87" s="130">
        <v>3241</v>
      </c>
      <c r="M87" s="130">
        <v>750</v>
      </c>
      <c r="N87" s="130">
        <v>5</v>
      </c>
      <c r="O87" s="130"/>
      <c r="P87" s="130"/>
      <c r="Q87" s="130"/>
      <c r="R87" s="130">
        <v>2750</v>
      </c>
      <c r="S87" s="130"/>
      <c r="T87" s="130"/>
      <c r="U87" s="130"/>
      <c r="V87" s="130"/>
      <c r="W87" s="138"/>
    </row>
    <row r="88" spans="1:23" ht="52.8" hidden="1" outlineLevel="2" x14ac:dyDescent="0.25">
      <c r="A88" s="208"/>
      <c r="B88" s="205"/>
      <c r="C88" s="205"/>
      <c r="D88" s="205"/>
      <c r="E88" s="129" t="s">
        <v>65</v>
      </c>
      <c r="F88" s="129" t="s">
        <v>243</v>
      </c>
      <c r="G88" s="127">
        <v>21586</v>
      </c>
      <c r="H88" s="131">
        <v>12489</v>
      </c>
      <c r="I88" s="131">
        <v>3722</v>
      </c>
      <c r="J88" s="131"/>
      <c r="K88" s="131">
        <v>1655</v>
      </c>
      <c r="L88" s="131">
        <v>429</v>
      </c>
      <c r="M88" s="131">
        <v>716</v>
      </c>
      <c r="N88" s="131">
        <v>5</v>
      </c>
      <c r="O88" s="131"/>
      <c r="P88" s="131"/>
      <c r="Q88" s="131"/>
      <c r="R88" s="131">
        <v>2570</v>
      </c>
      <c r="S88" s="131"/>
      <c r="T88" s="131"/>
      <c r="U88" s="131"/>
      <c r="V88" s="131"/>
      <c r="W88" s="139"/>
    </row>
    <row r="89" spans="1:23" ht="52.8" hidden="1" outlineLevel="2" x14ac:dyDescent="0.25">
      <c r="A89" s="207"/>
      <c r="B89" s="206"/>
      <c r="C89" s="206"/>
      <c r="D89" s="206"/>
      <c r="E89" s="128" t="s">
        <v>66</v>
      </c>
      <c r="F89" s="128" t="s">
        <v>244</v>
      </c>
      <c r="G89" s="127">
        <v>26803</v>
      </c>
      <c r="H89" s="130">
        <v>13472</v>
      </c>
      <c r="I89" s="130">
        <v>6193</v>
      </c>
      <c r="J89" s="130">
        <v>78</v>
      </c>
      <c r="K89" s="130">
        <v>921</v>
      </c>
      <c r="L89" s="130">
        <v>2017</v>
      </c>
      <c r="M89" s="130">
        <v>815</v>
      </c>
      <c r="N89" s="130">
        <v>7</v>
      </c>
      <c r="O89" s="130"/>
      <c r="P89" s="130"/>
      <c r="Q89" s="130"/>
      <c r="R89" s="130">
        <v>3300</v>
      </c>
      <c r="S89" s="130"/>
      <c r="T89" s="130"/>
      <c r="U89" s="130"/>
      <c r="V89" s="130"/>
      <c r="W89" s="138"/>
    </row>
    <row r="90" spans="1:23" ht="39.6" hidden="1" outlineLevel="2" x14ac:dyDescent="0.25">
      <c r="A90" s="208"/>
      <c r="B90" s="205"/>
      <c r="C90" s="205"/>
      <c r="D90" s="205"/>
      <c r="E90" s="129" t="s">
        <v>122</v>
      </c>
      <c r="F90" s="129" t="s">
        <v>123</v>
      </c>
      <c r="G90" s="127">
        <v>46954</v>
      </c>
      <c r="H90" s="131">
        <v>25443</v>
      </c>
      <c r="I90" s="131">
        <v>8291</v>
      </c>
      <c r="J90" s="131"/>
      <c r="K90" s="131">
        <v>708</v>
      </c>
      <c r="L90" s="131">
        <v>2752</v>
      </c>
      <c r="M90" s="131">
        <v>1510</v>
      </c>
      <c r="N90" s="131">
        <v>50</v>
      </c>
      <c r="O90" s="131"/>
      <c r="P90" s="131"/>
      <c r="Q90" s="131"/>
      <c r="R90" s="131">
        <v>6790</v>
      </c>
      <c r="S90" s="131"/>
      <c r="T90" s="131"/>
      <c r="U90" s="131"/>
      <c r="V90" s="131"/>
      <c r="W90" s="139">
        <v>1410</v>
      </c>
    </row>
    <row r="91" spans="1:23" ht="52.8" hidden="1" outlineLevel="2" x14ac:dyDescent="0.25">
      <c r="A91" s="207"/>
      <c r="B91" s="206"/>
      <c r="C91" s="206"/>
      <c r="D91" s="206"/>
      <c r="E91" s="128" t="s">
        <v>124</v>
      </c>
      <c r="F91" s="128" t="s">
        <v>315</v>
      </c>
      <c r="G91" s="127">
        <v>23533</v>
      </c>
      <c r="H91" s="130">
        <v>9655</v>
      </c>
      <c r="I91" s="130">
        <v>2790</v>
      </c>
      <c r="J91" s="130">
        <v>215</v>
      </c>
      <c r="K91" s="130">
        <v>4909</v>
      </c>
      <c r="L91" s="130">
        <v>1853</v>
      </c>
      <c r="M91" s="130">
        <v>750</v>
      </c>
      <c r="N91" s="130">
        <v>11</v>
      </c>
      <c r="O91" s="130"/>
      <c r="P91" s="130"/>
      <c r="Q91" s="130"/>
      <c r="R91" s="130">
        <v>3350</v>
      </c>
      <c r="S91" s="130"/>
      <c r="T91" s="130"/>
      <c r="U91" s="130"/>
      <c r="V91" s="130"/>
      <c r="W91" s="138"/>
    </row>
    <row r="92" spans="1:23" ht="52.8" hidden="1" outlineLevel="2" x14ac:dyDescent="0.25">
      <c r="A92" s="208"/>
      <c r="B92" s="205"/>
      <c r="C92" s="205"/>
      <c r="D92" s="205"/>
      <c r="E92" s="129" t="s">
        <v>138</v>
      </c>
      <c r="F92" s="129" t="s">
        <v>245</v>
      </c>
      <c r="G92" s="127">
        <v>66107</v>
      </c>
      <c r="H92" s="131">
        <v>34973</v>
      </c>
      <c r="I92" s="131">
        <v>11782</v>
      </c>
      <c r="J92" s="131">
        <v>70</v>
      </c>
      <c r="K92" s="131">
        <v>5299</v>
      </c>
      <c r="L92" s="131">
        <v>2827</v>
      </c>
      <c r="M92" s="131">
        <v>1568</v>
      </c>
      <c r="N92" s="131">
        <v>55</v>
      </c>
      <c r="O92" s="131"/>
      <c r="P92" s="131"/>
      <c r="Q92" s="131"/>
      <c r="R92" s="131">
        <v>8723</v>
      </c>
      <c r="S92" s="131"/>
      <c r="T92" s="131"/>
      <c r="U92" s="131"/>
      <c r="V92" s="131"/>
      <c r="W92" s="139">
        <v>810</v>
      </c>
    </row>
    <row r="93" spans="1:23" ht="66" hidden="1" outlineLevel="2" x14ac:dyDescent="0.25">
      <c r="A93" s="207"/>
      <c r="B93" s="206"/>
      <c r="C93" s="206"/>
      <c r="D93" s="206"/>
      <c r="E93" s="128" t="s">
        <v>139</v>
      </c>
      <c r="F93" s="128" t="s">
        <v>895</v>
      </c>
      <c r="G93" s="127">
        <v>31323</v>
      </c>
      <c r="H93" s="130">
        <v>14152</v>
      </c>
      <c r="I93" s="130">
        <v>4261</v>
      </c>
      <c r="J93" s="130">
        <v>15</v>
      </c>
      <c r="K93" s="130">
        <v>2373</v>
      </c>
      <c r="L93" s="130">
        <v>1487</v>
      </c>
      <c r="M93" s="130">
        <v>1800</v>
      </c>
      <c r="N93" s="130">
        <v>5</v>
      </c>
      <c r="O93" s="130"/>
      <c r="P93" s="130"/>
      <c r="Q93" s="130"/>
      <c r="R93" s="130">
        <v>5600</v>
      </c>
      <c r="S93" s="130"/>
      <c r="T93" s="130"/>
      <c r="U93" s="130"/>
      <c r="V93" s="130"/>
      <c r="W93" s="138">
        <v>1630</v>
      </c>
    </row>
    <row r="94" spans="1:23" ht="52.8" hidden="1" outlineLevel="2" x14ac:dyDescent="0.25">
      <c r="A94" s="208"/>
      <c r="B94" s="205"/>
      <c r="C94" s="205"/>
      <c r="D94" s="205"/>
      <c r="E94" s="129" t="s">
        <v>162</v>
      </c>
      <c r="F94" s="129" t="s">
        <v>247</v>
      </c>
      <c r="G94" s="127">
        <v>216599</v>
      </c>
      <c r="H94" s="131">
        <v>20862</v>
      </c>
      <c r="I94" s="131">
        <v>6216</v>
      </c>
      <c r="J94" s="131">
        <v>15</v>
      </c>
      <c r="K94" s="131">
        <v>8579</v>
      </c>
      <c r="L94" s="131">
        <v>7228</v>
      </c>
      <c r="M94" s="131">
        <v>1250</v>
      </c>
      <c r="N94" s="131">
        <v>5</v>
      </c>
      <c r="O94" s="131"/>
      <c r="P94" s="131"/>
      <c r="Q94" s="131"/>
      <c r="R94" s="131">
        <v>172444</v>
      </c>
      <c r="S94" s="131"/>
      <c r="T94" s="131"/>
      <c r="U94" s="131"/>
      <c r="V94" s="131"/>
      <c r="W94" s="139"/>
    </row>
    <row r="95" spans="1:23" ht="39.6" hidden="1" outlineLevel="2" x14ac:dyDescent="0.25">
      <c r="A95" s="207"/>
      <c r="B95" s="206"/>
      <c r="C95" s="206"/>
      <c r="D95" s="206"/>
      <c r="E95" s="128" t="s">
        <v>458</v>
      </c>
      <c r="F95" s="128" t="s">
        <v>457</v>
      </c>
      <c r="G95" s="127">
        <v>20693</v>
      </c>
      <c r="H95" s="130">
        <v>11133</v>
      </c>
      <c r="I95" s="130">
        <v>3157</v>
      </c>
      <c r="J95" s="130">
        <v>0</v>
      </c>
      <c r="K95" s="130">
        <v>1488</v>
      </c>
      <c r="L95" s="130">
        <v>1160</v>
      </c>
      <c r="M95" s="130">
        <v>850</v>
      </c>
      <c r="N95" s="130">
        <v>5</v>
      </c>
      <c r="O95" s="130"/>
      <c r="P95" s="130"/>
      <c r="Q95" s="130"/>
      <c r="R95" s="130">
        <v>2900</v>
      </c>
      <c r="S95" s="130"/>
      <c r="T95" s="130"/>
      <c r="U95" s="130"/>
      <c r="V95" s="130"/>
      <c r="W95" s="138"/>
    </row>
    <row r="96" spans="1:23" outlineLevel="1" collapsed="1" x14ac:dyDescent="0.25">
      <c r="A96" s="208"/>
      <c r="B96" s="205"/>
      <c r="C96" s="129" t="s">
        <v>67</v>
      </c>
      <c r="D96" s="205" t="s">
        <v>68</v>
      </c>
      <c r="E96" s="205"/>
      <c r="F96" s="205"/>
      <c r="G96" s="127">
        <v>3841801</v>
      </c>
      <c r="H96" s="127">
        <v>1386925</v>
      </c>
      <c r="I96" s="127">
        <v>395445</v>
      </c>
      <c r="J96" s="127">
        <v>13374</v>
      </c>
      <c r="K96" s="127">
        <v>979701</v>
      </c>
      <c r="L96" s="127">
        <v>176419</v>
      </c>
      <c r="M96" s="127"/>
      <c r="N96" s="127">
        <v>12850</v>
      </c>
      <c r="O96" s="127">
        <v>45600</v>
      </c>
      <c r="P96" s="127"/>
      <c r="Q96" s="127"/>
      <c r="R96" s="127">
        <v>831475</v>
      </c>
      <c r="S96" s="127"/>
      <c r="T96" s="127"/>
      <c r="U96" s="127"/>
      <c r="V96" s="127"/>
      <c r="W96" s="135">
        <v>12</v>
      </c>
    </row>
    <row r="97" spans="1:23" ht="105.6" hidden="1" outlineLevel="2" x14ac:dyDescent="0.25">
      <c r="A97" s="207"/>
      <c r="B97" s="206"/>
      <c r="C97" s="206"/>
      <c r="D97" s="206"/>
      <c r="E97" s="128" t="s">
        <v>980</v>
      </c>
      <c r="F97" s="128" t="s">
        <v>981</v>
      </c>
      <c r="G97" s="127">
        <v>33408</v>
      </c>
      <c r="H97" s="130">
        <v>25250</v>
      </c>
      <c r="I97" s="130">
        <v>8158</v>
      </c>
      <c r="J97" s="130"/>
      <c r="K97" s="130"/>
      <c r="L97" s="130"/>
      <c r="M97" s="130"/>
      <c r="N97" s="130"/>
      <c r="O97" s="130"/>
      <c r="P97" s="130"/>
      <c r="Q97" s="130"/>
      <c r="R97" s="130"/>
      <c r="S97" s="130"/>
      <c r="T97" s="130"/>
      <c r="U97" s="130"/>
      <c r="V97" s="130"/>
      <c r="W97" s="138"/>
    </row>
    <row r="98" spans="1:23" ht="52.8" hidden="1" outlineLevel="2" x14ac:dyDescent="0.25">
      <c r="A98" s="208"/>
      <c r="B98" s="205"/>
      <c r="C98" s="205"/>
      <c r="D98" s="205"/>
      <c r="E98" s="129" t="s">
        <v>69</v>
      </c>
      <c r="F98" s="129" t="s">
        <v>248</v>
      </c>
      <c r="G98" s="127">
        <v>1304955</v>
      </c>
      <c r="H98" s="131">
        <v>531144</v>
      </c>
      <c r="I98" s="131">
        <v>145835</v>
      </c>
      <c r="J98" s="131">
        <v>10794</v>
      </c>
      <c r="K98" s="131">
        <v>460740</v>
      </c>
      <c r="L98" s="131">
        <v>81016</v>
      </c>
      <c r="M98" s="131"/>
      <c r="N98" s="131">
        <v>6600</v>
      </c>
      <c r="O98" s="131">
        <v>45600</v>
      </c>
      <c r="P98" s="131"/>
      <c r="Q98" s="131"/>
      <c r="R98" s="131">
        <v>23214</v>
      </c>
      <c r="S98" s="131"/>
      <c r="T98" s="131"/>
      <c r="U98" s="131"/>
      <c r="V98" s="131"/>
      <c r="W98" s="139">
        <v>12</v>
      </c>
    </row>
    <row r="99" spans="1:23" ht="39.6" hidden="1" outlineLevel="2" x14ac:dyDescent="0.25">
      <c r="A99" s="207"/>
      <c r="B99" s="206"/>
      <c r="C99" s="206"/>
      <c r="D99" s="206"/>
      <c r="E99" s="128" t="s">
        <v>113</v>
      </c>
      <c r="F99" s="128" t="s">
        <v>249</v>
      </c>
      <c r="G99" s="127">
        <v>19520</v>
      </c>
      <c r="H99" s="130">
        <v>0</v>
      </c>
      <c r="I99" s="130">
        <v>0</v>
      </c>
      <c r="J99" s="130"/>
      <c r="K99" s="130">
        <v>19286</v>
      </c>
      <c r="L99" s="130">
        <v>234</v>
      </c>
      <c r="M99" s="130"/>
      <c r="N99" s="130"/>
      <c r="O99" s="130"/>
      <c r="P99" s="130"/>
      <c r="Q99" s="130"/>
      <c r="R99" s="130"/>
      <c r="S99" s="130"/>
      <c r="T99" s="130"/>
      <c r="U99" s="130"/>
      <c r="V99" s="130"/>
      <c r="W99" s="138"/>
    </row>
    <row r="100" spans="1:23" ht="52.8" hidden="1" outlineLevel="2" x14ac:dyDescent="0.25">
      <c r="A100" s="208"/>
      <c r="B100" s="205"/>
      <c r="C100" s="205"/>
      <c r="D100" s="205"/>
      <c r="E100" s="129" t="s">
        <v>70</v>
      </c>
      <c r="F100" s="129" t="s">
        <v>250</v>
      </c>
      <c r="G100" s="127">
        <v>130132</v>
      </c>
      <c r="H100" s="131">
        <v>72255</v>
      </c>
      <c r="I100" s="131">
        <v>20446</v>
      </c>
      <c r="J100" s="131">
        <v>200</v>
      </c>
      <c r="K100" s="131">
        <v>24330</v>
      </c>
      <c r="L100" s="131">
        <v>9598</v>
      </c>
      <c r="M100" s="131"/>
      <c r="N100" s="131">
        <v>1503</v>
      </c>
      <c r="O100" s="131"/>
      <c r="P100" s="131"/>
      <c r="Q100" s="131"/>
      <c r="R100" s="131">
        <v>1800</v>
      </c>
      <c r="S100" s="131"/>
      <c r="T100" s="131"/>
      <c r="U100" s="131"/>
      <c r="V100" s="131"/>
      <c r="W100" s="139"/>
    </row>
    <row r="101" spans="1:23" ht="39.6" hidden="1" outlineLevel="2" x14ac:dyDescent="0.25">
      <c r="A101" s="207"/>
      <c r="B101" s="206"/>
      <c r="C101" s="206"/>
      <c r="D101" s="206"/>
      <c r="E101" s="128" t="s">
        <v>71</v>
      </c>
      <c r="F101" s="128" t="s">
        <v>982</v>
      </c>
      <c r="G101" s="127">
        <v>94506</v>
      </c>
      <c r="H101" s="130">
        <v>49758</v>
      </c>
      <c r="I101" s="130">
        <v>13371</v>
      </c>
      <c r="J101" s="130">
        <v>70</v>
      </c>
      <c r="K101" s="130">
        <v>21851</v>
      </c>
      <c r="L101" s="130">
        <v>7632</v>
      </c>
      <c r="M101" s="130"/>
      <c r="N101" s="130"/>
      <c r="O101" s="130"/>
      <c r="P101" s="130"/>
      <c r="Q101" s="130"/>
      <c r="R101" s="130">
        <v>1824</v>
      </c>
      <c r="S101" s="130"/>
      <c r="T101" s="130"/>
      <c r="U101" s="130"/>
      <c r="V101" s="130"/>
      <c r="W101" s="138"/>
    </row>
    <row r="102" spans="1:23" ht="39.6" hidden="1" outlineLevel="2" x14ac:dyDescent="0.25">
      <c r="A102" s="208"/>
      <c r="B102" s="205"/>
      <c r="C102" s="205"/>
      <c r="D102" s="205"/>
      <c r="E102" s="129" t="s">
        <v>72</v>
      </c>
      <c r="F102" s="129" t="s">
        <v>983</v>
      </c>
      <c r="G102" s="127">
        <v>100455</v>
      </c>
      <c r="H102" s="131">
        <v>49879</v>
      </c>
      <c r="I102" s="131">
        <v>13743</v>
      </c>
      <c r="J102" s="131">
        <v>212</v>
      </c>
      <c r="K102" s="131">
        <v>22856</v>
      </c>
      <c r="L102" s="131">
        <v>13518</v>
      </c>
      <c r="M102" s="131"/>
      <c r="N102" s="131">
        <v>247</v>
      </c>
      <c r="O102" s="131"/>
      <c r="P102" s="131"/>
      <c r="Q102" s="131"/>
      <c r="R102" s="131"/>
      <c r="S102" s="131"/>
      <c r="T102" s="131"/>
      <c r="U102" s="131"/>
      <c r="V102" s="131"/>
      <c r="W102" s="139"/>
    </row>
    <row r="103" spans="1:23" ht="66" hidden="1" outlineLevel="2" x14ac:dyDescent="0.25">
      <c r="A103" s="207"/>
      <c r="B103" s="206"/>
      <c r="C103" s="206"/>
      <c r="D103" s="206"/>
      <c r="E103" s="128" t="s">
        <v>73</v>
      </c>
      <c r="F103" s="128" t="s">
        <v>253</v>
      </c>
      <c r="G103" s="127">
        <v>56764</v>
      </c>
      <c r="H103" s="130">
        <v>9201</v>
      </c>
      <c r="I103" s="130">
        <v>2740</v>
      </c>
      <c r="J103" s="130"/>
      <c r="K103" s="130">
        <v>42160</v>
      </c>
      <c r="L103" s="130">
        <v>2473</v>
      </c>
      <c r="M103" s="130"/>
      <c r="N103" s="130">
        <v>190</v>
      </c>
      <c r="O103" s="130"/>
      <c r="P103" s="130"/>
      <c r="Q103" s="130"/>
      <c r="R103" s="130"/>
      <c r="S103" s="130"/>
      <c r="T103" s="130"/>
      <c r="U103" s="130"/>
      <c r="V103" s="130"/>
      <c r="W103" s="138"/>
    </row>
    <row r="104" spans="1:23" ht="39.6" hidden="1" outlineLevel="2" x14ac:dyDescent="0.25">
      <c r="A104" s="208"/>
      <c r="B104" s="205"/>
      <c r="C104" s="205"/>
      <c r="D104" s="205"/>
      <c r="E104" s="129" t="s">
        <v>125</v>
      </c>
      <c r="F104" s="129" t="s">
        <v>126</v>
      </c>
      <c r="G104" s="127">
        <v>1222203</v>
      </c>
      <c r="H104" s="131">
        <v>236843</v>
      </c>
      <c r="I104" s="131">
        <v>71019</v>
      </c>
      <c r="J104" s="131">
        <v>1050</v>
      </c>
      <c r="K104" s="131">
        <v>129848</v>
      </c>
      <c r="L104" s="131">
        <v>16492</v>
      </c>
      <c r="M104" s="131"/>
      <c r="N104" s="131">
        <v>1802</v>
      </c>
      <c r="O104" s="131"/>
      <c r="P104" s="131"/>
      <c r="Q104" s="131"/>
      <c r="R104" s="131">
        <v>765149</v>
      </c>
      <c r="S104" s="131"/>
      <c r="T104" s="131"/>
      <c r="U104" s="131"/>
      <c r="V104" s="131"/>
      <c r="W104" s="139"/>
    </row>
    <row r="105" spans="1:23" ht="66" hidden="1" outlineLevel="2" x14ac:dyDescent="0.25">
      <c r="A105" s="207"/>
      <c r="B105" s="206"/>
      <c r="C105" s="206"/>
      <c r="D105" s="206"/>
      <c r="E105" s="128" t="s">
        <v>499</v>
      </c>
      <c r="F105" s="128" t="s">
        <v>791</v>
      </c>
      <c r="G105" s="127">
        <v>30829</v>
      </c>
      <c r="H105" s="130">
        <v>15215</v>
      </c>
      <c r="I105" s="130">
        <v>4778</v>
      </c>
      <c r="J105" s="130">
        <v>60</v>
      </c>
      <c r="K105" s="130">
        <v>7482</v>
      </c>
      <c r="L105" s="130">
        <v>1982</v>
      </c>
      <c r="M105" s="130"/>
      <c r="N105" s="130">
        <v>87</v>
      </c>
      <c r="O105" s="130"/>
      <c r="P105" s="130"/>
      <c r="Q105" s="130"/>
      <c r="R105" s="130">
        <v>1225</v>
      </c>
      <c r="S105" s="130"/>
      <c r="T105" s="130"/>
      <c r="U105" s="130"/>
      <c r="V105" s="130"/>
      <c r="W105" s="138"/>
    </row>
    <row r="106" spans="1:23" ht="39.6" hidden="1" outlineLevel="2" x14ac:dyDescent="0.25">
      <c r="A106" s="208"/>
      <c r="B106" s="205"/>
      <c r="C106" s="205"/>
      <c r="D106" s="205"/>
      <c r="E106" s="129" t="s">
        <v>140</v>
      </c>
      <c r="F106" s="129" t="s">
        <v>254</v>
      </c>
      <c r="G106" s="127">
        <v>244198</v>
      </c>
      <c r="H106" s="131">
        <v>136991</v>
      </c>
      <c r="I106" s="131">
        <v>38100</v>
      </c>
      <c r="J106" s="131">
        <v>472</v>
      </c>
      <c r="K106" s="131">
        <v>45806</v>
      </c>
      <c r="L106" s="131">
        <v>11790</v>
      </c>
      <c r="M106" s="131"/>
      <c r="N106" s="131">
        <v>905</v>
      </c>
      <c r="O106" s="131"/>
      <c r="P106" s="131"/>
      <c r="Q106" s="131"/>
      <c r="R106" s="131">
        <v>10134</v>
      </c>
      <c r="S106" s="131"/>
      <c r="T106" s="131"/>
      <c r="U106" s="131"/>
      <c r="V106" s="131"/>
      <c r="W106" s="139"/>
    </row>
    <row r="107" spans="1:23" ht="52.8" hidden="1" outlineLevel="2" x14ac:dyDescent="0.25">
      <c r="A107" s="207"/>
      <c r="B107" s="206"/>
      <c r="C107" s="206"/>
      <c r="D107" s="206"/>
      <c r="E107" s="128" t="s">
        <v>896</v>
      </c>
      <c r="F107" s="128" t="s">
        <v>799</v>
      </c>
      <c r="G107" s="127">
        <v>33936</v>
      </c>
      <c r="H107" s="130"/>
      <c r="I107" s="130"/>
      <c r="J107" s="130"/>
      <c r="K107" s="130">
        <v>7581</v>
      </c>
      <c r="L107" s="130">
        <v>5049</v>
      </c>
      <c r="M107" s="130"/>
      <c r="N107" s="130">
        <v>40</v>
      </c>
      <c r="O107" s="130"/>
      <c r="P107" s="130"/>
      <c r="Q107" s="130"/>
      <c r="R107" s="130">
        <v>21266</v>
      </c>
      <c r="S107" s="130"/>
      <c r="T107" s="130"/>
      <c r="U107" s="130"/>
      <c r="V107" s="130"/>
      <c r="W107" s="138"/>
    </row>
    <row r="108" spans="1:23" ht="39.6" hidden="1" outlineLevel="2" x14ac:dyDescent="0.25">
      <c r="A108" s="208"/>
      <c r="B108" s="205"/>
      <c r="C108" s="205"/>
      <c r="D108" s="205"/>
      <c r="E108" s="129" t="s">
        <v>141</v>
      </c>
      <c r="F108" s="129" t="s">
        <v>255</v>
      </c>
      <c r="G108" s="127">
        <v>171114</v>
      </c>
      <c r="H108" s="131">
        <v>81487</v>
      </c>
      <c r="I108" s="131">
        <v>24216</v>
      </c>
      <c r="J108" s="131">
        <v>150</v>
      </c>
      <c r="K108" s="131">
        <v>51602</v>
      </c>
      <c r="L108" s="131">
        <v>8840</v>
      </c>
      <c r="M108" s="131"/>
      <c r="N108" s="131">
        <v>180</v>
      </c>
      <c r="O108" s="131"/>
      <c r="P108" s="131"/>
      <c r="Q108" s="131"/>
      <c r="R108" s="131">
        <v>4639</v>
      </c>
      <c r="S108" s="131"/>
      <c r="T108" s="131"/>
      <c r="U108" s="131"/>
      <c r="V108" s="131"/>
      <c r="W108" s="139"/>
    </row>
    <row r="109" spans="1:23" ht="52.8" hidden="1" outlineLevel="2" x14ac:dyDescent="0.25">
      <c r="A109" s="207"/>
      <c r="B109" s="206"/>
      <c r="C109" s="206"/>
      <c r="D109" s="206"/>
      <c r="E109" s="128" t="s">
        <v>172</v>
      </c>
      <c r="F109" s="128" t="s">
        <v>171</v>
      </c>
      <c r="G109" s="127">
        <v>67149</v>
      </c>
      <c r="H109" s="130">
        <v>31676</v>
      </c>
      <c r="I109" s="130">
        <v>7931</v>
      </c>
      <c r="J109" s="130">
        <v>160</v>
      </c>
      <c r="K109" s="130">
        <v>20031</v>
      </c>
      <c r="L109" s="130">
        <v>6455</v>
      </c>
      <c r="M109" s="130"/>
      <c r="N109" s="130">
        <v>896</v>
      </c>
      <c r="O109" s="130"/>
      <c r="P109" s="130"/>
      <c r="Q109" s="130"/>
      <c r="R109" s="130"/>
      <c r="S109" s="130"/>
      <c r="T109" s="130"/>
      <c r="U109" s="130"/>
      <c r="V109" s="130"/>
      <c r="W109" s="138"/>
    </row>
    <row r="110" spans="1:23" ht="39.6" hidden="1" outlineLevel="2" x14ac:dyDescent="0.25">
      <c r="A110" s="208"/>
      <c r="B110" s="205"/>
      <c r="C110" s="205"/>
      <c r="D110" s="205"/>
      <c r="E110" s="129" t="s">
        <v>163</v>
      </c>
      <c r="F110" s="129" t="s">
        <v>256</v>
      </c>
      <c r="G110" s="127">
        <v>332632</v>
      </c>
      <c r="H110" s="131">
        <v>147226</v>
      </c>
      <c r="I110" s="131">
        <v>45108</v>
      </c>
      <c r="J110" s="131">
        <v>206</v>
      </c>
      <c r="K110" s="131">
        <v>126128</v>
      </c>
      <c r="L110" s="131">
        <v>11340</v>
      </c>
      <c r="M110" s="131"/>
      <c r="N110" s="131">
        <v>400</v>
      </c>
      <c r="O110" s="131"/>
      <c r="P110" s="131"/>
      <c r="Q110" s="131"/>
      <c r="R110" s="131">
        <v>2224</v>
      </c>
      <c r="S110" s="131"/>
      <c r="T110" s="131"/>
      <c r="U110" s="131"/>
      <c r="V110" s="131"/>
      <c r="W110" s="139"/>
    </row>
    <row r="111" spans="1:23" outlineLevel="1" collapsed="1" x14ac:dyDescent="0.25">
      <c r="A111" s="207"/>
      <c r="B111" s="206"/>
      <c r="C111" s="128" t="s">
        <v>257</v>
      </c>
      <c r="D111" s="206" t="s">
        <v>316</v>
      </c>
      <c r="E111" s="206"/>
      <c r="F111" s="206"/>
      <c r="G111" s="127">
        <v>80000</v>
      </c>
      <c r="H111" s="127"/>
      <c r="I111" s="127"/>
      <c r="J111" s="127"/>
      <c r="K111" s="127"/>
      <c r="L111" s="127"/>
      <c r="M111" s="127"/>
      <c r="N111" s="127"/>
      <c r="O111" s="127">
        <v>78855</v>
      </c>
      <c r="P111" s="127"/>
      <c r="Q111" s="127"/>
      <c r="R111" s="127"/>
      <c r="S111" s="127"/>
      <c r="T111" s="127"/>
      <c r="U111" s="127">
        <v>1145</v>
      </c>
      <c r="V111" s="127"/>
      <c r="W111" s="135"/>
    </row>
    <row r="112" spans="1:23" ht="79.2" hidden="1" outlineLevel="2" x14ac:dyDescent="0.25">
      <c r="A112" s="208"/>
      <c r="B112" s="205"/>
      <c r="C112" s="205"/>
      <c r="D112" s="205"/>
      <c r="E112" s="129" t="s">
        <v>74</v>
      </c>
      <c r="F112" s="129" t="s">
        <v>258</v>
      </c>
      <c r="G112" s="127">
        <v>80000</v>
      </c>
      <c r="H112" s="131"/>
      <c r="I112" s="131"/>
      <c r="J112" s="131"/>
      <c r="K112" s="131"/>
      <c r="L112" s="131"/>
      <c r="M112" s="131"/>
      <c r="N112" s="131"/>
      <c r="O112" s="131">
        <v>78855</v>
      </c>
      <c r="P112" s="131"/>
      <c r="Q112" s="131"/>
      <c r="R112" s="131"/>
      <c r="S112" s="131"/>
      <c r="T112" s="131"/>
      <c r="U112" s="131">
        <v>1145</v>
      </c>
      <c r="V112" s="131"/>
      <c r="W112" s="139"/>
    </row>
    <row r="113" spans="1:23" x14ac:dyDescent="0.25">
      <c r="A113" s="136" t="s">
        <v>75</v>
      </c>
      <c r="B113" s="206" t="s">
        <v>76</v>
      </c>
      <c r="C113" s="206"/>
      <c r="D113" s="206"/>
      <c r="E113" s="206"/>
      <c r="F113" s="206"/>
      <c r="G113" s="127">
        <v>33895310</v>
      </c>
      <c r="H113" s="127">
        <v>19085179</v>
      </c>
      <c r="I113" s="127">
        <v>5453649</v>
      </c>
      <c r="J113" s="127">
        <v>320777</v>
      </c>
      <c r="K113" s="127">
        <v>3370953</v>
      </c>
      <c r="L113" s="127">
        <v>3694870</v>
      </c>
      <c r="M113" s="127">
        <v>2326</v>
      </c>
      <c r="N113" s="127">
        <v>76153</v>
      </c>
      <c r="O113" s="127">
        <v>950749</v>
      </c>
      <c r="P113" s="127"/>
      <c r="Q113" s="127"/>
      <c r="R113" s="127">
        <v>791864</v>
      </c>
      <c r="S113" s="127"/>
      <c r="T113" s="127"/>
      <c r="U113" s="127">
        <v>136529</v>
      </c>
      <c r="V113" s="127"/>
      <c r="W113" s="135">
        <v>12261</v>
      </c>
    </row>
    <row r="114" spans="1:23" outlineLevel="1" x14ac:dyDescent="0.25">
      <c r="A114" s="208"/>
      <c r="B114" s="205"/>
      <c r="C114" s="129" t="s">
        <v>77</v>
      </c>
      <c r="D114" s="205" t="s">
        <v>456</v>
      </c>
      <c r="E114" s="205"/>
      <c r="F114" s="205"/>
      <c r="G114" s="127">
        <v>9452170</v>
      </c>
      <c r="H114" s="127">
        <v>5675839</v>
      </c>
      <c r="I114" s="127">
        <v>1733557</v>
      </c>
      <c r="J114" s="127">
        <v>13608</v>
      </c>
      <c r="K114" s="127">
        <v>655035</v>
      </c>
      <c r="L114" s="127">
        <v>242229</v>
      </c>
      <c r="M114" s="127"/>
      <c r="N114" s="127">
        <v>13933</v>
      </c>
      <c r="O114" s="127">
        <v>704129</v>
      </c>
      <c r="P114" s="127"/>
      <c r="Q114" s="127"/>
      <c r="R114" s="127">
        <v>321571</v>
      </c>
      <c r="S114" s="127"/>
      <c r="T114" s="127"/>
      <c r="U114" s="127">
        <v>92269</v>
      </c>
      <c r="V114" s="127"/>
      <c r="W114" s="135"/>
    </row>
    <row r="115" spans="1:23" ht="39.6" hidden="1" outlineLevel="2" x14ac:dyDescent="0.25">
      <c r="A115" s="207"/>
      <c r="B115" s="206"/>
      <c r="C115" s="206"/>
      <c r="D115" s="206"/>
      <c r="E115" s="128" t="s">
        <v>78</v>
      </c>
      <c r="F115" s="128" t="s">
        <v>500</v>
      </c>
      <c r="G115" s="127">
        <v>1043364</v>
      </c>
      <c r="H115" s="130">
        <v>671538</v>
      </c>
      <c r="I115" s="130">
        <v>200461</v>
      </c>
      <c r="J115" s="130">
        <v>622</v>
      </c>
      <c r="K115" s="130">
        <v>76934</v>
      </c>
      <c r="L115" s="130">
        <v>25099</v>
      </c>
      <c r="M115" s="130"/>
      <c r="N115" s="130">
        <v>1871</v>
      </c>
      <c r="O115" s="130"/>
      <c r="P115" s="130"/>
      <c r="Q115" s="130"/>
      <c r="R115" s="130">
        <v>66839</v>
      </c>
      <c r="S115" s="130"/>
      <c r="T115" s="130"/>
      <c r="U115" s="130"/>
      <c r="V115" s="130"/>
      <c r="W115" s="138"/>
    </row>
    <row r="116" spans="1:23" ht="39.6" hidden="1" outlineLevel="2" x14ac:dyDescent="0.25">
      <c r="A116" s="208"/>
      <c r="B116" s="205"/>
      <c r="C116" s="205"/>
      <c r="D116" s="205"/>
      <c r="E116" s="129" t="s">
        <v>79</v>
      </c>
      <c r="F116" s="129" t="s">
        <v>260</v>
      </c>
      <c r="G116" s="127">
        <v>593236</v>
      </c>
      <c r="H116" s="131">
        <v>394768</v>
      </c>
      <c r="I116" s="131">
        <v>123485</v>
      </c>
      <c r="J116" s="131">
        <v>452</v>
      </c>
      <c r="K116" s="131">
        <v>48228</v>
      </c>
      <c r="L116" s="131">
        <v>13236</v>
      </c>
      <c r="M116" s="131"/>
      <c r="N116" s="131">
        <v>341</v>
      </c>
      <c r="O116" s="131"/>
      <c r="P116" s="131"/>
      <c r="Q116" s="131"/>
      <c r="R116" s="131">
        <v>12726</v>
      </c>
      <c r="S116" s="131"/>
      <c r="T116" s="131"/>
      <c r="U116" s="131"/>
      <c r="V116" s="131"/>
      <c r="W116" s="139"/>
    </row>
    <row r="117" spans="1:23" ht="26.4" hidden="1" outlineLevel="2" x14ac:dyDescent="0.25">
      <c r="A117" s="207"/>
      <c r="B117" s="206"/>
      <c r="C117" s="206"/>
      <c r="D117" s="206"/>
      <c r="E117" s="128" t="s">
        <v>80</v>
      </c>
      <c r="F117" s="128" t="s">
        <v>261</v>
      </c>
      <c r="G117" s="127">
        <v>903152</v>
      </c>
      <c r="H117" s="130">
        <v>597657</v>
      </c>
      <c r="I117" s="130">
        <v>182527</v>
      </c>
      <c r="J117" s="130">
        <v>137</v>
      </c>
      <c r="K117" s="130">
        <v>76203</v>
      </c>
      <c r="L117" s="130">
        <v>22285</v>
      </c>
      <c r="M117" s="130"/>
      <c r="N117" s="130">
        <v>1025</v>
      </c>
      <c r="O117" s="130"/>
      <c r="P117" s="130"/>
      <c r="Q117" s="130"/>
      <c r="R117" s="130">
        <v>23318</v>
      </c>
      <c r="S117" s="130"/>
      <c r="T117" s="130"/>
      <c r="U117" s="130"/>
      <c r="V117" s="130"/>
      <c r="W117" s="138"/>
    </row>
    <row r="118" spans="1:23" ht="39.6" hidden="1" outlineLevel="2" x14ac:dyDescent="0.25">
      <c r="A118" s="208"/>
      <c r="B118" s="205"/>
      <c r="C118" s="205"/>
      <c r="D118" s="205"/>
      <c r="E118" s="129" t="s">
        <v>81</v>
      </c>
      <c r="F118" s="129" t="s">
        <v>262</v>
      </c>
      <c r="G118" s="127">
        <v>796398</v>
      </c>
      <c r="H118" s="131"/>
      <c r="I118" s="131"/>
      <c r="J118" s="131"/>
      <c r="K118" s="131"/>
      <c r="L118" s="131"/>
      <c r="M118" s="131"/>
      <c r="N118" s="131"/>
      <c r="O118" s="131">
        <v>704129</v>
      </c>
      <c r="P118" s="131"/>
      <c r="Q118" s="131"/>
      <c r="R118" s="131"/>
      <c r="S118" s="131"/>
      <c r="T118" s="131"/>
      <c r="U118" s="131">
        <v>92269</v>
      </c>
      <c r="V118" s="131"/>
      <c r="W118" s="139"/>
    </row>
    <row r="119" spans="1:23" ht="26.4" hidden="1" outlineLevel="2" x14ac:dyDescent="0.25">
      <c r="A119" s="207"/>
      <c r="B119" s="206"/>
      <c r="C119" s="206"/>
      <c r="D119" s="206"/>
      <c r="E119" s="128" t="s">
        <v>82</v>
      </c>
      <c r="F119" s="128" t="s">
        <v>263</v>
      </c>
      <c r="G119" s="127">
        <v>611303</v>
      </c>
      <c r="H119" s="130">
        <v>415455</v>
      </c>
      <c r="I119" s="130">
        <v>124722</v>
      </c>
      <c r="J119" s="130">
        <v>9932</v>
      </c>
      <c r="K119" s="130">
        <v>35153</v>
      </c>
      <c r="L119" s="130">
        <v>17711</v>
      </c>
      <c r="M119" s="130"/>
      <c r="N119" s="130">
        <v>1795</v>
      </c>
      <c r="O119" s="130"/>
      <c r="P119" s="130"/>
      <c r="Q119" s="130"/>
      <c r="R119" s="130">
        <v>6535</v>
      </c>
      <c r="S119" s="130"/>
      <c r="T119" s="130"/>
      <c r="U119" s="130"/>
      <c r="V119" s="130"/>
      <c r="W119" s="138"/>
    </row>
    <row r="120" spans="1:23" ht="66" hidden="1" outlineLevel="2" x14ac:dyDescent="0.25">
      <c r="A120" s="208"/>
      <c r="B120" s="205"/>
      <c r="C120" s="205"/>
      <c r="D120" s="205"/>
      <c r="E120" s="129" t="s">
        <v>83</v>
      </c>
      <c r="F120" s="129" t="s">
        <v>264</v>
      </c>
      <c r="G120" s="127">
        <v>452675</v>
      </c>
      <c r="H120" s="131">
        <v>302857</v>
      </c>
      <c r="I120" s="131">
        <v>90387</v>
      </c>
      <c r="J120" s="131">
        <v>154</v>
      </c>
      <c r="K120" s="131">
        <v>21119</v>
      </c>
      <c r="L120" s="131">
        <v>33789</v>
      </c>
      <c r="M120" s="131"/>
      <c r="N120" s="131">
        <v>347</v>
      </c>
      <c r="O120" s="131"/>
      <c r="P120" s="131"/>
      <c r="Q120" s="131"/>
      <c r="R120" s="131">
        <v>4022</v>
      </c>
      <c r="S120" s="131"/>
      <c r="T120" s="131"/>
      <c r="U120" s="131"/>
      <c r="V120" s="131"/>
      <c r="W120" s="139"/>
    </row>
    <row r="121" spans="1:23" ht="52.8" hidden="1" outlineLevel="2" x14ac:dyDescent="0.25">
      <c r="A121" s="207"/>
      <c r="B121" s="206"/>
      <c r="C121" s="206"/>
      <c r="D121" s="206"/>
      <c r="E121" s="128" t="s">
        <v>84</v>
      </c>
      <c r="F121" s="128" t="s">
        <v>265</v>
      </c>
      <c r="G121" s="127">
        <v>600166</v>
      </c>
      <c r="H121" s="130">
        <v>413643</v>
      </c>
      <c r="I121" s="130">
        <v>125089</v>
      </c>
      <c r="J121" s="130">
        <v>319</v>
      </c>
      <c r="K121" s="130">
        <v>35946</v>
      </c>
      <c r="L121" s="130">
        <v>15274</v>
      </c>
      <c r="M121" s="130"/>
      <c r="N121" s="130">
        <v>2303</v>
      </c>
      <c r="O121" s="130"/>
      <c r="P121" s="130"/>
      <c r="Q121" s="130"/>
      <c r="R121" s="130">
        <v>7592</v>
      </c>
      <c r="S121" s="130"/>
      <c r="T121" s="130"/>
      <c r="U121" s="130"/>
      <c r="V121" s="130"/>
      <c r="W121" s="138"/>
    </row>
    <row r="122" spans="1:23" ht="52.8" hidden="1" outlineLevel="2" x14ac:dyDescent="0.25">
      <c r="A122" s="208"/>
      <c r="B122" s="205"/>
      <c r="C122" s="205"/>
      <c r="D122" s="205"/>
      <c r="E122" s="129" t="s">
        <v>85</v>
      </c>
      <c r="F122" s="129" t="s">
        <v>266</v>
      </c>
      <c r="G122" s="127">
        <v>1169154</v>
      </c>
      <c r="H122" s="131">
        <v>745473</v>
      </c>
      <c r="I122" s="131">
        <v>223078</v>
      </c>
      <c r="J122" s="131">
        <v>190</v>
      </c>
      <c r="K122" s="131">
        <v>59895</v>
      </c>
      <c r="L122" s="131">
        <v>22906</v>
      </c>
      <c r="M122" s="131"/>
      <c r="N122" s="131">
        <v>1234</v>
      </c>
      <c r="O122" s="131"/>
      <c r="P122" s="131"/>
      <c r="Q122" s="131"/>
      <c r="R122" s="131">
        <v>116378</v>
      </c>
      <c r="S122" s="131"/>
      <c r="T122" s="131"/>
      <c r="U122" s="131"/>
      <c r="V122" s="131"/>
      <c r="W122" s="139"/>
    </row>
    <row r="123" spans="1:23" ht="52.8" hidden="1" outlineLevel="2" x14ac:dyDescent="0.25">
      <c r="A123" s="207"/>
      <c r="B123" s="206"/>
      <c r="C123" s="206"/>
      <c r="D123" s="206"/>
      <c r="E123" s="128" t="s">
        <v>127</v>
      </c>
      <c r="F123" s="128" t="s">
        <v>205</v>
      </c>
      <c r="G123" s="127">
        <v>797826</v>
      </c>
      <c r="H123" s="130">
        <v>529387</v>
      </c>
      <c r="I123" s="130">
        <v>173622</v>
      </c>
      <c r="J123" s="130">
        <v>256</v>
      </c>
      <c r="K123" s="130">
        <v>67315</v>
      </c>
      <c r="L123" s="130">
        <v>20452</v>
      </c>
      <c r="M123" s="130"/>
      <c r="N123" s="130">
        <v>1720</v>
      </c>
      <c r="O123" s="130"/>
      <c r="P123" s="130"/>
      <c r="Q123" s="130"/>
      <c r="R123" s="130">
        <v>5074</v>
      </c>
      <c r="S123" s="130"/>
      <c r="T123" s="130"/>
      <c r="U123" s="130"/>
      <c r="V123" s="130"/>
      <c r="W123" s="138"/>
    </row>
    <row r="124" spans="1:23" ht="39.6" hidden="1" outlineLevel="2" x14ac:dyDescent="0.25">
      <c r="A124" s="208"/>
      <c r="B124" s="205"/>
      <c r="C124" s="205"/>
      <c r="D124" s="205"/>
      <c r="E124" s="129" t="s">
        <v>146</v>
      </c>
      <c r="F124" s="129" t="s">
        <v>267</v>
      </c>
      <c r="G124" s="127">
        <v>750037</v>
      </c>
      <c r="H124" s="131">
        <v>456932</v>
      </c>
      <c r="I124" s="131">
        <v>134311</v>
      </c>
      <c r="J124" s="131">
        <v>771</v>
      </c>
      <c r="K124" s="131">
        <v>77611</v>
      </c>
      <c r="L124" s="131">
        <v>23366</v>
      </c>
      <c r="M124" s="131"/>
      <c r="N124" s="131">
        <v>1123</v>
      </c>
      <c r="O124" s="131"/>
      <c r="P124" s="131"/>
      <c r="Q124" s="131"/>
      <c r="R124" s="131">
        <v>55923</v>
      </c>
      <c r="S124" s="131"/>
      <c r="T124" s="131"/>
      <c r="U124" s="131"/>
      <c r="V124" s="131"/>
      <c r="W124" s="139"/>
    </row>
    <row r="125" spans="1:23" ht="39.6" hidden="1" outlineLevel="2" x14ac:dyDescent="0.25">
      <c r="A125" s="207"/>
      <c r="B125" s="206"/>
      <c r="C125" s="206"/>
      <c r="D125" s="206"/>
      <c r="E125" s="128" t="s">
        <v>136</v>
      </c>
      <c r="F125" s="128" t="s">
        <v>268</v>
      </c>
      <c r="G125" s="127">
        <v>745199</v>
      </c>
      <c r="H125" s="130">
        <v>470995</v>
      </c>
      <c r="I125" s="130">
        <v>156038</v>
      </c>
      <c r="J125" s="130">
        <v>465</v>
      </c>
      <c r="K125" s="130">
        <v>80487</v>
      </c>
      <c r="L125" s="130">
        <v>23347</v>
      </c>
      <c r="M125" s="130"/>
      <c r="N125" s="130">
        <v>2070</v>
      </c>
      <c r="O125" s="130"/>
      <c r="P125" s="130"/>
      <c r="Q125" s="130"/>
      <c r="R125" s="130">
        <v>11797</v>
      </c>
      <c r="S125" s="130"/>
      <c r="T125" s="130"/>
      <c r="U125" s="130"/>
      <c r="V125" s="130"/>
      <c r="W125" s="138"/>
    </row>
    <row r="126" spans="1:23" ht="39.6" hidden="1" outlineLevel="2" x14ac:dyDescent="0.25">
      <c r="A126" s="208"/>
      <c r="B126" s="205"/>
      <c r="C126" s="205"/>
      <c r="D126" s="205"/>
      <c r="E126" s="129" t="s">
        <v>142</v>
      </c>
      <c r="F126" s="129" t="s">
        <v>269</v>
      </c>
      <c r="G126" s="127">
        <v>454714</v>
      </c>
      <c r="H126" s="131">
        <v>280922</v>
      </c>
      <c r="I126" s="131">
        <v>88372</v>
      </c>
      <c r="J126" s="131">
        <v>30</v>
      </c>
      <c r="K126" s="131">
        <v>65134</v>
      </c>
      <c r="L126" s="131">
        <v>11637</v>
      </c>
      <c r="M126" s="131"/>
      <c r="N126" s="131">
        <v>104</v>
      </c>
      <c r="O126" s="131"/>
      <c r="P126" s="131"/>
      <c r="Q126" s="131"/>
      <c r="R126" s="131">
        <v>8515</v>
      </c>
      <c r="S126" s="131"/>
      <c r="T126" s="131"/>
      <c r="U126" s="131"/>
      <c r="V126" s="131"/>
      <c r="W126" s="139"/>
    </row>
    <row r="127" spans="1:23" ht="39.6" hidden="1" outlineLevel="2" x14ac:dyDescent="0.25">
      <c r="A127" s="207"/>
      <c r="B127" s="206"/>
      <c r="C127" s="206"/>
      <c r="D127" s="206"/>
      <c r="E127" s="128" t="s">
        <v>143</v>
      </c>
      <c r="F127" s="128" t="s">
        <v>270</v>
      </c>
      <c r="G127" s="127">
        <v>243147</v>
      </c>
      <c r="H127" s="130">
        <v>168752</v>
      </c>
      <c r="I127" s="130">
        <v>48850</v>
      </c>
      <c r="J127" s="130">
        <v>280</v>
      </c>
      <c r="K127" s="130">
        <v>11010</v>
      </c>
      <c r="L127" s="130">
        <v>11403</v>
      </c>
      <c r="M127" s="130"/>
      <c r="N127" s="130"/>
      <c r="O127" s="130"/>
      <c r="P127" s="130"/>
      <c r="Q127" s="130"/>
      <c r="R127" s="130">
        <v>2852</v>
      </c>
      <c r="S127" s="130"/>
      <c r="T127" s="130"/>
      <c r="U127" s="130"/>
      <c r="V127" s="130"/>
      <c r="W127" s="138"/>
    </row>
    <row r="128" spans="1:23" ht="79.2" hidden="1" outlineLevel="2" x14ac:dyDescent="0.25">
      <c r="A128" s="208"/>
      <c r="B128" s="205"/>
      <c r="C128" s="205"/>
      <c r="D128" s="205"/>
      <c r="E128" s="129" t="s">
        <v>455</v>
      </c>
      <c r="F128" s="129" t="s">
        <v>454</v>
      </c>
      <c r="G128" s="127">
        <v>125658</v>
      </c>
      <c r="H128" s="131">
        <v>97356</v>
      </c>
      <c r="I128" s="131">
        <v>27915</v>
      </c>
      <c r="J128" s="131"/>
      <c r="K128" s="131"/>
      <c r="L128" s="131">
        <v>387</v>
      </c>
      <c r="M128" s="131"/>
      <c r="N128" s="131"/>
      <c r="O128" s="131"/>
      <c r="P128" s="131"/>
      <c r="Q128" s="131"/>
      <c r="R128" s="131"/>
      <c r="S128" s="131"/>
      <c r="T128" s="131"/>
      <c r="U128" s="131"/>
      <c r="V128" s="131"/>
      <c r="W128" s="139"/>
    </row>
    <row r="129" spans="1:23" ht="92.4" hidden="1" outlineLevel="2" x14ac:dyDescent="0.25">
      <c r="A129" s="207"/>
      <c r="B129" s="206"/>
      <c r="C129" s="206"/>
      <c r="D129" s="206"/>
      <c r="E129" s="128" t="s">
        <v>453</v>
      </c>
      <c r="F129" s="128" t="s">
        <v>452</v>
      </c>
      <c r="G129" s="127">
        <v>153141</v>
      </c>
      <c r="H129" s="130">
        <v>119586</v>
      </c>
      <c r="I129" s="130">
        <v>32218</v>
      </c>
      <c r="J129" s="130"/>
      <c r="K129" s="130"/>
      <c r="L129" s="130">
        <v>1337</v>
      </c>
      <c r="M129" s="130"/>
      <c r="N129" s="130"/>
      <c r="O129" s="130"/>
      <c r="P129" s="130"/>
      <c r="Q129" s="130"/>
      <c r="R129" s="130"/>
      <c r="S129" s="130"/>
      <c r="T129" s="130"/>
      <c r="U129" s="130"/>
      <c r="V129" s="130"/>
      <c r="W129" s="138"/>
    </row>
    <row r="130" spans="1:23" ht="66" hidden="1" outlineLevel="2" x14ac:dyDescent="0.25">
      <c r="A130" s="208"/>
      <c r="B130" s="205"/>
      <c r="C130" s="205"/>
      <c r="D130" s="205"/>
      <c r="E130" s="129" t="s">
        <v>953</v>
      </c>
      <c r="F130" s="129" t="s">
        <v>902</v>
      </c>
      <c r="G130" s="127">
        <v>13000</v>
      </c>
      <c r="H130" s="131">
        <v>10518</v>
      </c>
      <c r="I130" s="131">
        <v>2482</v>
      </c>
      <c r="J130" s="131"/>
      <c r="K130" s="131"/>
      <c r="L130" s="131"/>
      <c r="M130" s="131"/>
      <c r="N130" s="131"/>
      <c r="O130" s="131"/>
      <c r="P130" s="131"/>
      <c r="Q130" s="131"/>
      <c r="R130" s="131"/>
      <c r="S130" s="131"/>
      <c r="T130" s="131"/>
      <c r="U130" s="131"/>
      <c r="V130" s="131"/>
      <c r="W130" s="139"/>
    </row>
    <row r="131" spans="1:23" outlineLevel="1" collapsed="1" x14ac:dyDescent="0.25">
      <c r="A131" s="207"/>
      <c r="B131" s="206"/>
      <c r="C131" s="128" t="s">
        <v>86</v>
      </c>
      <c r="D131" s="206" t="s">
        <v>317</v>
      </c>
      <c r="E131" s="206"/>
      <c r="F131" s="206"/>
      <c r="G131" s="127">
        <v>16638466</v>
      </c>
      <c r="H131" s="127">
        <v>10524966</v>
      </c>
      <c r="I131" s="127">
        <v>2913068</v>
      </c>
      <c r="J131" s="127">
        <v>114078</v>
      </c>
      <c r="K131" s="127">
        <v>1764217</v>
      </c>
      <c r="L131" s="127">
        <v>744591</v>
      </c>
      <c r="M131" s="127">
        <v>2021</v>
      </c>
      <c r="N131" s="127">
        <v>56288</v>
      </c>
      <c r="O131" s="127">
        <v>68678</v>
      </c>
      <c r="P131" s="127"/>
      <c r="Q131" s="127"/>
      <c r="R131" s="127">
        <v>409321</v>
      </c>
      <c r="S131" s="127"/>
      <c r="T131" s="127"/>
      <c r="U131" s="127">
        <v>41238</v>
      </c>
      <c r="V131" s="127"/>
      <c r="W131" s="135"/>
    </row>
    <row r="132" spans="1:23" ht="39.6" hidden="1" outlineLevel="2" x14ac:dyDescent="0.25">
      <c r="A132" s="208"/>
      <c r="B132" s="205"/>
      <c r="C132" s="205"/>
      <c r="D132" s="205"/>
      <c r="E132" s="129" t="s">
        <v>87</v>
      </c>
      <c r="F132" s="129" t="s">
        <v>114</v>
      </c>
      <c r="G132" s="127">
        <v>2398815</v>
      </c>
      <c r="H132" s="131">
        <v>1611681</v>
      </c>
      <c r="I132" s="131">
        <v>446229</v>
      </c>
      <c r="J132" s="131">
        <v>1041</v>
      </c>
      <c r="K132" s="131">
        <v>260915</v>
      </c>
      <c r="L132" s="131">
        <v>58291</v>
      </c>
      <c r="M132" s="131">
        <v>200</v>
      </c>
      <c r="N132" s="131">
        <v>1368</v>
      </c>
      <c r="O132" s="131"/>
      <c r="P132" s="131"/>
      <c r="Q132" s="131"/>
      <c r="R132" s="131">
        <v>17184</v>
      </c>
      <c r="S132" s="131"/>
      <c r="T132" s="131"/>
      <c r="U132" s="131">
        <v>1906</v>
      </c>
      <c r="V132" s="131"/>
      <c r="W132" s="139"/>
    </row>
    <row r="133" spans="1:23" ht="52.8" hidden="1" outlineLevel="2" x14ac:dyDescent="0.25">
      <c r="A133" s="207"/>
      <c r="B133" s="206"/>
      <c r="C133" s="206"/>
      <c r="D133" s="206"/>
      <c r="E133" s="128" t="s">
        <v>88</v>
      </c>
      <c r="F133" s="128" t="s">
        <v>272</v>
      </c>
      <c r="G133" s="127">
        <v>1564727</v>
      </c>
      <c r="H133" s="130">
        <v>975286</v>
      </c>
      <c r="I133" s="130">
        <v>280634</v>
      </c>
      <c r="J133" s="130">
        <v>935</v>
      </c>
      <c r="K133" s="130">
        <v>170315</v>
      </c>
      <c r="L133" s="130">
        <v>56941</v>
      </c>
      <c r="M133" s="130">
        <v>330</v>
      </c>
      <c r="N133" s="130">
        <v>1053</v>
      </c>
      <c r="O133" s="130"/>
      <c r="P133" s="130"/>
      <c r="Q133" s="130"/>
      <c r="R133" s="130">
        <v>79233</v>
      </c>
      <c r="S133" s="130"/>
      <c r="T133" s="130"/>
      <c r="U133" s="130"/>
      <c r="V133" s="130"/>
      <c r="W133" s="138"/>
    </row>
    <row r="134" spans="1:23" ht="39.6" hidden="1" outlineLevel="2" x14ac:dyDescent="0.25">
      <c r="A134" s="208"/>
      <c r="B134" s="205"/>
      <c r="C134" s="205"/>
      <c r="D134" s="205"/>
      <c r="E134" s="129" t="s">
        <v>89</v>
      </c>
      <c r="F134" s="129" t="s">
        <v>273</v>
      </c>
      <c r="G134" s="127">
        <v>1701848</v>
      </c>
      <c r="H134" s="131">
        <v>1137846</v>
      </c>
      <c r="I134" s="131">
        <v>301069</v>
      </c>
      <c r="J134" s="131">
        <v>31409</v>
      </c>
      <c r="K134" s="131">
        <v>140967</v>
      </c>
      <c r="L134" s="131">
        <v>72442</v>
      </c>
      <c r="M134" s="131">
        <v>220</v>
      </c>
      <c r="N134" s="131">
        <v>2407</v>
      </c>
      <c r="O134" s="131"/>
      <c r="P134" s="131"/>
      <c r="Q134" s="131"/>
      <c r="R134" s="131">
        <v>15452</v>
      </c>
      <c r="S134" s="131"/>
      <c r="T134" s="131"/>
      <c r="U134" s="131">
        <v>36</v>
      </c>
      <c r="V134" s="131"/>
      <c r="W134" s="139"/>
    </row>
    <row r="135" spans="1:23" ht="52.8" hidden="1" outlineLevel="2" x14ac:dyDescent="0.25">
      <c r="A135" s="207"/>
      <c r="B135" s="206"/>
      <c r="C135" s="206"/>
      <c r="D135" s="206"/>
      <c r="E135" s="128" t="s">
        <v>90</v>
      </c>
      <c r="F135" s="128" t="s">
        <v>274</v>
      </c>
      <c r="G135" s="127">
        <v>3451648</v>
      </c>
      <c r="H135" s="130">
        <v>2294031</v>
      </c>
      <c r="I135" s="130">
        <v>613658</v>
      </c>
      <c r="J135" s="130">
        <v>5545</v>
      </c>
      <c r="K135" s="130">
        <v>374875</v>
      </c>
      <c r="L135" s="130">
        <v>112543</v>
      </c>
      <c r="M135" s="130">
        <v>206</v>
      </c>
      <c r="N135" s="130">
        <v>2354</v>
      </c>
      <c r="O135" s="130"/>
      <c r="P135" s="130"/>
      <c r="Q135" s="130"/>
      <c r="R135" s="130">
        <v>47176</v>
      </c>
      <c r="S135" s="130"/>
      <c r="T135" s="130"/>
      <c r="U135" s="130">
        <v>1260</v>
      </c>
      <c r="V135" s="130"/>
      <c r="W135" s="138"/>
    </row>
    <row r="136" spans="1:23" ht="39.6" hidden="1" outlineLevel="2" x14ac:dyDescent="0.25">
      <c r="A136" s="208"/>
      <c r="B136" s="205"/>
      <c r="C136" s="205"/>
      <c r="D136" s="205"/>
      <c r="E136" s="129" t="s">
        <v>91</v>
      </c>
      <c r="F136" s="129" t="s">
        <v>275</v>
      </c>
      <c r="G136" s="127">
        <v>1064654</v>
      </c>
      <c r="H136" s="131">
        <v>661301</v>
      </c>
      <c r="I136" s="131">
        <v>181455</v>
      </c>
      <c r="J136" s="131">
        <v>1033</v>
      </c>
      <c r="K136" s="131">
        <v>27601</v>
      </c>
      <c r="L136" s="131">
        <v>79672</v>
      </c>
      <c r="M136" s="131"/>
      <c r="N136" s="131">
        <v>157</v>
      </c>
      <c r="O136" s="131"/>
      <c r="P136" s="131"/>
      <c r="Q136" s="131"/>
      <c r="R136" s="131">
        <v>113435</v>
      </c>
      <c r="S136" s="131"/>
      <c r="T136" s="131"/>
      <c r="U136" s="131"/>
      <c r="V136" s="131"/>
      <c r="W136" s="139"/>
    </row>
    <row r="137" spans="1:23" ht="66" hidden="1" outlineLevel="2" x14ac:dyDescent="0.25">
      <c r="A137" s="207"/>
      <c r="B137" s="206"/>
      <c r="C137" s="206"/>
      <c r="D137" s="206"/>
      <c r="E137" s="128" t="s">
        <v>92</v>
      </c>
      <c r="F137" s="128" t="s">
        <v>276</v>
      </c>
      <c r="G137" s="127">
        <v>68678</v>
      </c>
      <c r="H137" s="130"/>
      <c r="I137" s="130"/>
      <c r="J137" s="130"/>
      <c r="K137" s="130"/>
      <c r="L137" s="130"/>
      <c r="M137" s="130"/>
      <c r="N137" s="130"/>
      <c r="O137" s="130">
        <v>68678</v>
      </c>
      <c r="P137" s="130"/>
      <c r="Q137" s="130"/>
      <c r="R137" s="130"/>
      <c r="S137" s="130"/>
      <c r="T137" s="130"/>
      <c r="U137" s="130"/>
      <c r="V137" s="130"/>
      <c r="W137" s="138"/>
    </row>
    <row r="138" spans="1:23" ht="39.6" hidden="1" outlineLevel="2" x14ac:dyDescent="0.25">
      <c r="A138" s="208"/>
      <c r="B138" s="205"/>
      <c r="C138" s="205"/>
      <c r="D138" s="205"/>
      <c r="E138" s="129" t="s">
        <v>93</v>
      </c>
      <c r="F138" s="129" t="s">
        <v>277</v>
      </c>
      <c r="G138" s="127">
        <v>645469</v>
      </c>
      <c r="H138" s="131">
        <v>390960</v>
      </c>
      <c r="I138" s="131">
        <v>108210</v>
      </c>
      <c r="J138" s="131">
        <v>23492</v>
      </c>
      <c r="K138" s="131">
        <v>34570</v>
      </c>
      <c r="L138" s="131">
        <v>78528</v>
      </c>
      <c r="M138" s="131">
        <v>90</v>
      </c>
      <c r="N138" s="131">
        <v>443</v>
      </c>
      <c r="O138" s="131"/>
      <c r="P138" s="131"/>
      <c r="Q138" s="131"/>
      <c r="R138" s="131">
        <v>9176</v>
      </c>
      <c r="S138" s="131"/>
      <c r="T138" s="131"/>
      <c r="U138" s="131"/>
      <c r="V138" s="131"/>
      <c r="W138" s="139"/>
    </row>
    <row r="139" spans="1:23" ht="39.6" hidden="1" outlineLevel="2" x14ac:dyDescent="0.25">
      <c r="A139" s="207"/>
      <c r="B139" s="206"/>
      <c r="C139" s="206"/>
      <c r="D139" s="206"/>
      <c r="E139" s="128" t="s">
        <v>128</v>
      </c>
      <c r="F139" s="128" t="s">
        <v>174</v>
      </c>
      <c r="G139" s="127">
        <v>1345971</v>
      </c>
      <c r="H139" s="130">
        <v>868976</v>
      </c>
      <c r="I139" s="130">
        <v>244991</v>
      </c>
      <c r="J139" s="130">
        <v>37274</v>
      </c>
      <c r="K139" s="130">
        <v>93849</v>
      </c>
      <c r="L139" s="130">
        <v>56656</v>
      </c>
      <c r="M139" s="130">
        <v>725</v>
      </c>
      <c r="N139" s="130">
        <v>3403</v>
      </c>
      <c r="O139" s="130"/>
      <c r="P139" s="130"/>
      <c r="Q139" s="130"/>
      <c r="R139" s="130">
        <v>39717</v>
      </c>
      <c r="S139" s="130"/>
      <c r="T139" s="130"/>
      <c r="U139" s="130">
        <v>380</v>
      </c>
      <c r="V139" s="130"/>
      <c r="W139" s="138"/>
    </row>
    <row r="140" spans="1:23" ht="52.8" hidden="1" outlineLevel="2" x14ac:dyDescent="0.25">
      <c r="A140" s="208"/>
      <c r="B140" s="205"/>
      <c r="C140" s="205"/>
      <c r="D140" s="205"/>
      <c r="E140" s="129" t="s">
        <v>147</v>
      </c>
      <c r="F140" s="129" t="s">
        <v>278</v>
      </c>
      <c r="G140" s="127">
        <v>1005326</v>
      </c>
      <c r="H140" s="131">
        <v>673089</v>
      </c>
      <c r="I140" s="131">
        <v>190433</v>
      </c>
      <c r="J140" s="131">
        <v>12233</v>
      </c>
      <c r="K140" s="131">
        <v>76882</v>
      </c>
      <c r="L140" s="131">
        <v>39121</v>
      </c>
      <c r="M140" s="131"/>
      <c r="N140" s="131">
        <v>1634</v>
      </c>
      <c r="O140" s="131"/>
      <c r="P140" s="131"/>
      <c r="Q140" s="131"/>
      <c r="R140" s="131">
        <v>11934</v>
      </c>
      <c r="S140" s="131"/>
      <c r="T140" s="131"/>
      <c r="U140" s="131"/>
      <c r="V140" s="131"/>
      <c r="W140" s="139"/>
    </row>
    <row r="141" spans="1:23" ht="52.8" hidden="1" outlineLevel="2" x14ac:dyDescent="0.25">
      <c r="A141" s="207"/>
      <c r="B141" s="206"/>
      <c r="C141" s="206"/>
      <c r="D141" s="206"/>
      <c r="E141" s="128" t="s">
        <v>148</v>
      </c>
      <c r="F141" s="128" t="s">
        <v>137</v>
      </c>
      <c r="G141" s="127">
        <v>1502078</v>
      </c>
      <c r="H141" s="130">
        <v>1016243</v>
      </c>
      <c r="I141" s="130">
        <v>280267</v>
      </c>
      <c r="J141" s="130">
        <v>288</v>
      </c>
      <c r="K141" s="130">
        <v>135519</v>
      </c>
      <c r="L141" s="130">
        <v>49571</v>
      </c>
      <c r="M141" s="130">
        <v>250</v>
      </c>
      <c r="N141" s="130">
        <v>3050</v>
      </c>
      <c r="O141" s="130"/>
      <c r="P141" s="130"/>
      <c r="Q141" s="130"/>
      <c r="R141" s="130">
        <v>16170</v>
      </c>
      <c r="S141" s="130"/>
      <c r="T141" s="130"/>
      <c r="U141" s="130">
        <v>720</v>
      </c>
      <c r="V141" s="130"/>
      <c r="W141" s="138"/>
    </row>
    <row r="142" spans="1:23" ht="39.6" hidden="1" outlineLevel="2" x14ac:dyDescent="0.25">
      <c r="A142" s="208"/>
      <c r="B142" s="205"/>
      <c r="C142" s="205"/>
      <c r="D142" s="205"/>
      <c r="E142" s="129" t="s">
        <v>149</v>
      </c>
      <c r="F142" s="129" t="s">
        <v>175</v>
      </c>
      <c r="G142" s="127">
        <v>321126</v>
      </c>
      <c r="H142" s="131">
        <v>133319</v>
      </c>
      <c r="I142" s="131">
        <v>40934</v>
      </c>
      <c r="J142" s="131">
        <v>200</v>
      </c>
      <c r="K142" s="131">
        <v>101125</v>
      </c>
      <c r="L142" s="131">
        <v>23467</v>
      </c>
      <c r="M142" s="131"/>
      <c r="N142" s="131">
        <v>15880</v>
      </c>
      <c r="O142" s="131"/>
      <c r="P142" s="131"/>
      <c r="Q142" s="131"/>
      <c r="R142" s="131">
        <v>6201</v>
      </c>
      <c r="S142" s="131"/>
      <c r="T142" s="131"/>
      <c r="U142" s="131"/>
      <c r="V142" s="131"/>
      <c r="W142" s="139"/>
    </row>
    <row r="143" spans="1:23" ht="39.6" hidden="1" outlineLevel="2" x14ac:dyDescent="0.25">
      <c r="A143" s="207"/>
      <c r="B143" s="206"/>
      <c r="C143" s="206"/>
      <c r="D143" s="206"/>
      <c r="E143" s="128" t="s">
        <v>150</v>
      </c>
      <c r="F143" s="128" t="s">
        <v>170</v>
      </c>
      <c r="G143" s="127">
        <v>510313</v>
      </c>
      <c r="H143" s="130">
        <v>325114</v>
      </c>
      <c r="I143" s="130">
        <v>91674</v>
      </c>
      <c r="J143" s="130">
        <v>628</v>
      </c>
      <c r="K143" s="130">
        <v>34217</v>
      </c>
      <c r="L143" s="130">
        <v>31765</v>
      </c>
      <c r="M143" s="130"/>
      <c r="N143" s="130">
        <v>153</v>
      </c>
      <c r="O143" s="130"/>
      <c r="P143" s="130"/>
      <c r="Q143" s="130"/>
      <c r="R143" s="130">
        <v>26762</v>
      </c>
      <c r="S143" s="130"/>
      <c r="T143" s="130"/>
      <c r="U143" s="130"/>
      <c r="V143" s="130"/>
      <c r="W143" s="138"/>
    </row>
    <row r="144" spans="1:23" ht="39.6" hidden="1" outlineLevel="2" x14ac:dyDescent="0.25">
      <c r="A144" s="208"/>
      <c r="B144" s="205"/>
      <c r="C144" s="205"/>
      <c r="D144" s="205"/>
      <c r="E144" s="129" t="s">
        <v>451</v>
      </c>
      <c r="F144" s="129" t="s">
        <v>450</v>
      </c>
      <c r="G144" s="127">
        <v>311144</v>
      </c>
      <c r="H144" s="131">
        <v>119771</v>
      </c>
      <c r="I144" s="131">
        <v>38161</v>
      </c>
      <c r="J144" s="131"/>
      <c r="K144" s="131">
        <v>103994</v>
      </c>
      <c r="L144" s="131">
        <v>30168</v>
      </c>
      <c r="M144" s="131"/>
      <c r="N144" s="131">
        <v>8550</v>
      </c>
      <c r="O144" s="131"/>
      <c r="P144" s="131"/>
      <c r="Q144" s="131"/>
      <c r="R144" s="131">
        <v>10500</v>
      </c>
      <c r="S144" s="131"/>
      <c r="T144" s="131"/>
      <c r="U144" s="131"/>
      <c r="V144" s="131"/>
      <c r="W144" s="139"/>
    </row>
    <row r="145" spans="1:23" ht="39.6" hidden="1" outlineLevel="2" x14ac:dyDescent="0.25">
      <c r="A145" s="207"/>
      <c r="B145" s="206"/>
      <c r="C145" s="206"/>
      <c r="D145" s="206"/>
      <c r="E145" s="128" t="s">
        <v>449</v>
      </c>
      <c r="F145" s="128" t="s">
        <v>448</v>
      </c>
      <c r="G145" s="127">
        <v>84713</v>
      </c>
      <c r="H145" s="130">
        <v>40517</v>
      </c>
      <c r="I145" s="130">
        <v>12891</v>
      </c>
      <c r="J145" s="130"/>
      <c r="K145" s="130">
        <v>9218</v>
      </c>
      <c r="L145" s="130">
        <v>22041</v>
      </c>
      <c r="M145" s="130"/>
      <c r="N145" s="130">
        <v>46</v>
      </c>
      <c r="O145" s="130"/>
      <c r="P145" s="130"/>
      <c r="Q145" s="130"/>
      <c r="R145" s="130"/>
      <c r="S145" s="130"/>
      <c r="T145" s="130"/>
      <c r="U145" s="130"/>
      <c r="V145" s="130"/>
      <c r="W145" s="138"/>
    </row>
    <row r="146" spans="1:23" ht="39.6" hidden="1" outlineLevel="2" x14ac:dyDescent="0.25">
      <c r="A146" s="208"/>
      <c r="B146" s="205"/>
      <c r="C146" s="205"/>
      <c r="D146" s="205"/>
      <c r="E146" s="129" t="s">
        <v>447</v>
      </c>
      <c r="F146" s="129" t="s">
        <v>446</v>
      </c>
      <c r="G146" s="127">
        <v>440795</v>
      </c>
      <c r="H146" s="131">
        <v>164916</v>
      </c>
      <c r="I146" s="131">
        <v>53091</v>
      </c>
      <c r="J146" s="131">
        <v>0</v>
      </c>
      <c r="K146" s="131">
        <v>174269</v>
      </c>
      <c r="L146" s="131">
        <v>30912</v>
      </c>
      <c r="M146" s="131"/>
      <c r="N146" s="131">
        <v>15165</v>
      </c>
      <c r="O146" s="131"/>
      <c r="P146" s="131"/>
      <c r="Q146" s="131"/>
      <c r="R146" s="131">
        <v>2442</v>
      </c>
      <c r="S146" s="131"/>
      <c r="T146" s="131"/>
      <c r="U146" s="131"/>
      <c r="V146" s="131"/>
      <c r="W146" s="139"/>
    </row>
    <row r="147" spans="1:23" ht="52.8" hidden="1" outlineLevel="2" x14ac:dyDescent="0.25">
      <c r="A147" s="207"/>
      <c r="B147" s="206"/>
      <c r="C147" s="206"/>
      <c r="D147" s="206"/>
      <c r="E147" s="128" t="s">
        <v>897</v>
      </c>
      <c r="F147" s="128" t="s">
        <v>801</v>
      </c>
      <c r="G147" s="127">
        <v>86375</v>
      </c>
      <c r="H147" s="130">
        <v>69889</v>
      </c>
      <c r="I147" s="130">
        <v>16486</v>
      </c>
      <c r="J147" s="130"/>
      <c r="K147" s="130"/>
      <c r="L147" s="130"/>
      <c r="M147" s="130"/>
      <c r="N147" s="130"/>
      <c r="O147" s="130"/>
      <c r="P147" s="130"/>
      <c r="Q147" s="130"/>
      <c r="R147" s="130"/>
      <c r="S147" s="130"/>
      <c r="T147" s="130"/>
      <c r="U147" s="130"/>
      <c r="V147" s="130"/>
      <c r="W147" s="138"/>
    </row>
    <row r="148" spans="1:23" ht="39.6" hidden="1" outlineLevel="2" x14ac:dyDescent="0.25">
      <c r="A148" s="208"/>
      <c r="B148" s="205"/>
      <c r="C148" s="205"/>
      <c r="D148" s="205"/>
      <c r="E148" s="129" t="s">
        <v>94</v>
      </c>
      <c r="F148" s="129" t="s">
        <v>238</v>
      </c>
      <c r="G148" s="127">
        <v>97850</v>
      </c>
      <c r="H148" s="131">
        <v>42027</v>
      </c>
      <c r="I148" s="131">
        <v>12885</v>
      </c>
      <c r="J148" s="131"/>
      <c r="K148" s="131">
        <v>25901</v>
      </c>
      <c r="L148" s="131">
        <v>2473</v>
      </c>
      <c r="M148" s="131"/>
      <c r="N148" s="131">
        <v>625</v>
      </c>
      <c r="O148" s="131"/>
      <c r="P148" s="131"/>
      <c r="Q148" s="131"/>
      <c r="R148" s="131">
        <v>13939</v>
      </c>
      <c r="S148" s="131"/>
      <c r="T148" s="131"/>
      <c r="U148" s="131"/>
      <c r="V148" s="131"/>
      <c r="W148" s="139"/>
    </row>
    <row r="149" spans="1:23" ht="39.6" hidden="1" outlineLevel="2" x14ac:dyDescent="0.25">
      <c r="A149" s="207"/>
      <c r="B149" s="206"/>
      <c r="C149" s="206"/>
      <c r="D149" s="206"/>
      <c r="E149" s="128" t="s">
        <v>898</v>
      </c>
      <c r="F149" s="128" t="s">
        <v>802</v>
      </c>
      <c r="G149" s="127">
        <v>36936</v>
      </c>
      <c r="H149" s="130"/>
      <c r="I149" s="130"/>
      <c r="J149" s="130"/>
      <c r="K149" s="130"/>
      <c r="L149" s="130"/>
      <c r="M149" s="130"/>
      <c r="N149" s="130"/>
      <c r="O149" s="130"/>
      <c r="P149" s="130"/>
      <c r="Q149" s="130"/>
      <c r="R149" s="130"/>
      <c r="S149" s="130"/>
      <c r="T149" s="130"/>
      <c r="U149" s="130">
        <v>36936</v>
      </c>
      <c r="V149" s="130"/>
      <c r="W149" s="138"/>
    </row>
    <row r="150" spans="1:23" outlineLevel="1" collapsed="1" x14ac:dyDescent="0.25">
      <c r="A150" s="208"/>
      <c r="B150" s="205"/>
      <c r="C150" s="129" t="s">
        <v>95</v>
      </c>
      <c r="D150" s="205" t="s">
        <v>318</v>
      </c>
      <c r="E150" s="205"/>
      <c r="F150" s="205"/>
      <c r="G150" s="127">
        <v>3887722</v>
      </c>
      <c r="H150" s="127">
        <v>2301027</v>
      </c>
      <c r="I150" s="127">
        <v>634222</v>
      </c>
      <c r="J150" s="127">
        <v>97882</v>
      </c>
      <c r="K150" s="127">
        <v>601676</v>
      </c>
      <c r="L150" s="127">
        <v>161068</v>
      </c>
      <c r="M150" s="127">
        <v>305</v>
      </c>
      <c r="N150" s="127">
        <v>2912</v>
      </c>
      <c r="O150" s="127">
        <v>30000</v>
      </c>
      <c r="P150" s="127"/>
      <c r="Q150" s="127"/>
      <c r="R150" s="127">
        <v>57944</v>
      </c>
      <c r="S150" s="127"/>
      <c r="T150" s="127"/>
      <c r="U150" s="127"/>
      <c r="V150" s="127"/>
      <c r="W150" s="135">
        <v>686</v>
      </c>
    </row>
    <row r="151" spans="1:23" ht="66" hidden="1" outlineLevel="2" x14ac:dyDescent="0.25">
      <c r="A151" s="207"/>
      <c r="B151" s="206"/>
      <c r="C151" s="206"/>
      <c r="D151" s="206"/>
      <c r="E151" s="128" t="s">
        <v>96</v>
      </c>
      <c r="F151" s="128" t="s">
        <v>279</v>
      </c>
      <c r="G151" s="127">
        <v>1293448</v>
      </c>
      <c r="H151" s="130">
        <v>805501</v>
      </c>
      <c r="I151" s="130">
        <v>225532</v>
      </c>
      <c r="J151" s="130">
        <v>36482</v>
      </c>
      <c r="K151" s="130">
        <v>182761</v>
      </c>
      <c r="L151" s="130">
        <v>33427</v>
      </c>
      <c r="M151" s="130">
        <v>154</v>
      </c>
      <c r="N151" s="130">
        <v>1126</v>
      </c>
      <c r="O151" s="130"/>
      <c r="P151" s="130"/>
      <c r="Q151" s="130"/>
      <c r="R151" s="130">
        <v>8465</v>
      </c>
      <c r="S151" s="130"/>
      <c r="T151" s="130"/>
      <c r="U151" s="130"/>
      <c r="V151" s="130"/>
      <c r="W151" s="138"/>
    </row>
    <row r="152" spans="1:23" ht="66" hidden="1" outlineLevel="2" x14ac:dyDescent="0.25">
      <c r="A152" s="208"/>
      <c r="B152" s="205"/>
      <c r="C152" s="205"/>
      <c r="D152" s="205"/>
      <c r="E152" s="129" t="s">
        <v>129</v>
      </c>
      <c r="F152" s="129" t="s">
        <v>501</v>
      </c>
      <c r="G152" s="127">
        <v>223027</v>
      </c>
      <c r="H152" s="131">
        <v>164857</v>
      </c>
      <c r="I152" s="131">
        <v>44342</v>
      </c>
      <c r="J152" s="131">
        <v>1384</v>
      </c>
      <c r="K152" s="131">
        <v>3861</v>
      </c>
      <c r="L152" s="131">
        <v>6823</v>
      </c>
      <c r="M152" s="131">
        <v>73</v>
      </c>
      <c r="N152" s="131">
        <v>67</v>
      </c>
      <c r="O152" s="131"/>
      <c r="P152" s="131"/>
      <c r="Q152" s="131"/>
      <c r="R152" s="131">
        <v>1620</v>
      </c>
      <c r="S152" s="131"/>
      <c r="T152" s="131"/>
      <c r="U152" s="131"/>
      <c r="V152" s="131"/>
      <c r="W152" s="139"/>
    </row>
    <row r="153" spans="1:23" ht="52.8" hidden="1" outlineLevel="2" x14ac:dyDescent="0.25">
      <c r="A153" s="207"/>
      <c r="B153" s="206"/>
      <c r="C153" s="206"/>
      <c r="D153" s="206"/>
      <c r="E153" s="128" t="s">
        <v>98</v>
      </c>
      <c r="F153" s="128" t="s">
        <v>97</v>
      </c>
      <c r="G153" s="127">
        <v>452920</v>
      </c>
      <c r="H153" s="130">
        <v>272093</v>
      </c>
      <c r="I153" s="130">
        <v>76787</v>
      </c>
      <c r="J153" s="130">
        <v>18777</v>
      </c>
      <c r="K153" s="130">
        <v>54967</v>
      </c>
      <c r="L153" s="130">
        <v>28971</v>
      </c>
      <c r="M153" s="130"/>
      <c r="N153" s="130">
        <v>70</v>
      </c>
      <c r="O153" s="130"/>
      <c r="P153" s="130"/>
      <c r="Q153" s="130"/>
      <c r="R153" s="130">
        <v>720</v>
      </c>
      <c r="S153" s="130"/>
      <c r="T153" s="130"/>
      <c r="U153" s="130"/>
      <c r="V153" s="130"/>
      <c r="W153" s="138">
        <v>535</v>
      </c>
    </row>
    <row r="154" spans="1:23" ht="39.6" hidden="1" outlineLevel="2" x14ac:dyDescent="0.25">
      <c r="A154" s="208"/>
      <c r="B154" s="205"/>
      <c r="C154" s="205"/>
      <c r="D154" s="205"/>
      <c r="E154" s="129" t="s">
        <v>99</v>
      </c>
      <c r="F154" s="129" t="s">
        <v>502</v>
      </c>
      <c r="G154" s="127">
        <v>1263586</v>
      </c>
      <c r="H154" s="131">
        <v>603130</v>
      </c>
      <c r="I154" s="131">
        <v>161501</v>
      </c>
      <c r="J154" s="131">
        <v>36782</v>
      </c>
      <c r="K154" s="131">
        <v>328297</v>
      </c>
      <c r="L154" s="131">
        <v>67084</v>
      </c>
      <c r="M154" s="131">
        <v>60</v>
      </c>
      <c r="N154" s="131">
        <v>1220</v>
      </c>
      <c r="O154" s="131">
        <v>30000</v>
      </c>
      <c r="P154" s="131"/>
      <c r="Q154" s="131"/>
      <c r="R154" s="131">
        <v>35361</v>
      </c>
      <c r="S154" s="131"/>
      <c r="T154" s="131"/>
      <c r="U154" s="131"/>
      <c r="V154" s="131"/>
      <c r="W154" s="139">
        <v>151</v>
      </c>
    </row>
    <row r="155" spans="1:23" ht="79.2" hidden="1" outlineLevel="2" x14ac:dyDescent="0.25">
      <c r="A155" s="207"/>
      <c r="B155" s="206"/>
      <c r="C155" s="206"/>
      <c r="D155" s="206"/>
      <c r="E155" s="128" t="s">
        <v>151</v>
      </c>
      <c r="F155" s="128" t="s">
        <v>503</v>
      </c>
      <c r="G155" s="127">
        <v>244616</v>
      </c>
      <c r="H155" s="130">
        <v>172232</v>
      </c>
      <c r="I155" s="130">
        <v>45776</v>
      </c>
      <c r="J155" s="130">
        <v>441</v>
      </c>
      <c r="K155" s="130">
        <v>17874</v>
      </c>
      <c r="L155" s="130">
        <v>4300</v>
      </c>
      <c r="M155" s="130"/>
      <c r="N155" s="130">
        <v>122</v>
      </c>
      <c r="O155" s="130"/>
      <c r="P155" s="130"/>
      <c r="Q155" s="130"/>
      <c r="R155" s="130">
        <v>3871</v>
      </c>
      <c r="S155" s="130"/>
      <c r="T155" s="130"/>
      <c r="U155" s="130"/>
      <c r="V155" s="130"/>
      <c r="W155" s="138"/>
    </row>
    <row r="156" spans="1:23" ht="79.2" hidden="1" outlineLevel="2" x14ac:dyDescent="0.25">
      <c r="A156" s="208"/>
      <c r="B156" s="205"/>
      <c r="C156" s="205"/>
      <c r="D156" s="205"/>
      <c r="E156" s="129" t="s">
        <v>152</v>
      </c>
      <c r="F156" s="129" t="s">
        <v>504</v>
      </c>
      <c r="G156" s="127">
        <v>330665</v>
      </c>
      <c r="H156" s="131">
        <v>226761</v>
      </c>
      <c r="I156" s="131">
        <v>63699</v>
      </c>
      <c r="J156" s="131">
        <v>3626</v>
      </c>
      <c r="K156" s="131">
        <v>11927</v>
      </c>
      <c r="L156" s="131">
        <v>16420</v>
      </c>
      <c r="M156" s="131">
        <v>18</v>
      </c>
      <c r="N156" s="131">
        <v>307</v>
      </c>
      <c r="O156" s="131"/>
      <c r="P156" s="131"/>
      <c r="Q156" s="131"/>
      <c r="R156" s="131">
        <v>7907</v>
      </c>
      <c r="S156" s="131"/>
      <c r="T156" s="131"/>
      <c r="U156" s="131"/>
      <c r="V156" s="131"/>
      <c r="W156" s="139"/>
    </row>
    <row r="157" spans="1:23" ht="66" hidden="1" outlineLevel="2" x14ac:dyDescent="0.25">
      <c r="A157" s="207"/>
      <c r="B157" s="206"/>
      <c r="C157" s="206"/>
      <c r="D157" s="206"/>
      <c r="E157" s="128" t="s">
        <v>153</v>
      </c>
      <c r="F157" s="128" t="s">
        <v>505</v>
      </c>
      <c r="G157" s="127">
        <v>79460</v>
      </c>
      <c r="H157" s="130">
        <v>56453</v>
      </c>
      <c r="I157" s="130">
        <v>16585</v>
      </c>
      <c r="J157" s="130">
        <v>390</v>
      </c>
      <c r="K157" s="130">
        <v>1989</v>
      </c>
      <c r="L157" s="130">
        <v>4043</v>
      </c>
      <c r="M157" s="130"/>
      <c r="N157" s="130"/>
      <c r="O157" s="130"/>
      <c r="P157" s="130"/>
      <c r="Q157" s="130"/>
      <c r="R157" s="130"/>
      <c r="S157" s="130"/>
      <c r="T157" s="130"/>
      <c r="U157" s="130"/>
      <c r="V157" s="130"/>
      <c r="W157" s="138"/>
    </row>
    <row r="158" spans="1:23" outlineLevel="1" collapsed="1" x14ac:dyDescent="0.25">
      <c r="A158" s="208"/>
      <c r="B158" s="205"/>
      <c r="C158" s="129" t="s">
        <v>803</v>
      </c>
      <c r="D158" s="205" t="s">
        <v>804</v>
      </c>
      <c r="E158" s="205"/>
      <c r="F158" s="205"/>
      <c r="G158" s="127">
        <v>796990</v>
      </c>
      <c r="H158" s="127">
        <v>245128</v>
      </c>
      <c r="I158" s="127">
        <v>70087</v>
      </c>
      <c r="J158" s="127">
        <v>1060</v>
      </c>
      <c r="K158" s="127">
        <v>209545</v>
      </c>
      <c r="L158" s="127">
        <v>146900</v>
      </c>
      <c r="M158" s="127"/>
      <c r="N158" s="127">
        <v>2220</v>
      </c>
      <c r="O158" s="127">
        <v>122050</v>
      </c>
      <c r="P158" s="127"/>
      <c r="Q158" s="127"/>
      <c r="R158" s="127"/>
      <c r="S158" s="127"/>
      <c r="T158" s="127"/>
      <c r="U158" s="127"/>
      <c r="V158" s="127"/>
      <c r="W158" s="135"/>
    </row>
    <row r="159" spans="1:23" ht="52.8" hidden="1" outlineLevel="2" x14ac:dyDescent="0.25">
      <c r="A159" s="207"/>
      <c r="B159" s="206"/>
      <c r="C159" s="206"/>
      <c r="D159" s="206"/>
      <c r="E159" s="128" t="s">
        <v>899</v>
      </c>
      <c r="F159" s="128" t="s">
        <v>805</v>
      </c>
      <c r="G159" s="127">
        <v>796990</v>
      </c>
      <c r="H159" s="130">
        <v>245128</v>
      </c>
      <c r="I159" s="130">
        <v>70087</v>
      </c>
      <c r="J159" s="130">
        <v>1060</v>
      </c>
      <c r="K159" s="130">
        <v>209545</v>
      </c>
      <c r="L159" s="130">
        <v>146900</v>
      </c>
      <c r="M159" s="130"/>
      <c r="N159" s="130">
        <v>2220</v>
      </c>
      <c r="O159" s="130">
        <v>122050</v>
      </c>
      <c r="P159" s="130"/>
      <c r="Q159" s="130"/>
      <c r="R159" s="130"/>
      <c r="S159" s="130"/>
      <c r="T159" s="130"/>
      <c r="U159" s="130"/>
      <c r="V159" s="130"/>
      <c r="W159" s="138"/>
    </row>
    <row r="160" spans="1:23" outlineLevel="1" collapsed="1" x14ac:dyDescent="0.25">
      <c r="A160" s="208"/>
      <c r="B160" s="205"/>
      <c r="C160" s="129" t="s">
        <v>806</v>
      </c>
      <c r="D160" s="205" t="s">
        <v>807</v>
      </c>
      <c r="E160" s="205"/>
      <c r="F160" s="205"/>
      <c r="G160" s="127">
        <v>2435157</v>
      </c>
      <c r="H160" s="127">
        <v>56325</v>
      </c>
      <c r="I160" s="127">
        <v>15686</v>
      </c>
      <c r="J160" s="127"/>
      <c r="K160" s="127"/>
      <c r="L160" s="127">
        <v>2361966</v>
      </c>
      <c r="M160" s="127"/>
      <c r="N160" s="127"/>
      <c r="O160" s="127"/>
      <c r="P160" s="127"/>
      <c r="Q160" s="127"/>
      <c r="R160" s="127"/>
      <c r="S160" s="127"/>
      <c r="T160" s="127"/>
      <c r="U160" s="127"/>
      <c r="V160" s="127"/>
      <c r="W160" s="135">
        <v>1180</v>
      </c>
    </row>
    <row r="161" spans="1:23" ht="66" hidden="1" outlineLevel="2" x14ac:dyDescent="0.25">
      <c r="A161" s="207"/>
      <c r="B161" s="206"/>
      <c r="C161" s="206"/>
      <c r="D161" s="206"/>
      <c r="E161" s="128" t="s">
        <v>808</v>
      </c>
      <c r="F161" s="128" t="s">
        <v>809</v>
      </c>
      <c r="G161" s="127">
        <v>131889</v>
      </c>
      <c r="H161" s="130"/>
      <c r="I161" s="130"/>
      <c r="J161" s="130"/>
      <c r="K161" s="130"/>
      <c r="L161" s="130">
        <v>131889</v>
      </c>
      <c r="M161" s="130"/>
      <c r="N161" s="130"/>
      <c r="O161" s="130"/>
      <c r="P161" s="130"/>
      <c r="Q161" s="130"/>
      <c r="R161" s="130"/>
      <c r="S161" s="130"/>
      <c r="T161" s="130"/>
      <c r="U161" s="130"/>
      <c r="V161" s="130"/>
      <c r="W161" s="138"/>
    </row>
    <row r="162" spans="1:23" ht="66" hidden="1" outlineLevel="2" x14ac:dyDescent="0.25">
      <c r="A162" s="208"/>
      <c r="B162" s="205"/>
      <c r="C162" s="205"/>
      <c r="D162" s="205"/>
      <c r="E162" s="129" t="s">
        <v>810</v>
      </c>
      <c r="F162" s="129" t="s">
        <v>811</v>
      </c>
      <c r="G162" s="127">
        <v>72531</v>
      </c>
      <c r="H162" s="131"/>
      <c r="I162" s="131"/>
      <c r="J162" s="131"/>
      <c r="K162" s="131"/>
      <c r="L162" s="131">
        <v>72531</v>
      </c>
      <c r="M162" s="131"/>
      <c r="N162" s="131"/>
      <c r="O162" s="131"/>
      <c r="P162" s="131"/>
      <c r="Q162" s="131"/>
      <c r="R162" s="131"/>
      <c r="S162" s="131"/>
      <c r="T162" s="131"/>
      <c r="U162" s="131"/>
      <c r="V162" s="131"/>
      <c r="W162" s="139"/>
    </row>
    <row r="163" spans="1:23" ht="66" hidden="1" outlineLevel="2" x14ac:dyDescent="0.25">
      <c r="A163" s="207"/>
      <c r="B163" s="206"/>
      <c r="C163" s="206"/>
      <c r="D163" s="206"/>
      <c r="E163" s="128" t="s">
        <v>812</v>
      </c>
      <c r="F163" s="128" t="s">
        <v>813</v>
      </c>
      <c r="G163" s="127">
        <v>126608</v>
      </c>
      <c r="H163" s="130"/>
      <c r="I163" s="130"/>
      <c r="J163" s="130"/>
      <c r="K163" s="130"/>
      <c r="L163" s="130">
        <v>126608</v>
      </c>
      <c r="M163" s="130"/>
      <c r="N163" s="130"/>
      <c r="O163" s="130"/>
      <c r="P163" s="130"/>
      <c r="Q163" s="130"/>
      <c r="R163" s="130"/>
      <c r="S163" s="130"/>
      <c r="T163" s="130"/>
      <c r="U163" s="130"/>
      <c r="V163" s="130"/>
      <c r="W163" s="138"/>
    </row>
    <row r="164" spans="1:23" ht="66" hidden="1" outlineLevel="2" x14ac:dyDescent="0.25">
      <c r="A164" s="208"/>
      <c r="B164" s="205"/>
      <c r="C164" s="205"/>
      <c r="D164" s="205"/>
      <c r="E164" s="129" t="s">
        <v>814</v>
      </c>
      <c r="F164" s="129" t="s">
        <v>815</v>
      </c>
      <c r="G164" s="127">
        <v>77851</v>
      </c>
      <c r="H164" s="131"/>
      <c r="I164" s="131"/>
      <c r="J164" s="131"/>
      <c r="K164" s="131"/>
      <c r="L164" s="131">
        <v>77851</v>
      </c>
      <c r="M164" s="131"/>
      <c r="N164" s="131"/>
      <c r="O164" s="131"/>
      <c r="P164" s="131"/>
      <c r="Q164" s="131"/>
      <c r="R164" s="131"/>
      <c r="S164" s="131"/>
      <c r="T164" s="131"/>
      <c r="U164" s="131"/>
      <c r="V164" s="131"/>
      <c r="W164" s="139"/>
    </row>
    <row r="165" spans="1:23" ht="92.4" hidden="1" outlineLevel="2" x14ac:dyDescent="0.25">
      <c r="A165" s="207"/>
      <c r="B165" s="206"/>
      <c r="C165" s="206"/>
      <c r="D165" s="206"/>
      <c r="E165" s="128" t="s">
        <v>816</v>
      </c>
      <c r="F165" s="128" t="s">
        <v>817</v>
      </c>
      <c r="G165" s="127">
        <v>50196</v>
      </c>
      <c r="H165" s="130"/>
      <c r="I165" s="130"/>
      <c r="J165" s="130"/>
      <c r="K165" s="130"/>
      <c r="L165" s="130">
        <v>50196</v>
      </c>
      <c r="M165" s="130"/>
      <c r="N165" s="130"/>
      <c r="O165" s="130"/>
      <c r="P165" s="130"/>
      <c r="Q165" s="130"/>
      <c r="R165" s="130"/>
      <c r="S165" s="130"/>
      <c r="T165" s="130"/>
      <c r="U165" s="130"/>
      <c r="V165" s="130"/>
      <c r="W165" s="138"/>
    </row>
    <row r="166" spans="1:23" ht="66" hidden="1" outlineLevel="2" x14ac:dyDescent="0.25">
      <c r="A166" s="208"/>
      <c r="B166" s="205"/>
      <c r="C166" s="205"/>
      <c r="D166" s="205"/>
      <c r="E166" s="129" t="s">
        <v>818</v>
      </c>
      <c r="F166" s="129" t="s">
        <v>819</v>
      </c>
      <c r="G166" s="127">
        <v>76209</v>
      </c>
      <c r="H166" s="131"/>
      <c r="I166" s="131"/>
      <c r="J166" s="131"/>
      <c r="K166" s="131"/>
      <c r="L166" s="131">
        <v>76209</v>
      </c>
      <c r="M166" s="131"/>
      <c r="N166" s="131"/>
      <c r="O166" s="131"/>
      <c r="P166" s="131"/>
      <c r="Q166" s="131"/>
      <c r="R166" s="131"/>
      <c r="S166" s="131"/>
      <c r="T166" s="131"/>
      <c r="U166" s="131"/>
      <c r="V166" s="131"/>
      <c r="W166" s="139"/>
    </row>
    <row r="167" spans="1:23" ht="66" hidden="1" outlineLevel="2" x14ac:dyDescent="0.25">
      <c r="A167" s="207"/>
      <c r="B167" s="206"/>
      <c r="C167" s="206"/>
      <c r="D167" s="206"/>
      <c r="E167" s="128" t="s">
        <v>820</v>
      </c>
      <c r="F167" s="128" t="s">
        <v>821</v>
      </c>
      <c r="G167" s="127">
        <v>120653</v>
      </c>
      <c r="H167" s="130"/>
      <c r="I167" s="130"/>
      <c r="J167" s="130"/>
      <c r="K167" s="130"/>
      <c r="L167" s="130">
        <v>120653</v>
      </c>
      <c r="M167" s="130"/>
      <c r="N167" s="130"/>
      <c r="O167" s="130"/>
      <c r="P167" s="130"/>
      <c r="Q167" s="130"/>
      <c r="R167" s="130"/>
      <c r="S167" s="130"/>
      <c r="T167" s="130"/>
      <c r="U167" s="130"/>
      <c r="V167" s="130"/>
      <c r="W167" s="138"/>
    </row>
    <row r="168" spans="1:23" ht="79.2" hidden="1" outlineLevel="2" x14ac:dyDescent="0.25">
      <c r="A168" s="208"/>
      <c r="B168" s="205"/>
      <c r="C168" s="205"/>
      <c r="D168" s="205"/>
      <c r="E168" s="129" t="s">
        <v>822</v>
      </c>
      <c r="F168" s="129" t="s">
        <v>823</v>
      </c>
      <c r="G168" s="127">
        <v>89757</v>
      </c>
      <c r="H168" s="131"/>
      <c r="I168" s="131"/>
      <c r="J168" s="131"/>
      <c r="K168" s="131"/>
      <c r="L168" s="131">
        <v>89757</v>
      </c>
      <c r="M168" s="131"/>
      <c r="N168" s="131"/>
      <c r="O168" s="131"/>
      <c r="P168" s="131"/>
      <c r="Q168" s="131"/>
      <c r="R168" s="131"/>
      <c r="S168" s="131"/>
      <c r="T168" s="131"/>
      <c r="U168" s="131"/>
      <c r="V168" s="131"/>
      <c r="W168" s="139"/>
    </row>
    <row r="169" spans="1:23" ht="66" hidden="1" outlineLevel="2" x14ac:dyDescent="0.25">
      <c r="A169" s="207"/>
      <c r="B169" s="206"/>
      <c r="C169" s="206"/>
      <c r="D169" s="206"/>
      <c r="E169" s="128" t="s">
        <v>824</v>
      </c>
      <c r="F169" s="128" t="s">
        <v>825</v>
      </c>
      <c r="G169" s="127">
        <v>82172</v>
      </c>
      <c r="H169" s="130"/>
      <c r="I169" s="130"/>
      <c r="J169" s="130"/>
      <c r="K169" s="130"/>
      <c r="L169" s="130">
        <v>82172</v>
      </c>
      <c r="M169" s="130"/>
      <c r="N169" s="130"/>
      <c r="O169" s="130"/>
      <c r="P169" s="130"/>
      <c r="Q169" s="130"/>
      <c r="R169" s="130"/>
      <c r="S169" s="130"/>
      <c r="T169" s="130"/>
      <c r="U169" s="130"/>
      <c r="V169" s="130"/>
      <c r="W169" s="138"/>
    </row>
    <row r="170" spans="1:23" ht="79.2" hidden="1" outlineLevel="2" x14ac:dyDescent="0.25">
      <c r="A170" s="208"/>
      <c r="B170" s="205"/>
      <c r="C170" s="205"/>
      <c r="D170" s="205"/>
      <c r="E170" s="129" t="s">
        <v>826</v>
      </c>
      <c r="F170" s="129" t="s">
        <v>827</v>
      </c>
      <c r="G170" s="127">
        <v>91586</v>
      </c>
      <c r="H170" s="131"/>
      <c r="I170" s="131"/>
      <c r="J170" s="131"/>
      <c r="K170" s="131"/>
      <c r="L170" s="131">
        <v>91586</v>
      </c>
      <c r="M170" s="131"/>
      <c r="N170" s="131"/>
      <c r="O170" s="131"/>
      <c r="P170" s="131"/>
      <c r="Q170" s="131"/>
      <c r="R170" s="131"/>
      <c r="S170" s="131"/>
      <c r="T170" s="131"/>
      <c r="U170" s="131"/>
      <c r="V170" s="131"/>
      <c r="W170" s="139"/>
    </row>
    <row r="171" spans="1:23" ht="79.2" hidden="1" outlineLevel="2" x14ac:dyDescent="0.25">
      <c r="A171" s="207"/>
      <c r="B171" s="206"/>
      <c r="C171" s="206"/>
      <c r="D171" s="206"/>
      <c r="E171" s="128" t="s">
        <v>828</v>
      </c>
      <c r="F171" s="128" t="s">
        <v>829</v>
      </c>
      <c r="G171" s="127">
        <v>48120</v>
      </c>
      <c r="H171" s="130">
        <v>18596</v>
      </c>
      <c r="I171" s="130">
        <v>5595</v>
      </c>
      <c r="J171" s="130"/>
      <c r="K171" s="130"/>
      <c r="L171" s="130">
        <v>23929</v>
      </c>
      <c r="M171" s="130"/>
      <c r="N171" s="130"/>
      <c r="O171" s="130"/>
      <c r="P171" s="130"/>
      <c r="Q171" s="130"/>
      <c r="R171" s="130"/>
      <c r="S171" s="130"/>
      <c r="T171" s="130"/>
      <c r="U171" s="130"/>
      <c r="V171" s="130"/>
      <c r="W171" s="138"/>
    </row>
    <row r="172" spans="1:23" ht="118.8" hidden="1" outlineLevel="2" x14ac:dyDescent="0.25">
      <c r="A172" s="208"/>
      <c r="B172" s="205"/>
      <c r="C172" s="205"/>
      <c r="D172" s="205"/>
      <c r="E172" s="129" t="s">
        <v>830</v>
      </c>
      <c r="F172" s="129" t="s">
        <v>831</v>
      </c>
      <c r="G172" s="127">
        <v>26067</v>
      </c>
      <c r="H172" s="131"/>
      <c r="I172" s="131"/>
      <c r="J172" s="131"/>
      <c r="K172" s="131"/>
      <c r="L172" s="131">
        <v>26067</v>
      </c>
      <c r="M172" s="131"/>
      <c r="N172" s="131"/>
      <c r="O172" s="131"/>
      <c r="P172" s="131"/>
      <c r="Q172" s="131"/>
      <c r="R172" s="131"/>
      <c r="S172" s="131"/>
      <c r="T172" s="131"/>
      <c r="U172" s="131"/>
      <c r="V172" s="131"/>
      <c r="W172" s="139"/>
    </row>
    <row r="173" spans="1:23" ht="92.4" hidden="1" outlineLevel="2" x14ac:dyDescent="0.25">
      <c r="A173" s="207"/>
      <c r="B173" s="206"/>
      <c r="C173" s="206"/>
      <c r="D173" s="206"/>
      <c r="E173" s="128" t="s">
        <v>832</v>
      </c>
      <c r="F173" s="128" t="s">
        <v>833</v>
      </c>
      <c r="G173" s="127">
        <v>102627</v>
      </c>
      <c r="H173" s="130"/>
      <c r="I173" s="130"/>
      <c r="J173" s="130"/>
      <c r="K173" s="130"/>
      <c r="L173" s="130">
        <v>102627</v>
      </c>
      <c r="M173" s="130"/>
      <c r="N173" s="130"/>
      <c r="O173" s="130"/>
      <c r="P173" s="130"/>
      <c r="Q173" s="130"/>
      <c r="R173" s="130"/>
      <c r="S173" s="130"/>
      <c r="T173" s="130"/>
      <c r="U173" s="130"/>
      <c r="V173" s="130"/>
      <c r="W173" s="138"/>
    </row>
    <row r="174" spans="1:23" ht="105.6" hidden="1" outlineLevel="2" x14ac:dyDescent="0.25">
      <c r="A174" s="208"/>
      <c r="B174" s="205"/>
      <c r="C174" s="205"/>
      <c r="D174" s="205"/>
      <c r="E174" s="129" t="s">
        <v>834</v>
      </c>
      <c r="F174" s="129" t="s">
        <v>835</v>
      </c>
      <c r="G174" s="127">
        <v>150690</v>
      </c>
      <c r="H174" s="131"/>
      <c r="I174" s="131"/>
      <c r="J174" s="131"/>
      <c r="K174" s="131"/>
      <c r="L174" s="131">
        <v>150638</v>
      </c>
      <c r="M174" s="131"/>
      <c r="N174" s="131"/>
      <c r="O174" s="131"/>
      <c r="P174" s="131"/>
      <c r="Q174" s="131"/>
      <c r="R174" s="131"/>
      <c r="S174" s="131"/>
      <c r="T174" s="131"/>
      <c r="U174" s="131"/>
      <c r="V174" s="131"/>
      <c r="W174" s="139">
        <v>52</v>
      </c>
    </row>
    <row r="175" spans="1:23" ht="92.4" hidden="1" outlineLevel="2" x14ac:dyDescent="0.25">
      <c r="A175" s="207"/>
      <c r="B175" s="206"/>
      <c r="C175" s="206"/>
      <c r="D175" s="206"/>
      <c r="E175" s="128" t="s">
        <v>836</v>
      </c>
      <c r="F175" s="128" t="s">
        <v>837</v>
      </c>
      <c r="G175" s="127">
        <v>218314</v>
      </c>
      <c r="H175" s="130"/>
      <c r="I175" s="130"/>
      <c r="J175" s="130"/>
      <c r="K175" s="130"/>
      <c r="L175" s="130">
        <v>217855</v>
      </c>
      <c r="M175" s="130"/>
      <c r="N175" s="130"/>
      <c r="O175" s="130"/>
      <c r="P175" s="130"/>
      <c r="Q175" s="130"/>
      <c r="R175" s="130"/>
      <c r="S175" s="130"/>
      <c r="T175" s="130"/>
      <c r="U175" s="130"/>
      <c r="V175" s="130"/>
      <c r="W175" s="138">
        <v>459</v>
      </c>
    </row>
    <row r="176" spans="1:23" ht="105.6" hidden="1" outlineLevel="2" x14ac:dyDescent="0.25">
      <c r="A176" s="208"/>
      <c r="B176" s="205"/>
      <c r="C176" s="205"/>
      <c r="D176" s="205"/>
      <c r="E176" s="129" t="s">
        <v>838</v>
      </c>
      <c r="F176" s="129" t="s">
        <v>839</v>
      </c>
      <c r="G176" s="127">
        <v>315988</v>
      </c>
      <c r="H176" s="131"/>
      <c r="I176" s="131"/>
      <c r="J176" s="131"/>
      <c r="K176" s="131"/>
      <c r="L176" s="131">
        <v>315988</v>
      </c>
      <c r="M176" s="131"/>
      <c r="N176" s="131"/>
      <c r="O176" s="131"/>
      <c r="P176" s="131"/>
      <c r="Q176" s="131"/>
      <c r="R176" s="131"/>
      <c r="S176" s="131"/>
      <c r="T176" s="131"/>
      <c r="U176" s="131"/>
      <c r="V176" s="131"/>
      <c r="W176" s="139"/>
    </row>
    <row r="177" spans="1:23" ht="79.2" hidden="1" outlineLevel="2" x14ac:dyDescent="0.25">
      <c r="A177" s="207"/>
      <c r="B177" s="206"/>
      <c r="C177" s="206"/>
      <c r="D177" s="206"/>
      <c r="E177" s="128" t="s">
        <v>840</v>
      </c>
      <c r="F177" s="128" t="s">
        <v>841</v>
      </c>
      <c r="G177" s="127">
        <v>62386</v>
      </c>
      <c r="H177" s="130">
        <v>18488</v>
      </c>
      <c r="I177" s="130">
        <v>4937</v>
      </c>
      <c r="J177" s="130"/>
      <c r="K177" s="130"/>
      <c r="L177" s="130">
        <v>38961</v>
      </c>
      <c r="M177" s="130"/>
      <c r="N177" s="130"/>
      <c r="O177" s="130"/>
      <c r="P177" s="130"/>
      <c r="Q177" s="130"/>
      <c r="R177" s="130"/>
      <c r="S177" s="130"/>
      <c r="T177" s="130"/>
      <c r="U177" s="130"/>
      <c r="V177" s="130"/>
      <c r="W177" s="138"/>
    </row>
    <row r="178" spans="1:23" ht="79.2" hidden="1" outlineLevel="2" x14ac:dyDescent="0.25">
      <c r="A178" s="208"/>
      <c r="B178" s="205"/>
      <c r="C178" s="205"/>
      <c r="D178" s="205"/>
      <c r="E178" s="129" t="s">
        <v>842</v>
      </c>
      <c r="F178" s="129" t="s">
        <v>843</v>
      </c>
      <c r="G178" s="127">
        <v>38880</v>
      </c>
      <c r="H178" s="131"/>
      <c r="I178" s="131"/>
      <c r="J178" s="131"/>
      <c r="K178" s="131"/>
      <c r="L178" s="131">
        <v>38666</v>
      </c>
      <c r="M178" s="131"/>
      <c r="N178" s="131"/>
      <c r="O178" s="131"/>
      <c r="P178" s="131"/>
      <c r="Q178" s="131"/>
      <c r="R178" s="131"/>
      <c r="S178" s="131"/>
      <c r="T178" s="131"/>
      <c r="U178" s="131"/>
      <c r="V178" s="131"/>
      <c r="W178" s="139">
        <v>214</v>
      </c>
    </row>
    <row r="179" spans="1:23" ht="79.2" hidden="1" outlineLevel="2" x14ac:dyDescent="0.25">
      <c r="A179" s="207"/>
      <c r="B179" s="206"/>
      <c r="C179" s="206"/>
      <c r="D179" s="206"/>
      <c r="E179" s="128" t="s">
        <v>844</v>
      </c>
      <c r="F179" s="128" t="s">
        <v>845</v>
      </c>
      <c r="G179" s="127">
        <v>211863</v>
      </c>
      <c r="H179" s="130"/>
      <c r="I179" s="130"/>
      <c r="J179" s="130"/>
      <c r="K179" s="130"/>
      <c r="L179" s="130">
        <v>211667</v>
      </c>
      <c r="M179" s="130"/>
      <c r="N179" s="130"/>
      <c r="O179" s="130"/>
      <c r="P179" s="130"/>
      <c r="Q179" s="130"/>
      <c r="R179" s="130"/>
      <c r="S179" s="130"/>
      <c r="T179" s="130"/>
      <c r="U179" s="130"/>
      <c r="V179" s="130"/>
      <c r="W179" s="138">
        <v>196</v>
      </c>
    </row>
    <row r="180" spans="1:23" ht="105.6" hidden="1" outlineLevel="2" x14ac:dyDescent="0.25">
      <c r="A180" s="208"/>
      <c r="B180" s="205"/>
      <c r="C180" s="205"/>
      <c r="D180" s="205"/>
      <c r="E180" s="129" t="s">
        <v>846</v>
      </c>
      <c r="F180" s="129" t="s">
        <v>847</v>
      </c>
      <c r="G180" s="127">
        <v>119328</v>
      </c>
      <c r="H180" s="131"/>
      <c r="I180" s="131"/>
      <c r="J180" s="131"/>
      <c r="K180" s="131"/>
      <c r="L180" s="131">
        <v>119328</v>
      </c>
      <c r="M180" s="131"/>
      <c r="N180" s="131"/>
      <c r="O180" s="131"/>
      <c r="P180" s="131"/>
      <c r="Q180" s="131"/>
      <c r="R180" s="131"/>
      <c r="S180" s="131"/>
      <c r="T180" s="131"/>
      <c r="U180" s="131"/>
      <c r="V180" s="131"/>
      <c r="W180" s="139"/>
    </row>
    <row r="181" spans="1:23" ht="105.6" hidden="1" outlineLevel="2" x14ac:dyDescent="0.25">
      <c r="A181" s="207"/>
      <c r="B181" s="206"/>
      <c r="C181" s="206"/>
      <c r="D181" s="206"/>
      <c r="E181" s="128" t="s">
        <v>848</v>
      </c>
      <c r="F181" s="128" t="s">
        <v>849</v>
      </c>
      <c r="G181" s="127">
        <v>170515</v>
      </c>
      <c r="H181" s="130"/>
      <c r="I181" s="130"/>
      <c r="J181" s="130"/>
      <c r="K181" s="130"/>
      <c r="L181" s="130">
        <v>170256</v>
      </c>
      <c r="M181" s="130"/>
      <c r="N181" s="130"/>
      <c r="O181" s="130"/>
      <c r="P181" s="130"/>
      <c r="Q181" s="130"/>
      <c r="R181" s="130"/>
      <c r="S181" s="130"/>
      <c r="T181" s="130"/>
      <c r="U181" s="130"/>
      <c r="V181" s="130"/>
      <c r="W181" s="138">
        <v>259</v>
      </c>
    </row>
    <row r="182" spans="1:23" ht="92.4" hidden="1" outlineLevel="2" x14ac:dyDescent="0.25">
      <c r="A182" s="208"/>
      <c r="B182" s="205"/>
      <c r="C182" s="205"/>
      <c r="D182" s="205"/>
      <c r="E182" s="129" t="s">
        <v>850</v>
      </c>
      <c r="F182" s="129" t="s">
        <v>851</v>
      </c>
      <c r="G182" s="127">
        <v>50927</v>
      </c>
      <c r="H182" s="131">
        <v>19241</v>
      </c>
      <c r="I182" s="131">
        <v>5154</v>
      </c>
      <c r="J182" s="131"/>
      <c r="K182" s="131"/>
      <c r="L182" s="131">
        <v>26532</v>
      </c>
      <c r="M182" s="131"/>
      <c r="N182" s="131"/>
      <c r="O182" s="131"/>
      <c r="P182" s="131"/>
      <c r="Q182" s="131"/>
      <c r="R182" s="131"/>
      <c r="S182" s="131"/>
      <c r="T182" s="131"/>
      <c r="U182" s="131"/>
      <c r="V182" s="131"/>
      <c r="W182" s="139"/>
    </row>
    <row r="183" spans="1:23" outlineLevel="1" collapsed="1" x14ac:dyDescent="0.25">
      <c r="A183" s="207"/>
      <c r="B183" s="206"/>
      <c r="C183" s="128" t="s">
        <v>852</v>
      </c>
      <c r="D183" s="206" t="s">
        <v>853</v>
      </c>
      <c r="E183" s="206"/>
      <c r="F183" s="206"/>
      <c r="G183" s="127">
        <v>2213</v>
      </c>
      <c r="H183" s="127"/>
      <c r="I183" s="127"/>
      <c r="J183" s="127"/>
      <c r="K183" s="127">
        <v>813</v>
      </c>
      <c r="L183" s="127">
        <v>600</v>
      </c>
      <c r="M183" s="127"/>
      <c r="N183" s="127">
        <v>800</v>
      </c>
      <c r="O183" s="127"/>
      <c r="P183" s="127"/>
      <c r="Q183" s="127"/>
      <c r="R183" s="127"/>
      <c r="S183" s="127"/>
      <c r="T183" s="127"/>
      <c r="U183" s="127"/>
      <c r="V183" s="127"/>
      <c r="W183" s="135"/>
    </row>
    <row r="184" spans="1:23" ht="105.6" hidden="1" outlineLevel="2" x14ac:dyDescent="0.25">
      <c r="A184" s="208"/>
      <c r="B184" s="205"/>
      <c r="C184" s="205"/>
      <c r="D184" s="205"/>
      <c r="E184" s="129" t="s">
        <v>900</v>
      </c>
      <c r="F184" s="129" t="s">
        <v>854</v>
      </c>
      <c r="G184" s="127">
        <v>2213</v>
      </c>
      <c r="H184" s="131"/>
      <c r="I184" s="131"/>
      <c r="J184" s="131"/>
      <c r="K184" s="131">
        <v>813</v>
      </c>
      <c r="L184" s="131">
        <v>600</v>
      </c>
      <c r="M184" s="131"/>
      <c r="N184" s="131">
        <v>800</v>
      </c>
      <c r="O184" s="131"/>
      <c r="P184" s="131"/>
      <c r="Q184" s="131"/>
      <c r="R184" s="131"/>
      <c r="S184" s="131"/>
      <c r="T184" s="131"/>
      <c r="U184" s="131"/>
      <c r="V184" s="131"/>
      <c r="W184" s="139"/>
    </row>
    <row r="185" spans="1:23" outlineLevel="1" collapsed="1" x14ac:dyDescent="0.25">
      <c r="A185" s="207"/>
      <c r="B185" s="206"/>
      <c r="C185" s="128" t="s">
        <v>100</v>
      </c>
      <c r="D185" s="206" t="s">
        <v>101</v>
      </c>
      <c r="E185" s="206"/>
      <c r="F185" s="206"/>
      <c r="G185" s="127">
        <v>682592</v>
      </c>
      <c r="H185" s="127">
        <v>281894</v>
      </c>
      <c r="I185" s="127">
        <v>87029</v>
      </c>
      <c r="J185" s="127">
        <v>94149</v>
      </c>
      <c r="K185" s="127">
        <v>139667</v>
      </c>
      <c r="L185" s="127">
        <v>37516</v>
      </c>
      <c r="M185" s="127"/>
      <c r="N185" s="127"/>
      <c r="O185" s="127">
        <v>25892</v>
      </c>
      <c r="P185" s="127"/>
      <c r="Q185" s="127"/>
      <c r="R185" s="127">
        <v>3028</v>
      </c>
      <c r="S185" s="127"/>
      <c r="T185" s="127"/>
      <c r="U185" s="127">
        <v>3022</v>
      </c>
      <c r="V185" s="127"/>
      <c r="W185" s="135">
        <v>10395</v>
      </c>
    </row>
    <row r="186" spans="1:23" ht="66" hidden="1" outlineLevel="2" x14ac:dyDescent="0.25">
      <c r="A186" s="208"/>
      <c r="B186" s="205"/>
      <c r="C186" s="205"/>
      <c r="D186" s="205"/>
      <c r="E186" s="129" t="s">
        <v>102</v>
      </c>
      <c r="F186" s="129" t="s">
        <v>903</v>
      </c>
      <c r="G186" s="127">
        <v>553959</v>
      </c>
      <c r="H186" s="131">
        <v>199016</v>
      </c>
      <c r="I186" s="131">
        <v>63698</v>
      </c>
      <c r="J186" s="131">
        <v>94149</v>
      </c>
      <c r="K186" s="131">
        <v>121417</v>
      </c>
      <c r="L186" s="131">
        <v>33342</v>
      </c>
      <c r="M186" s="131"/>
      <c r="N186" s="131"/>
      <c r="O186" s="131">
        <v>25892</v>
      </c>
      <c r="P186" s="131"/>
      <c r="Q186" s="131"/>
      <c r="R186" s="131">
        <v>3028</v>
      </c>
      <c r="S186" s="131"/>
      <c r="T186" s="131"/>
      <c r="U186" s="131">
        <v>3022</v>
      </c>
      <c r="V186" s="131"/>
      <c r="W186" s="139">
        <v>10395</v>
      </c>
    </row>
    <row r="187" spans="1:23" ht="52.8" hidden="1" outlineLevel="2" x14ac:dyDescent="0.25">
      <c r="A187" s="207"/>
      <c r="B187" s="206"/>
      <c r="C187" s="206"/>
      <c r="D187" s="206"/>
      <c r="E187" s="128" t="s">
        <v>118</v>
      </c>
      <c r="F187" s="128" t="s">
        <v>283</v>
      </c>
      <c r="G187" s="127">
        <v>128633</v>
      </c>
      <c r="H187" s="130">
        <v>82878</v>
      </c>
      <c r="I187" s="130">
        <v>23331</v>
      </c>
      <c r="J187" s="130"/>
      <c r="K187" s="130">
        <v>18250</v>
      </c>
      <c r="L187" s="130">
        <v>4174</v>
      </c>
      <c r="M187" s="130"/>
      <c r="N187" s="130"/>
      <c r="O187" s="130"/>
      <c r="P187" s="130"/>
      <c r="Q187" s="130"/>
      <c r="R187" s="130"/>
      <c r="S187" s="130"/>
      <c r="T187" s="130"/>
      <c r="U187" s="130"/>
      <c r="V187" s="130"/>
      <c r="W187" s="138"/>
    </row>
    <row r="188" spans="1:23" x14ac:dyDescent="0.25">
      <c r="A188" s="137" t="s">
        <v>284</v>
      </c>
      <c r="B188" s="205" t="s">
        <v>104</v>
      </c>
      <c r="C188" s="205"/>
      <c r="D188" s="205"/>
      <c r="E188" s="205"/>
      <c r="F188" s="205"/>
      <c r="G188" s="127">
        <v>7257663</v>
      </c>
      <c r="H188" s="127">
        <v>2651322</v>
      </c>
      <c r="I188" s="127">
        <v>773586</v>
      </c>
      <c r="J188" s="127">
        <v>8228</v>
      </c>
      <c r="K188" s="127">
        <v>929217</v>
      </c>
      <c r="L188" s="127">
        <v>722822</v>
      </c>
      <c r="M188" s="127">
        <v>1150</v>
      </c>
      <c r="N188" s="127">
        <v>14247</v>
      </c>
      <c r="O188" s="127">
        <v>50001</v>
      </c>
      <c r="P188" s="127"/>
      <c r="Q188" s="127"/>
      <c r="R188" s="127">
        <v>123123</v>
      </c>
      <c r="S188" s="127">
        <v>501341</v>
      </c>
      <c r="T188" s="127">
        <v>371614</v>
      </c>
      <c r="U188" s="127">
        <v>1109586</v>
      </c>
      <c r="V188" s="127">
        <v>150</v>
      </c>
      <c r="W188" s="135">
        <v>1276</v>
      </c>
    </row>
    <row r="189" spans="1:23" outlineLevel="1" x14ac:dyDescent="0.25">
      <c r="A189" s="207"/>
      <c r="B189" s="206"/>
      <c r="C189" s="128" t="s">
        <v>445</v>
      </c>
      <c r="D189" s="206" t="s">
        <v>901</v>
      </c>
      <c r="E189" s="206"/>
      <c r="F189" s="206"/>
      <c r="G189" s="127">
        <v>340776</v>
      </c>
      <c r="H189" s="127">
        <v>215175</v>
      </c>
      <c r="I189" s="127">
        <v>76192</v>
      </c>
      <c r="J189" s="127">
        <v>3000</v>
      </c>
      <c r="K189" s="127">
        <v>20730</v>
      </c>
      <c r="L189" s="127">
        <v>6929</v>
      </c>
      <c r="M189" s="127"/>
      <c r="N189" s="127">
        <v>300</v>
      </c>
      <c r="O189" s="127"/>
      <c r="P189" s="127"/>
      <c r="Q189" s="127"/>
      <c r="R189" s="127">
        <v>18300</v>
      </c>
      <c r="S189" s="127"/>
      <c r="T189" s="127"/>
      <c r="U189" s="127"/>
      <c r="V189" s="127">
        <v>150</v>
      </c>
      <c r="W189" s="135"/>
    </row>
    <row r="190" spans="1:23" ht="26.4" hidden="1" outlineLevel="2" x14ac:dyDescent="0.25">
      <c r="A190" s="208"/>
      <c r="B190" s="205"/>
      <c r="C190" s="205"/>
      <c r="D190" s="205"/>
      <c r="E190" s="129" t="s">
        <v>443</v>
      </c>
      <c r="F190" s="129" t="s">
        <v>442</v>
      </c>
      <c r="G190" s="127">
        <v>340776</v>
      </c>
      <c r="H190" s="131">
        <v>215175</v>
      </c>
      <c r="I190" s="131">
        <v>76192</v>
      </c>
      <c r="J190" s="131">
        <v>3000</v>
      </c>
      <c r="K190" s="131">
        <v>20730</v>
      </c>
      <c r="L190" s="131">
        <v>6929</v>
      </c>
      <c r="M190" s="131"/>
      <c r="N190" s="131">
        <v>300</v>
      </c>
      <c r="O190" s="131"/>
      <c r="P190" s="131"/>
      <c r="Q190" s="131"/>
      <c r="R190" s="131">
        <v>18300</v>
      </c>
      <c r="S190" s="131"/>
      <c r="T190" s="131"/>
      <c r="U190" s="131"/>
      <c r="V190" s="131">
        <v>150</v>
      </c>
      <c r="W190" s="139"/>
    </row>
    <row r="191" spans="1:23" ht="13.8" outlineLevel="1" collapsed="1" thickBot="1" x14ac:dyDescent="0.3">
      <c r="A191" s="209"/>
      <c r="B191" s="210"/>
      <c r="C191" s="140" t="s">
        <v>103</v>
      </c>
      <c r="D191" s="210" t="s">
        <v>319</v>
      </c>
      <c r="E191" s="210"/>
      <c r="F191" s="210"/>
      <c r="G191" s="141">
        <v>6916887</v>
      </c>
      <c r="H191" s="141">
        <v>2436147</v>
      </c>
      <c r="I191" s="141">
        <v>697394</v>
      </c>
      <c r="J191" s="141">
        <v>5228</v>
      </c>
      <c r="K191" s="141">
        <v>908487</v>
      </c>
      <c r="L191" s="141">
        <v>715893</v>
      </c>
      <c r="M191" s="141">
        <v>1150</v>
      </c>
      <c r="N191" s="141">
        <v>13947</v>
      </c>
      <c r="O191" s="141">
        <v>50001</v>
      </c>
      <c r="P191" s="141"/>
      <c r="Q191" s="141"/>
      <c r="R191" s="141">
        <v>104823</v>
      </c>
      <c r="S191" s="141">
        <v>501341</v>
      </c>
      <c r="T191" s="141">
        <v>371614</v>
      </c>
      <c r="U191" s="141">
        <v>1109586</v>
      </c>
      <c r="V191" s="141"/>
      <c r="W191" s="142">
        <v>1276</v>
      </c>
    </row>
    <row r="192" spans="1:23" ht="66" hidden="1" outlineLevel="2" x14ac:dyDescent="0.25">
      <c r="A192" s="205"/>
      <c r="B192" s="205"/>
      <c r="C192" s="205"/>
      <c r="D192" s="205"/>
      <c r="E192" s="129" t="s">
        <v>105</v>
      </c>
      <c r="F192" s="129" t="s">
        <v>285</v>
      </c>
      <c r="G192" s="127">
        <v>2771805</v>
      </c>
      <c r="H192" s="131">
        <v>687605</v>
      </c>
      <c r="I192" s="131">
        <v>213641</v>
      </c>
      <c r="J192" s="131">
        <v>953</v>
      </c>
      <c r="K192" s="131">
        <v>114954</v>
      </c>
      <c r="L192" s="131">
        <v>23259</v>
      </c>
      <c r="M192" s="131">
        <v>250</v>
      </c>
      <c r="N192" s="131">
        <v>4820</v>
      </c>
      <c r="O192" s="131">
        <v>46501</v>
      </c>
      <c r="P192" s="131"/>
      <c r="Q192" s="131"/>
      <c r="R192" s="131">
        <v>70076</v>
      </c>
      <c r="S192" s="131">
        <v>380396</v>
      </c>
      <c r="T192" s="131">
        <v>321764</v>
      </c>
      <c r="U192" s="131">
        <v>907586</v>
      </c>
      <c r="V192" s="131"/>
      <c r="W192" s="131">
        <v>0</v>
      </c>
    </row>
    <row r="193" spans="1:23" ht="52.8" hidden="1" outlineLevel="2" x14ac:dyDescent="0.25">
      <c r="A193" s="206"/>
      <c r="B193" s="206"/>
      <c r="C193" s="206"/>
      <c r="D193" s="206"/>
      <c r="E193" s="128" t="s">
        <v>855</v>
      </c>
      <c r="F193" s="128" t="s">
        <v>856</v>
      </c>
      <c r="G193" s="127">
        <v>360257</v>
      </c>
      <c r="H193" s="130">
        <v>49253</v>
      </c>
      <c r="I193" s="130">
        <v>16890</v>
      </c>
      <c r="J193" s="130"/>
      <c r="K193" s="130">
        <v>68179</v>
      </c>
      <c r="L193" s="130">
        <v>48010</v>
      </c>
      <c r="M193" s="130"/>
      <c r="N193" s="130">
        <v>7575</v>
      </c>
      <c r="O193" s="130">
        <v>3500</v>
      </c>
      <c r="P193" s="130"/>
      <c r="Q193" s="130"/>
      <c r="R193" s="130"/>
      <c r="S193" s="130">
        <v>107000</v>
      </c>
      <c r="T193" s="130">
        <v>49850</v>
      </c>
      <c r="U193" s="130">
        <v>10000</v>
      </c>
      <c r="V193" s="130"/>
      <c r="W193" s="130"/>
    </row>
    <row r="194" spans="1:23" ht="39.6" hidden="1" outlineLevel="2" x14ac:dyDescent="0.25">
      <c r="A194" s="205"/>
      <c r="B194" s="205"/>
      <c r="C194" s="205"/>
      <c r="D194" s="205"/>
      <c r="E194" s="129" t="s">
        <v>115</v>
      </c>
      <c r="F194" s="129" t="s">
        <v>286</v>
      </c>
      <c r="G194" s="127">
        <v>980238</v>
      </c>
      <c r="H194" s="131">
        <v>731635</v>
      </c>
      <c r="I194" s="131">
        <v>167149</v>
      </c>
      <c r="J194" s="131"/>
      <c r="K194" s="131">
        <v>22178</v>
      </c>
      <c r="L194" s="131">
        <v>32230</v>
      </c>
      <c r="M194" s="131"/>
      <c r="N194" s="131"/>
      <c r="O194" s="131"/>
      <c r="P194" s="131"/>
      <c r="Q194" s="131"/>
      <c r="R194" s="131">
        <v>5046</v>
      </c>
      <c r="S194" s="131"/>
      <c r="T194" s="131"/>
      <c r="U194" s="131">
        <v>22000</v>
      </c>
      <c r="V194" s="131"/>
      <c r="W194" s="131"/>
    </row>
    <row r="195" spans="1:23" ht="105.6" hidden="1" outlineLevel="2" x14ac:dyDescent="0.25">
      <c r="A195" s="206"/>
      <c r="B195" s="206"/>
      <c r="C195" s="206"/>
      <c r="D195" s="206"/>
      <c r="E195" s="128" t="s">
        <v>106</v>
      </c>
      <c r="F195" s="128" t="s">
        <v>287</v>
      </c>
      <c r="G195" s="127">
        <v>682389</v>
      </c>
      <c r="H195" s="130"/>
      <c r="I195" s="130"/>
      <c r="J195" s="130"/>
      <c r="K195" s="130">
        <v>512389</v>
      </c>
      <c r="L195" s="130"/>
      <c r="M195" s="130"/>
      <c r="N195" s="130"/>
      <c r="O195" s="130"/>
      <c r="P195" s="130"/>
      <c r="Q195" s="130"/>
      <c r="R195" s="130"/>
      <c r="S195" s="130"/>
      <c r="T195" s="130"/>
      <c r="U195" s="130">
        <v>170000</v>
      </c>
      <c r="V195" s="130"/>
      <c r="W195" s="130"/>
    </row>
    <row r="196" spans="1:23" ht="52.8" hidden="1" outlineLevel="2" x14ac:dyDescent="0.25">
      <c r="A196" s="205"/>
      <c r="B196" s="205"/>
      <c r="C196" s="205"/>
      <c r="D196" s="205"/>
      <c r="E196" s="129" t="s">
        <v>119</v>
      </c>
      <c r="F196" s="129" t="s">
        <v>288</v>
      </c>
      <c r="G196" s="127">
        <v>18332</v>
      </c>
      <c r="H196" s="131">
        <v>2201</v>
      </c>
      <c r="I196" s="131">
        <v>519</v>
      </c>
      <c r="J196" s="131"/>
      <c r="K196" s="131">
        <v>391</v>
      </c>
      <c r="L196" s="131">
        <v>0</v>
      </c>
      <c r="M196" s="131"/>
      <c r="N196" s="131"/>
      <c r="O196" s="131"/>
      <c r="P196" s="131"/>
      <c r="Q196" s="131"/>
      <c r="R196" s="131"/>
      <c r="S196" s="131">
        <v>13945</v>
      </c>
      <c r="T196" s="131"/>
      <c r="U196" s="131"/>
      <c r="V196" s="131"/>
      <c r="W196" s="131">
        <v>1276</v>
      </c>
    </row>
    <row r="197" spans="1:23" ht="66" hidden="1" outlineLevel="2" x14ac:dyDescent="0.25">
      <c r="A197" s="206"/>
      <c r="B197" s="206"/>
      <c r="C197" s="206"/>
      <c r="D197" s="206"/>
      <c r="E197" s="128" t="s">
        <v>107</v>
      </c>
      <c r="F197" s="128" t="s">
        <v>178</v>
      </c>
      <c r="G197" s="127">
        <v>378193</v>
      </c>
      <c r="H197" s="130">
        <v>169836</v>
      </c>
      <c r="I197" s="130">
        <v>54195</v>
      </c>
      <c r="J197" s="130">
        <v>725</v>
      </c>
      <c r="K197" s="130">
        <v>27446</v>
      </c>
      <c r="L197" s="130">
        <v>125742</v>
      </c>
      <c r="M197" s="130">
        <v>200</v>
      </c>
      <c r="N197" s="130">
        <v>49</v>
      </c>
      <c r="O197" s="130"/>
      <c r="P197" s="130"/>
      <c r="Q197" s="130"/>
      <c r="R197" s="130"/>
      <c r="S197" s="130"/>
      <c r="T197" s="130"/>
      <c r="U197" s="130"/>
      <c r="V197" s="130"/>
      <c r="W197" s="130"/>
    </row>
    <row r="198" spans="1:23" ht="39.6" hidden="1" outlineLevel="2" x14ac:dyDescent="0.25">
      <c r="A198" s="205"/>
      <c r="B198" s="205"/>
      <c r="C198" s="205"/>
      <c r="D198" s="205"/>
      <c r="E198" s="129" t="s">
        <v>181</v>
      </c>
      <c r="F198" s="129" t="s">
        <v>289</v>
      </c>
      <c r="G198" s="127">
        <v>113587</v>
      </c>
      <c r="H198" s="131">
        <v>87478</v>
      </c>
      <c r="I198" s="131">
        <v>24338</v>
      </c>
      <c r="J198" s="131">
        <v>300</v>
      </c>
      <c r="K198" s="131">
        <v>117</v>
      </c>
      <c r="L198" s="131">
        <v>1354</v>
      </c>
      <c r="M198" s="131"/>
      <c r="N198" s="131"/>
      <c r="O198" s="131"/>
      <c r="P198" s="131"/>
      <c r="Q198" s="131"/>
      <c r="R198" s="131"/>
      <c r="S198" s="131"/>
      <c r="T198" s="131"/>
      <c r="U198" s="131"/>
      <c r="V198" s="131"/>
      <c r="W198" s="131"/>
    </row>
    <row r="199" spans="1:23" ht="66" hidden="1" outlineLevel="2" x14ac:dyDescent="0.25">
      <c r="A199" s="206"/>
      <c r="B199" s="206"/>
      <c r="C199" s="206"/>
      <c r="D199" s="206"/>
      <c r="E199" s="128" t="s">
        <v>131</v>
      </c>
      <c r="F199" s="128" t="s">
        <v>177</v>
      </c>
      <c r="G199" s="127">
        <v>402706</v>
      </c>
      <c r="H199" s="130">
        <v>177193</v>
      </c>
      <c r="I199" s="130">
        <v>57236</v>
      </c>
      <c r="J199" s="130">
        <v>600</v>
      </c>
      <c r="K199" s="130">
        <v>34633</v>
      </c>
      <c r="L199" s="130">
        <v>125999</v>
      </c>
      <c r="M199" s="130">
        <v>245</v>
      </c>
      <c r="N199" s="130"/>
      <c r="O199" s="130"/>
      <c r="P199" s="130"/>
      <c r="Q199" s="130"/>
      <c r="R199" s="130">
        <v>6800</v>
      </c>
      <c r="S199" s="130"/>
      <c r="T199" s="130"/>
      <c r="U199" s="130"/>
      <c r="V199" s="130"/>
      <c r="W199" s="130"/>
    </row>
    <row r="200" spans="1:23" ht="66" hidden="1" outlineLevel="2" x14ac:dyDescent="0.25">
      <c r="A200" s="205"/>
      <c r="B200" s="205"/>
      <c r="C200" s="205"/>
      <c r="D200" s="205"/>
      <c r="E200" s="129" t="s">
        <v>144</v>
      </c>
      <c r="F200" s="129" t="s">
        <v>176</v>
      </c>
      <c r="G200" s="127">
        <v>313496</v>
      </c>
      <c r="H200" s="131">
        <v>158743</v>
      </c>
      <c r="I200" s="131">
        <v>50313</v>
      </c>
      <c r="J200" s="131">
        <v>650</v>
      </c>
      <c r="K200" s="131">
        <v>39499</v>
      </c>
      <c r="L200" s="131">
        <v>53090</v>
      </c>
      <c r="M200" s="131">
        <v>155</v>
      </c>
      <c r="N200" s="131">
        <v>145</v>
      </c>
      <c r="O200" s="131"/>
      <c r="P200" s="131"/>
      <c r="Q200" s="131"/>
      <c r="R200" s="131">
        <v>10901</v>
      </c>
      <c r="S200" s="131"/>
      <c r="T200" s="131"/>
      <c r="U200" s="131"/>
      <c r="V200" s="131"/>
      <c r="W200" s="131"/>
    </row>
    <row r="201" spans="1:23" ht="52.8" hidden="1" outlineLevel="2" x14ac:dyDescent="0.25">
      <c r="A201" s="206"/>
      <c r="B201" s="206"/>
      <c r="C201" s="206"/>
      <c r="D201" s="206"/>
      <c r="E201" s="128" t="s">
        <v>168</v>
      </c>
      <c r="F201" s="128" t="s">
        <v>179</v>
      </c>
      <c r="G201" s="127">
        <v>895884</v>
      </c>
      <c r="H201" s="130">
        <v>372203</v>
      </c>
      <c r="I201" s="130">
        <v>113113</v>
      </c>
      <c r="J201" s="130">
        <v>2000</v>
      </c>
      <c r="K201" s="130">
        <v>88701</v>
      </c>
      <c r="L201" s="130">
        <v>306209</v>
      </c>
      <c r="M201" s="130">
        <v>300</v>
      </c>
      <c r="N201" s="130">
        <v>1358</v>
      </c>
      <c r="O201" s="130"/>
      <c r="P201" s="130"/>
      <c r="Q201" s="130"/>
      <c r="R201" s="130">
        <v>12000</v>
      </c>
      <c r="S201" s="130"/>
      <c r="T201" s="130"/>
      <c r="U201" s="130"/>
      <c r="V201" s="130"/>
      <c r="W201" s="130"/>
    </row>
    <row r="205" spans="1:23" x14ac:dyDescent="0.25">
      <c r="A205" s="45" t="s">
        <v>970</v>
      </c>
    </row>
  </sheetData>
  <mergeCells count="227">
    <mergeCell ref="A6:B7"/>
    <mergeCell ref="C6:D7"/>
    <mergeCell ref="E6:F7"/>
    <mergeCell ref="A8:F8"/>
    <mergeCell ref="B9:F9"/>
    <mergeCell ref="A15:D15"/>
    <mergeCell ref="A16:D16"/>
    <mergeCell ref="A17:B17"/>
    <mergeCell ref="D17:F17"/>
    <mergeCell ref="A18:D18"/>
    <mergeCell ref="A19:B19"/>
    <mergeCell ref="D19:F19"/>
    <mergeCell ref="A10:B10"/>
    <mergeCell ref="D10:F10"/>
    <mergeCell ref="A11:D11"/>
    <mergeCell ref="A12:D12"/>
    <mergeCell ref="A13:D13"/>
    <mergeCell ref="A14:D14"/>
    <mergeCell ref="A25:D25"/>
    <mergeCell ref="A26:B26"/>
    <mergeCell ref="D26:F26"/>
    <mergeCell ref="A27:D27"/>
    <mergeCell ref="B28:F28"/>
    <mergeCell ref="A29:B29"/>
    <mergeCell ref="D29:F29"/>
    <mergeCell ref="A20:D20"/>
    <mergeCell ref="A21:D21"/>
    <mergeCell ref="B22:F22"/>
    <mergeCell ref="A23:B23"/>
    <mergeCell ref="D23:F23"/>
    <mergeCell ref="A24:D24"/>
    <mergeCell ref="A34:D34"/>
    <mergeCell ref="A35:B35"/>
    <mergeCell ref="D35:F35"/>
    <mergeCell ref="A36:D36"/>
    <mergeCell ref="A37:D37"/>
    <mergeCell ref="A38:D38"/>
    <mergeCell ref="A30:D30"/>
    <mergeCell ref="A31:B31"/>
    <mergeCell ref="D31:F31"/>
    <mergeCell ref="A32:D32"/>
    <mergeCell ref="A33:B33"/>
    <mergeCell ref="D33:F33"/>
    <mergeCell ref="A45:D45"/>
    <mergeCell ref="A46:B46"/>
    <mergeCell ref="D46:F46"/>
    <mergeCell ref="A47:D47"/>
    <mergeCell ref="B48:F48"/>
    <mergeCell ref="A49:B49"/>
    <mergeCell ref="D49:F49"/>
    <mergeCell ref="A39:D39"/>
    <mergeCell ref="A40:D40"/>
    <mergeCell ref="A41:D41"/>
    <mergeCell ref="A42:D42"/>
    <mergeCell ref="A43:D43"/>
    <mergeCell ref="A44:D44"/>
    <mergeCell ref="A55:D55"/>
    <mergeCell ref="B56:F56"/>
    <mergeCell ref="A57:B57"/>
    <mergeCell ref="D57:F57"/>
    <mergeCell ref="A58:D58"/>
    <mergeCell ref="A59:D59"/>
    <mergeCell ref="A50:D50"/>
    <mergeCell ref="A51:D51"/>
    <mergeCell ref="A52:B52"/>
    <mergeCell ref="D52:F52"/>
    <mergeCell ref="A53:D53"/>
    <mergeCell ref="A54:B54"/>
    <mergeCell ref="D54:F54"/>
    <mergeCell ref="A66:D66"/>
    <mergeCell ref="A67:D67"/>
    <mergeCell ref="A68:D68"/>
    <mergeCell ref="A69:D69"/>
    <mergeCell ref="A70:D70"/>
    <mergeCell ref="A71:B71"/>
    <mergeCell ref="D71:F71"/>
    <mergeCell ref="A60:D60"/>
    <mergeCell ref="A61:D61"/>
    <mergeCell ref="A62:D62"/>
    <mergeCell ref="A63:D63"/>
    <mergeCell ref="A64:D64"/>
    <mergeCell ref="A65:D65"/>
    <mergeCell ref="B77:F77"/>
    <mergeCell ref="A78:B78"/>
    <mergeCell ref="D78:F78"/>
    <mergeCell ref="A79:D79"/>
    <mergeCell ref="A80:D80"/>
    <mergeCell ref="A81:D81"/>
    <mergeCell ref="A72:D72"/>
    <mergeCell ref="A73:B73"/>
    <mergeCell ref="D73:F73"/>
    <mergeCell ref="A74:D74"/>
    <mergeCell ref="A75:D75"/>
    <mergeCell ref="A76:D76"/>
    <mergeCell ref="A87:D87"/>
    <mergeCell ref="A88:D88"/>
    <mergeCell ref="A89:D89"/>
    <mergeCell ref="A90:D90"/>
    <mergeCell ref="A91:D91"/>
    <mergeCell ref="A92:D92"/>
    <mergeCell ref="A82:D82"/>
    <mergeCell ref="A83:D83"/>
    <mergeCell ref="A84:B84"/>
    <mergeCell ref="D84:F84"/>
    <mergeCell ref="A85:D85"/>
    <mergeCell ref="A86:D86"/>
    <mergeCell ref="A98:D98"/>
    <mergeCell ref="A99:D99"/>
    <mergeCell ref="A100:D100"/>
    <mergeCell ref="A101:D101"/>
    <mergeCell ref="A102:D102"/>
    <mergeCell ref="A103:D103"/>
    <mergeCell ref="A93:D93"/>
    <mergeCell ref="A94:D94"/>
    <mergeCell ref="A95:D95"/>
    <mergeCell ref="A96:B96"/>
    <mergeCell ref="D96:F96"/>
    <mergeCell ref="A97:D97"/>
    <mergeCell ref="A110:D110"/>
    <mergeCell ref="A111:B111"/>
    <mergeCell ref="D111:F111"/>
    <mergeCell ref="A112:D112"/>
    <mergeCell ref="B113:F113"/>
    <mergeCell ref="A114:B114"/>
    <mergeCell ref="D114:F114"/>
    <mergeCell ref="A104:D104"/>
    <mergeCell ref="A105:D105"/>
    <mergeCell ref="A106:D106"/>
    <mergeCell ref="A107:D107"/>
    <mergeCell ref="A108:D108"/>
    <mergeCell ref="A109:D109"/>
    <mergeCell ref="A121:D121"/>
    <mergeCell ref="A122:D122"/>
    <mergeCell ref="A123:D123"/>
    <mergeCell ref="A124:D124"/>
    <mergeCell ref="A125:D125"/>
    <mergeCell ref="A126:D126"/>
    <mergeCell ref="A115:D115"/>
    <mergeCell ref="A116:D116"/>
    <mergeCell ref="A117:D117"/>
    <mergeCell ref="A118:D118"/>
    <mergeCell ref="A119:D119"/>
    <mergeCell ref="A120:D120"/>
    <mergeCell ref="A132:D132"/>
    <mergeCell ref="A133:D133"/>
    <mergeCell ref="A134:D134"/>
    <mergeCell ref="A135:D135"/>
    <mergeCell ref="A136:D136"/>
    <mergeCell ref="A137:D137"/>
    <mergeCell ref="A127:D127"/>
    <mergeCell ref="A128:D128"/>
    <mergeCell ref="A129:D129"/>
    <mergeCell ref="A130:D130"/>
    <mergeCell ref="A131:B131"/>
    <mergeCell ref="D131:F131"/>
    <mergeCell ref="A144:D144"/>
    <mergeCell ref="A145:D145"/>
    <mergeCell ref="A146:D146"/>
    <mergeCell ref="A147:D147"/>
    <mergeCell ref="A148:D148"/>
    <mergeCell ref="A149:D149"/>
    <mergeCell ref="A138:D138"/>
    <mergeCell ref="A139:D139"/>
    <mergeCell ref="A140:D140"/>
    <mergeCell ref="A141:D141"/>
    <mergeCell ref="A142:D142"/>
    <mergeCell ref="A143:D143"/>
    <mergeCell ref="A155:D155"/>
    <mergeCell ref="A156:D156"/>
    <mergeCell ref="A157:D157"/>
    <mergeCell ref="A158:B158"/>
    <mergeCell ref="D158:F158"/>
    <mergeCell ref="A159:D159"/>
    <mergeCell ref="A150:B150"/>
    <mergeCell ref="D150:F150"/>
    <mergeCell ref="A151:D151"/>
    <mergeCell ref="A152:D152"/>
    <mergeCell ref="A153:D153"/>
    <mergeCell ref="A154:D154"/>
    <mergeCell ref="A165:D165"/>
    <mergeCell ref="A166:D166"/>
    <mergeCell ref="A167:D167"/>
    <mergeCell ref="A168:D168"/>
    <mergeCell ref="A169:D169"/>
    <mergeCell ref="A170:D170"/>
    <mergeCell ref="A160:B160"/>
    <mergeCell ref="D160:F160"/>
    <mergeCell ref="A161:D161"/>
    <mergeCell ref="A162:D162"/>
    <mergeCell ref="A163:D163"/>
    <mergeCell ref="A164:D164"/>
    <mergeCell ref="A177:D177"/>
    <mergeCell ref="A178:D178"/>
    <mergeCell ref="A179:D179"/>
    <mergeCell ref="A180:D180"/>
    <mergeCell ref="A181:D181"/>
    <mergeCell ref="A182:D182"/>
    <mergeCell ref="A171:D171"/>
    <mergeCell ref="A172:D172"/>
    <mergeCell ref="A173:D173"/>
    <mergeCell ref="A174:D174"/>
    <mergeCell ref="A175:D175"/>
    <mergeCell ref="A176:D176"/>
    <mergeCell ref="O2:W4"/>
    <mergeCell ref="A198:D198"/>
    <mergeCell ref="A199:D199"/>
    <mergeCell ref="A200:D200"/>
    <mergeCell ref="A201:D201"/>
    <mergeCell ref="A192:D192"/>
    <mergeCell ref="A193:D193"/>
    <mergeCell ref="A194:D194"/>
    <mergeCell ref="A195:D195"/>
    <mergeCell ref="A196:D196"/>
    <mergeCell ref="A197:D197"/>
    <mergeCell ref="A187:D187"/>
    <mergeCell ref="B188:F188"/>
    <mergeCell ref="A189:B189"/>
    <mergeCell ref="D189:F189"/>
    <mergeCell ref="A190:D190"/>
    <mergeCell ref="A191:B191"/>
    <mergeCell ref="D191:F191"/>
    <mergeCell ref="A183:B183"/>
    <mergeCell ref="D183:F183"/>
    <mergeCell ref="A184:D184"/>
    <mergeCell ref="A185:B185"/>
    <mergeCell ref="D185:F185"/>
    <mergeCell ref="A186:D186"/>
  </mergeCells>
  <pageMargins left="0.22" right="0.2" top="0.52" bottom="0.42" header="0.31496062992125984" footer="0.31496062992125984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2F8D0-063E-4F0F-A235-4DC49D4080A0}">
  <dimension ref="A1:DL137"/>
  <sheetViews>
    <sheetView tabSelected="1" zoomScale="55" zoomScaleNormal="55" workbookViewId="0">
      <pane xSplit="3" ySplit="7" topLeftCell="D118" activePane="bottomRight" state="frozen"/>
      <selection pane="topRight" activeCell="D1" sqref="D1"/>
      <selection pane="bottomLeft" activeCell="A8" sqref="A8"/>
      <selection pane="bottomRight" activeCell="W139" sqref="W139:W140"/>
    </sheetView>
  </sheetViews>
  <sheetFormatPr defaultRowHeight="15" x14ac:dyDescent="0.25"/>
  <cols>
    <col min="1" max="1" width="7.44140625" style="72" customWidth="1"/>
    <col min="2" max="2" width="15" style="72" customWidth="1"/>
    <col min="3" max="3" width="54.88671875" style="72" customWidth="1"/>
    <col min="4" max="4" width="13.88671875" style="72" customWidth="1"/>
    <col min="5" max="6" width="16.33203125" style="72" customWidth="1"/>
    <col min="7" max="7" width="15.5546875" style="72" customWidth="1"/>
    <col min="8" max="8" width="14.44140625" style="72" customWidth="1"/>
    <col min="9" max="9" width="14.5546875" style="72" customWidth="1"/>
    <col min="10" max="11" width="13.88671875" style="72" customWidth="1"/>
    <col min="12" max="12" width="13.5546875" style="72" customWidth="1"/>
    <col min="13" max="13" width="14.44140625" style="72" customWidth="1"/>
    <col min="14" max="14" width="12.88671875" style="72" customWidth="1"/>
    <col min="15" max="15" width="14.44140625" style="72" customWidth="1"/>
    <col min="16" max="16" width="13.88671875" style="72" customWidth="1"/>
    <col min="17" max="17" width="13.6640625" style="72" customWidth="1"/>
    <col min="18" max="18" width="14.44140625" style="72" customWidth="1"/>
    <col min="19" max="115" width="9.109375" style="72" customWidth="1"/>
    <col min="116" max="250" width="8.88671875" style="72"/>
    <col min="251" max="251" width="7.44140625" style="72" customWidth="1"/>
    <col min="252" max="252" width="15" style="72" customWidth="1"/>
    <col min="253" max="253" width="36.109375" style="72" customWidth="1"/>
    <col min="254" max="254" width="18.33203125" style="72" customWidth="1"/>
    <col min="255" max="255" width="17.33203125" style="72" customWidth="1"/>
    <col min="256" max="256" width="19.5546875" style="72" customWidth="1"/>
    <col min="257" max="257" width="20.109375" style="72" customWidth="1"/>
    <col min="258" max="259" width="13.6640625" style="72" customWidth="1"/>
    <col min="260" max="261" width="13.5546875" style="72" customWidth="1"/>
    <col min="262" max="265" width="13.6640625" style="72" customWidth="1"/>
    <col min="266" max="266" width="13.88671875" style="72" customWidth="1"/>
    <col min="267" max="267" width="12.33203125" style="72" customWidth="1"/>
    <col min="268" max="506" width="8.88671875" style="72"/>
    <col min="507" max="507" width="7.44140625" style="72" customWidth="1"/>
    <col min="508" max="508" width="15" style="72" customWidth="1"/>
    <col min="509" max="509" width="36.109375" style="72" customWidth="1"/>
    <col min="510" max="510" width="18.33203125" style="72" customWidth="1"/>
    <col min="511" max="511" width="17.33203125" style="72" customWidth="1"/>
    <col min="512" max="512" width="19.5546875" style="72" customWidth="1"/>
    <col min="513" max="513" width="20.109375" style="72" customWidth="1"/>
    <col min="514" max="515" width="13.6640625" style="72" customWidth="1"/>
    <col min="516" max="517" width="13.5546875" style="72" customWidth="1"/>
    <col min="518" max="521" width="13.6640625" style="72" customWidth="1"/>
    <col min="522" max="522" width="13.88671875" style="72" customWidth="1"/>
    <col min="523" max="523" width="12.33203125" style="72" customWidth="1"/>
    <col min="524" max="762" width="8.88671875" style="72"/>
    <col min="763" max="763" width="7.44140625" style="72" customWidth="1"/>
    <col min="764" max="764" width="15" style="72" customWidth="1"/>
    <col min="765" max="765" width="36.109375" style="72" customWidth="1"/>
    <col min="766" max="766" width="18.33203125" style="72" customWidth="1"/>
    <col min="767" max="767" width="17.33203125" style="72" customWidth="1"/>
    <col min="768" max="768" width="19.5546875" style="72" customWidth="1"/>
    <col min="769" max="769" width="20.109375" style="72" customWidth="1"/>
    <col min="770" max="771" width="13.6640625" style="72" customWidth="1"/>
    <col min="772" max="773" width="13.5546875" style="72" customWidth="1"/>
    <col min="774" max="777" width="13.6640625" style="72" customWidth="1"/>
    <col min="778" max="778" width="13.88671875" style="72" customWidth="1"/>
    <col min="779" max="779" width="12.33203125" style="72" customWidth="1"/>
    <col min="780" max="1018" width="8.88671875" style="72"/>
    <col min="1019" max="1019" width="7.44140625" style="72" customWidth="1"/>
    <col min="1020" max="1020" width="15" style="72" customWidth="1"/>
    <col min="1021" max="1021" width="36.109375" style="72" customWidth="1"/>
    <col min="1022" max="1022" width="18.33203125" style="72" customWidth="1"/>
    <col min="1023" max="1023" width="17.33203125" style="72" customWidth="1"/>
    <col min="1024" max="1024" width="19.5546875" style="72" customWidth="1"/>
    <col min="1025" max="1025" width="20.109375" style="72" customWidth="1"/>
    <col min="1026" max="1027" width="13.6640625" style="72" customWidth="1"/>
    <col min="1028" max="1029" width="13.5546875" style="72" customWidth="1"/>
    <col min="1030" max="1033" width="13.6640625" style="72" customWidth="1"/>
    <col min="1034" max="1034" width="13.88671875" style="72" customWidth="1"/>
    <col min="1035" max="1035" width="12.33203125" style="72" customWidth="1"/>
    <col min="1036" max="1274" width="8.88671875" style="72"/>
    <col min="1275" max="1275" width="7.44140625" style="72" customWidth="1"/>
    <col min="1276" max="1276" width="15" style="72" customWidth="1"/>
    <col min="1277" max="1277" width="36.109375" style="72" customWidth="1"/>
    <col min="1278" max="1278" width="18.33203125" style="72" customWidth="1"/>
    <col min="1279" max="1279" width="17.33203125" style="72" customWidth="1"/>
    <col min="1280" max="1280" width="19.5546875" style="72" customWidth="1"/>
    <col min="1281" max="1281" width="20.109375" style="72" customWidth="1"/>
    <col min="1282" max="1283" width="13.6640625" style="72" customWidth="1"/>
    <col min="1284" max="1285" width="13.5546875" style="72" customWidth="1"/>
    <col min="1286" max="1289" width="13.6640625" style="72" customWidth="1"/>
    <col min="1290" max="1290" width="13.88671875" style="72" customWidth="1"/>
    <col min="1291" max="1291" width="12.33203125" style="72" customWidth="1"/>
    <col min="1292" max="1530" width="8.88671875" style="72"/>
    <col min="1531" max="1531" width="7.44140625" style="72" customWidth="1"/>
    <col min="1532" max="1532" width="15" style="72" customWidth="1"/>
    <col min="1533" max="1533" width="36.109375" style="72" customWidth="1"/>
    <col min="1534" max="1534" width="18.33203125" style="72" customWidth="1"/>
    <col min="1535" max="1535" width="17.33203125" style="72" customWidth="1"/>
    <col min="1536" max="1536" width="19.5546875" style="72" customWidth="1"/>
    <col min="1537" max="1537" width="20.109375" style="72" customWidth="1"/>
    <col min="1538" max="1539" width="13.6640625" style="72" customWidth="1"/>
    <col min="1540" max="1541" width="13.5546875" style="72" customWidth="1"/>
    <col min="1542" max="1545" width="13.6640625" style="72" customWidth="1"/>
    <col min="1546" max="1546" width="13.88671875" style="72" customWidth="1"/>
    <col min="1547" max="1547" width="12.33203125" style="72" customWidth="1"/>
    <col min="1548" max="1786" width="8.88671875" style="72"/>
    <col min="1787" max="1787" width="7.44140625" style="72" customWidth="1"/>
    <col min="1788" max="1788" width="15" style="72" customWidth="1"/>
    <col min="1789" max="1789" width="36.109375" style="72" customWidth="1"/>
    <col min="1790" max="1790" width="18.33203125" style="72" customWidth="1"/>
    <col min="1791" max="1791" width="17.33203125" style="72" customWidth="1"/>
    <col min="1792" max="1792" width="19.5546875" style="72" customWidth="1"/>
    <col min="1793" max="1793" width="20.109375" style="72" customWidth="1"/>
    <col min="1794" max="1795" width="13.6640625" style="72" customWidth="1"/>
    <col min="1796" max="1797" width="13.5546875" style="72" customWidth="1"/>
    <col min="1798" max="1801" width="13.6640625" style="72" customWidth="1"/>
    <col min="1802" max="1802" width="13.88671875" style="72" customWidth="1"/>
    <col min="1803" max="1803" width="12.33203125" style="72" customWidth="1"/>
    <col min="1804" max="2042" width="8.88671875" style="72"/>
    <col min="2043" max="2043" width="7.44140625" style="72" customWidth="1"/>
    <col min="2044" max="2044" width="15" style="72" customWidth="1"/>
    <col min="2045" max="2045" width="36.109375" style="72" customWidth="1"/>
    <col min="2046" max="2046" width="18.33203125" style="72" customWidth="1"/>
    <col min="2047" max="2047" width="17.33203125" style="72" customWidth="1"/>
    <col min="2048" max="2048" width="19.5546875" style="72" customWidth="1"/>
    <col min="2049" max="2049" width="20.109375" style="72" customWidth="1"/>
    <col min="2050" max="2051" width="13.6640625" style="72" customWidth="1"/>
    <col min="2052" max="2053" width="13.5546875" style="72" customWidth="1"/>
    <col min="2054" max="2057" width="13.6640625" style="72" customWidth="1"/>
    <col min="2058" max="2058" width="13.88671875" style="72" customWidth="1"/>
    <col min="2059" max="2059" width="12.33203125" style="72" customWidth="1"/>
    <col min="2060" max="2298" width="8.88671875" style="72"/>
    <col min="2299" max="2299" width="7.44140625" style="72" customWidth="1"/>
    <col min="2300" max="2300" width="15" style="72" customWidth="1"/>
    <col min="2301" max="2301" width="36.109375" style="72" customWidth="1"/>
    <col min="2302" max="2302" width="18.33203125" style="72" customWidth="1"/>
    <col min="2303" max="2303" width="17.33203125" style="72" customWidth="1"/>
    <col min="2304" max="2304" width="19.5546875" style="72" customWidth="1"/>
    <col min="2305" max="2305" width="20.109375" style="72" customWidth="1"/>
    <col min="2306" max="2307" width="13.6640625" style="72" customWidth="1"/>
    <col min="2308" max="2309" width="13.5546875" style="72" customWidth="1"/>
    <col min="2310" max="2313" width="13.6640625" style="72" customWidth="1"/>
    <col min="2314" max="2314" width="13.88671875" style="72" customWidth="1"/>
    <col min="2315" max="2315" width="12.33203125" style="72" customWidth="1"/>
    <col min="2316" max="2554" width="8.88671875" style="72"/>
    <col min="2555" max="2555" width="7.44140625" style="72" customWidth="1"/>
    <col min="2556" max="2556" width="15" style="72" customWidth="1"/>
    <col min="2557" max="2557" width="36.109375" style="72" customWidth="1"/>
    <col min="2558" max="2558" width="18.33203125" style="72" customWidth="1"/>
    <col min="2559" max="2559" width="17.33203125" style="72" customWidth="1"/>
    <col min="2560" max="2560" width="19.5546875" style="72" customWidth="1"/>
    <col min="2561" max="2561" width="20.109375" style="72" customWidth="1"/>
    <col min="2562" max="2563" width="13.6640625" style="72" customWidth="1"/>
    <col min="2564" max="2565" width="13.5546875" style="72" customWidth="1"/>
    <col min="2566" max="2569" width="13.6640625" style="72" customWidth="1"/>
    <col min="2570" max="2570" width="13.88671875" style="72" customWidth="1"/>
    <col min="2571" max="2571" width="12.33203125" style="72" customWidth="1"/>
    <col min="2572" max="2810" width="8.88671875" style="72"/>
    <col min="2811" max="2811" width="7.44140625" style="72" customWidth="1"/>
    <col min="2812" max="2812" width="15" style="72" customWidth="1"/>
    <col min="2813" max="2813" width="36.109375" style="72" customWidth="1"/>
    <col min="2814" max="2814" width="18.33203125" style="72" customWidth="1"/>
    <col min="2815" max="2815" width="17.33203125" style="72" customWidth="1"/>
    <col min="2816" max="2816" width="19.5546875" style="72" customWidth="1"/>
    <col min="2817" max="2817" width="20.109375" style="72" customWidth="1"/>
    <col min="2818" max="2819" width="13.6640625" style="72" customWidth="1"/>
    <col min="2820" max="2821" width="13.5546875" style="72" customWidth="1"/>
    <col min="2822" max="2825" width="13.6640625" style="72" customWidth="1"/>
    <col min="2826" max="2826" width="13.88671875" style="72" customWidth="1"/>
    <col min="2827" max="2827" width="12.33203125" style="72" customWidth="1"/>
    <col min="2828" max="3066" width="8.88671875" style="72"/>
    <col min="3067" max="3067" width="7.44140625" style="72" customWidth="1"/>
    <col min="3068" max="3068" width="15" style="72" customWidth="1"/>
    <col min="3069" max="3069" width="36.109375" style="72" customWidth="1"/>
    <col min="3070" max="3070" width="18.33203125" style="72" customWidth="1"/>
    <col min="3071" max="3071" width="17.33203125" style="72" customWidth="1"/>
    <col min="3072" max="3072" width="19.5546875" style="72" customWidth="1"/>
    <col min="3073" max="3073" width="20.109375" style="72" customWidth="1"/>
    <col min="3074" max="3075" width="13.6640625" style="72" customWidth="1"/>
    <col min="3076" max="3077" width="13.5546875" style="72" customWidth="1"/>
    <col min="3078" max="3081" width="13.6640625" style="72" customWidth="1"/>
    <col min="3082" max="3082" width="13.88671875" style="72" customWidth="1"/>
    <col min="3083" max="3083" width="12.33203125" style="72" customWidth="1"/>
    <col min="3084" max="3322" width="8.88671875" style="72"/>
    <col min="3323" max="3323" width="7.44140625" style="72" customWidth="1"/>
    <col min="3324" max="3324" width="15" style="72" customWidth="1"/>
    <col min="3325" max="3325" width="36.109375" style="72" customWidth="1"/>
    <col min="3326" max="3326" width="18.33203125" style="72" customWidth="1"/>
    <col min="3327" max="3327" width="17.33203125" style="72" customWidth="1"/>
    <col min="3328" max="3328" width="19.5546875" style="72" customWidth="1"/>
    <col min="3329" max="3329" width="20.109375" style="72" customWidth="1"/>
    <col min="3330" max="3331" width="13.6640625" style="72" customWidth="1"/>
    <col min="3332" max="3333" width="13.5546875" style="72" customWidth="1"/>
    <col min="3334" max="3337" width="13.6640625" style="72" customWidth="1"/>
    <col min="3338" max="3338" width="13.88671875" style="72" customWidth="1"/>
    <col min="3339" max="3339" width="12.33203125" style="72" customWidth="1"/>
    <col min="3340" max="3578" width="8.88671875" style="72"/>
    <col min="3579" max="3579" width="7.44140625" style="72" customWidth="1"/>
    <col min="3580" max="3580" width="15" style="72" customWidth="1"/>
    <col min="3581" max="3581" width="36.109375" style="72" customWidth="1"/>
    <col min="3582" max="3582" width="18.33203125" style="72" customWidth="1"/>
    <col min="3583" max="3583" width="17.33203125" style="72" customWidth="1"/>
    <col min="3584" max="3584" width="19.5546875" style="72" customWidth="1"/>
    <col min="3585" max="3585" width="20.109375" style="72" customWidth="1"/>
    <col min="3586" max="3587" width="13.6640625" style="72" customWidth="1"/>
    <col min="3588" max="3589" width="13.5546875" style="72" customWidth="1"/>
    <col min="3590" max="3593" width="13.6640625" style="72" customWidth="1"/>
    <col min="3594" max="3594" width="13.88671875" style="72" customWidth="1"/>
    <col min="3595" max="3595" width="12.33203125" style="72" customWidth="1"/>
    <col min="3596" max="3834" width="8.88671875" style="72"/>
    <col min="3835" max="3835" width="7.44140625" style="72" customWidth="1"/>
    <col min="3836" max="3836" width="15" style="72" customWidth="1"/>
    <col min="3837" max="3837" width="36.109375" style="72" customWidth="1"/>
    <col min="3838" max="3838" width="18.33203125" style="72" customWidth="1"/>
    <col min="3839" max="3839" width="17.33203125" style="72" customWidth="1"/>
    <col min="3840" max="3840" width="19.5546875" style="72" customWidth="1"/>
    <col min="3841" max="3841" width="20.109375" style="72" customWidth="1"/>
    <col min="3842" max="3843" width="13.6640625" style="72" customWidth="1"/>
    <col min="3844" max="3845" width="13.5546875" style="72" customWidth="1"/>
    <col min="3846" max="3849" width="13.6640625" style="72" customWidth="1"/>
    <col min="3850" max="3850" width="13.88671875" style="72" customWidth="1"/>
    <col min="3851" max="3851" width="12.33203125" style="72" customWidth="1"/>
    <col min="3852" max="4090" width="8.88671875" style="72"/>
    <col min="4091" max="4091" width="7.44140625" style="72" customWidth="1"/>
    <col min="4092" max="4092" width="15" style="72" customWidth="1"/>
    <col min="4093" max="4093" width="36.109375" style="72" customWidth="1"/>
    <col min="4094" max="4094" width="18.33203125" style="72" customWidth="1"/>
    <col min="4095" max="4095" width="17.33203125" style="72" customWidth="1"/>
    <col min="4096" max="4096" width="19.5546875" style="72" customWidth="1"/>
    <col min="4097" max="4097" width="20.109375" style="72" customWidth="1"/>
    <col min="4098" max="4099" width="13.6640625" style="72" customWidth="1"/>
    <col min="4100" max="4101" width="13.5546875" style="72" customWidth="1"/>
    <col min="4102" max="4105" width="13.6640625" style="72" customWidth="1"/>
    <col min="4106" max="4106" width="13.88671875" style="72" customWidth="1"/>
    <col min="4107" max="4107" width="12.33203125" style="72" customWidth="1"/>
    <col min="4108" max="4346" width="8.88671875" style="72"/>
    <col min="4347" max="4347" width="7.44140625" style="72" customWidth="1"/>
    <col min="4348" max="4348" width="15" style="72" customWidth="1"/>
    <col min="4349" max="4349" width="36.109375" style="72" customWidth="1"/>
    <col min="4350" max="4350" width="18.33203125" style="72" customWidth="1"/>
    <col min="4351" max="4351" width="17.33203125" style="72" customWidth="1"/>
    <col min="4352" max="4352" width="19.5546875" style="72" customWidth="1"/>
    <col min="4353" max="4353" width="20.109375" style="72" customWidth="1"/>
    <col min="4354" max="4355" width="13.6640625" style="72" customWidth="1"/>
    <col min="4356" max="4357" width="13.5546875" style="72" customWidth="1"/>
    <col min="4358" max="4361" width="13.6640625" style="72" customWidth="1"/>
    <col min="4362" max="4362" width="13.88671875" style="72" customWidth="1"/>
    <col min="4363" max="4363" width="12.33203125" style="72" customWidth="1"/>
    <col min="4364" max="4602" width="8.88671875" style="72"/>
    <col min="4603" max="4603" width="7.44140625" style="72" customWidth="1"/>
    <col min="4604" max="4604" width="15" style="72" customWidth="1"/>
    <col min="4605" max="4605" width="36.109375" style="72" customWidth="1"/>
    <col min="4606" max="4606" width="18.33203125" style="72" customWidth="1"/>
    <col min="4607" max="4607" width="17.33203125" style="72" customWidth="1"/>
    <col min="4608" max="4608" width="19.5546875" style="72" customWidth="1"/>
    <col min="4609" max="4609" width="20.109375" style="72" customWidth="1"/>
    <col min="4610" max="4611" width="13.6640625" style="72" customWidth="1"/>
    <col min="4612" max="4613" width="13.5546875" style="72" customWidth="1"/>
    <col min="4614" max="4617" width="13.6640625" style="72" customWidth="1"/>
    <col min="4618" max="4618" width="13.88671875" style="72" customWidth="1"/>
    <col min="4619" max="4619" width="12.33203125" style="72" customWidth="1"/>
    <col min="4620" max="4858" width="8.88671875" style="72"/>
    <col min="4859" max="4859" width="7.44140625" style="72" customWidth="1"/>
    <col min="4860" max="4860" width="15" style="72" customWidth="1"/>
    <col min="4861" max="4861" width="36.109375" style="72" customWidth="1"/>
    <col min="4862" max="4862" width="18.33203125" style="72" customWidth="1"/>
    <col min="4863" max="4863" width="17.33203125" style="72" customWidth="1"/>
    <col min="4864" max="4864" width="19.5546875" style="72" customWidth="1"/>
    <col min="4865" max="4865" width="20.109375" style="72" customWidth="1"/>
    <col min="4866" max="4867" width="13.6640625" style="72" customWidth="1"/>
    <col min="4868" max="4869" width="13.5546875" style="72" customWidth="1"/>
    <col min="4870" max="4873" width="13.6640625" style="72" customWidth="1"/>
    <col min="4874" max="4874" width="13.88671875" style="72" customWidth="1"/>
    <col min="4875" max="4875" width="12.33203125" style="72" customWidth="1"/>
    <col min="4876" max="5114" width="8.88671875" style="72"/>
    <col min="5115" max="5115" width="7.44140625" style="72" customWidth="1"/>
    <col min="5116" max="5116" width="15" style="72" customWidth="1"/>
    <col min="5117" max="5117" width="36.109375" style="72" customWidth="1"/>
    <col min="5118" max="5118" width="18.33203125" style="72" customWidth="1"/>
    <col min="5119" max="5119" width="17.33203125" style="72" customWidth="1"/>
    <col min="5120" max="5120" width="19.5546875" style="72" customWidth="1"/>
    <col min="5121" max="5121" width="20.109375" style="72" customWidth="1"/>
    <col min="5122" max="5123" width="13.6640625" style="72" customWidth="1"/>
    <col min="5124" max="5125" width="13.5546875" style="72" customWidth="1"/>
    <col min="5126" max="5129" width="13.6640625" style="72" customWidth="1"/>
    <col min="5130" max="5130" width="13.88671875" style="72" customWidth="1"/>
    <col min="5131" max="5131" width="12.33203125" style="72" customWidth="1"/>
    <col min="5132" max="5370" width="8.88671875" style="72"/>
    <col min="5371" max="5371" width="7.44140625" style="72" customWidth="1"/>
    <col min="5372" max="5372" width="15" style="72" customWidth="1"/>
    <col min="5373" max="5373" width="36.109375" style="72" customWidth="1"/>
    <col min="5374" max="5374" width="18.33203125" style="72" customWidth="1"/>
    <col min="5375" max="5375" width="17.33203125" style="72" customWidth="1"/>
    <col min="5376" max="5376" width="19.5546875" style="72" customWidth="1"/>
    <col min="5377" max="5377" width="20.109375" style="72" customWidth="1"/>
    <col min="5378" max="5379" width="13.6640625" style="72" customWidth="1"/>
    <col min="5380" max="5381" width="13.5546875" style="72" customWidth="1"/>
    <col min="5382" max="5385" width="13.6640625" style="72" customWidth="1"/>
    <col min="5386" max="5386" width="13.88671875" style="72" customWidth="1"/>
    <col min="5387" max="5387" width="12.33203125" style="72" customWidth="1"/>
    <col min="5388" max="5626" width="8.88671875" style="72"/>
    <col min="5627" max="5627" width="7.44140625" style="72" customWidth="1"/>
    <col min="5628" max="5628" width="15" style="72" customWidth="1"/>
    <col min="5629" max="5629" width="36.109375" style="72" customWidth="1"/>
    <col min="5630" max="5630" width="18.33203125" style="72" customWidth="1"/>
    <col min="5631" max="5631" width="17.33203125" style="72" customWidth="1"/>
    <col min="5632" max="5632" width="19.5546875" style="72" customWidth="1"/>
    <col min="5633" max="5633" width="20.109375" style="72" customWidth="1"/>
    <col min="5634" max="5635" width="13.6640625" style="72" customWidth="1"/>
    <col min="5636" max="5637" width="13.5546875" style="72" customWidth="1"/>
    <col min="5638" max="5641" width="13.6640625" style="72" customWidth="1"/>
    <col min="5642" max="5642" width="13.88671875" style="72" customWidth="1"/>
    <col min="5643" max="5643" width="12.33203125" style="72" customWidth="1"/>
    <col min="5644" max="5882" width="8.88671875" style="72"/>
    <col min="5883" max="5883" width="7.44140625" style="72" customWidth="1"/>
    <col min="5884" max="5884" width="15" style="72" customWidth="1"/>
    <col min="5885" max="5885" width="36.109375" style="72" customWidth="1"/>
    <col min="5886" max="5886" width="18.33203125" style="72" customWidth="1"/>
    <col min="5887" max="5887" width="17.33203125" style="72" customWidth="1"/>
    <col min="5888" max="5888" width="19.5546875" style="72" customWidth="1"/>
    <col min="5889" max="5889" width="20.109375" style="72" customWidth="1"/>
    <col min="5890" max="5891" width="13.6640625" style="72" customWidth="1"/>
    <col min="5892" max="5893" width="13.5546875" style="72" customWidth="1"/>
    <col min="5894" max="5897" width="13.6640625" style="72" customWidth="1"/>
    <col min="5898" max="5898" width="13.88671875" style="72" customWidth="1"/>
    <col min="5899" max="5899" width="12.33203125" style="72" customWidth="1"/>
    <col min="5900" max="6138" width="8.88671875" style="72"/>
    <col min="6139" max="6139" width="7.44140625" style="72" customWidth="1"/>
    <col min="6140" max="6140" width="15" style="72" customWidth="1"/>
    <col min="6141" max="6141" width="36.109375" style="72" customWidth="1"/>
    <col min="6142" max="6142" width="18.33203125" style="72" customWidth="1"/>
    <col min="6143" max="6143" width="17.33203125" style="72" customWidth="1"/>
    <col min="6144" max="6144" width="19.5546875" style="72" customWidth="1"/>
    <col min="6145" max="6145" width="20.109375" style="72" customWidth="1"/>
    <col min="6146" max="6147" width="13.6640625" style="72" customWidth="1"/>
    <col min="6148" max="6149" width="13.5546875" style="72" customWidth="1"/>
    <col min="6150" max="6153" width="13.6640625" style="72" customWidth="1"/>
    <col min="6154" max="6154" width="13.88671875" style="72" customWidth="1"/>
    <col min="6155" max="6155" width="12.33203125" style="72" customWidth="1"/>
    <col min="6156" max="6394" width="8.88671875" style="72"/>
    <col min="6395" max="6395" width="7.44140625" style="72" customWidth="1"/>
    <col min="6396" max="6396" width="15" style="72" customWidth="1"/>
    <col min="6397" max="6397" width="36.109375" style="72" customWidth="1"/>
    <col min="6398" max="6398" width="18.33203125" style="72" customWidth="1"/>
    <col min="6399" max="6399" width="17.33203125" style="72" customWidth="1"/>
    <col min="6400" max="6400" width="19.5546875" style="72" customWidth="1"/>
    <col min="6401" max="6401" width="20.109375" style="72" customWidth="1"/>
    <col min="6402" max="6403" width="13.6640625" style="72" customWidth="1"/>
    <col min="6404" max="6405" width="13.5546875" style="72" customWidth="1"/>
    <col min="6406" max="6409" width="13.6640625" style="72" customWidth="1"/>
    <col min="6410" max="6410" width="13.88671875" style="72" customWidth="1"/>
    <col min="6411" max="6411" width="12.33203125" style="72" customWidth="1"/>
    <col min="6412" max="6650" width="8.88671875" style="72"/>
    <col min="6651" max="6651" width="7.44140625" style="72" customWidth="1"/>
    <col min="6652" max="6652" width="15" style="72" customWidth="1"/>
    <col min="6653" max="6653" width="36.109375" style="72" customWidth="1"/>
    <col min="6654" max="6654" width="18.33203125" style="72" customWidth="1"/>
    <col min="6655" max="6655" width="17.33203125" style="72" customWidth="1"/>
    <col min="6656" max="6656" width="19.5546875" style="72" customWidth="1"/>
    <col min="6657" max="6657" width="20.109375" style="72" customWidth="1"/>
    <col min="6658" max="6659" width="13.6640625" style="72" customWidth="1"/>
    <col min="6660" max="6661" width="13.5546875" style="72" customWidth="1"/>
    <col min="6662" max="6665" width="13.6640625" style="72" customWidth="1"/>
    <col min="6666" max="6666" width="13.88671875" style="72" customWidth="1"/>
    <col min="6667" max="6667" width="12.33203125" style="72" customWidth="1"/>
    <col min="6668" max="6906" width="8.88671875" style="72"/>
    <col min="6907" max="6907" width="7.44140625" style="72" customWidth="1"/>
    <col min="6908" max="6908" width="15" style="72" customWidth="1"/>
    <col min="6909" max="6909" width="36.109375" style="72" customWidth="1"/>
    <col min="6910" max="6910" width="18.33203125" style="72" customWidth="1"/>
    <col min="6911" max="6911" width="17.33203125" style="72" customWidth="1"/>
    <col min="6912" max="6912" width="19.5546875" style="72" customWidth="1"/>
    <col min="6913" max="6913" width="20.109375" style="72" customWidth="1"/>
    <col min="6914" max="6915" width="13.6640625" style="72" customWidth="1"/>
    <col min="6916" max="6917" width="13.5546875" style="72" customWidth="1"/>
    <col min="6918" max="6921" width="13.6640625" style="72" customWidth="1"/>
    <col min="6922" max="6922" width="13.88671875" style="72" customWidth="1"/>
    <col min="6923" max="6923" width="12.33203125" style="72" customWidth="1"/>
    <col min="6924" max="7162" width="8.88671875" style="72"/>
    <col min="7163" max="7163" width="7.44140625" style="72" customWidth="1"/>
    <col min="7164" max="7164" width="15" style="72" customWidth="1"/>
    <col min="7165" max="7165" width="36.109375" style="72" customWidth="1"/>
    <col min="7166" max="7166" width="18.33203125" style="72" customWidth="1"/>
    <col min="7167" max="7167" width="17.33203125" style="72" customWidth="1"/>
    <col min="7168" max="7168" width="19.5546875" style="72" customWidth="1"/>
    <col min="7169" max="7169" width="20.109375" style="72" customWidth="1"/>
    <col min="7170" max="7171" width="13.6640625" style="72" customWidth="1"/>
    <col min="7172" max="7173" width="13.5546875" style="72" customWidth="1"/>
    <col min="7174" max="7177" width="13.6640625" style="72" customWidth="1"/>
    <col min="7178" max="7178" width="13.88671875" style="72" customWidth="1"/>
    <col min="7179" max="7179" width="12.33203125" style="72" customWidth="1"/>
    <col min="7180" max="7418" width="8.88671875" style="72"/>
    <col min="7419" max="7419" width="7.44140625" style="72" customWidth="1"/>
    <col min="7420" max="7420" width="15" style="72" customWidth="1"/>
    <col min="7421" max="7421" width="36.109375" style="72" customWidth="1"/>
    <col min="7422" max="7422" width="18.33203125" style="72" customWidth="1"/>
    <col min="7423" max="7423" width="17.33203125" style="72" customWidth="1"/>
    <col min="7424" max="7424" width="19.5546875" style="72" customWidth="1"/>
    <col min="7425" max="7425" width="20.109375" style="72" customWidth="1"/>
    <col min="7426" max="7427" width="13.6640625" style="72" customWidth="1"/>
    <col min="7428" max="7429" width="13.5546875" style="72" customWidth="1"/>
    <col min="7430" max="7433" width="13.6640625" style="72" customWidth="1"/>
    <col min="7434" max="7434" width="13.88671875" style="72" customWidth="1"/>
    <col min="7435" max="7435" width="12.33203125" style="72" customWidth="1"/>
    <col min="7436" max="7674" width="8.88671875" style="72"/>
    <col min="7675" max="7675" width="7.44140625" style="72" customWidth="1"/>
    <col min="7676" max="7676" width="15" style="72" customWidth="1"/>
    <col min="7677" max="7677" width="36.109375" style="72" customWidth="1"/>
    <col min="7678" max="7678" width="18.33203125" style="72" customWidth="1"/>
    <col min="7679" max="7679" width="17.33203125" style="72" customWidth="1"/>
    <col min="7680" max="7680" width="19.5546875" style="72" customWidth="1"/>
    <col min="7681" max="7681" width="20.109375" style="72" customWidth="1"/>
    <col min="7682" max="7683" width="13.6640625" style="72" customWidth="1"/>
    <col min="7684" max="7685" width="13.5546875" style="72" customWidth="1"/>
    <col min="7686" max="7689" width="13.6640625" style="72" customWidth="1"/>
    <col min="7690" max="7690" width="13.88671875" style="72" customWidth="1"/>
    <col min="7691" max="7691" width="12.33203125" style="72" customWidth="1"/>
    <col min="7692" max="7930" width="8.88671875" style="72"/>
    <col min="7931" max="7931" width="7.44140625" style="72" customWidth="1"/>
    <col min="7932" max="7932" width="15" style="72" customWidth="1"/>
    <col min="7933" max="7933" width="36.109375" style="72" customWidth="1"/>
    <col min="7934" max="7934" width="18.33203125" style="72" customWidth="1"/>
    <col min="7935" max="7935" width="17.33203125" style="72" customWidth="1"/>
    <col min="7936" max="7936" width="19.5546875" style="72" customWidth="1"/>
    <col min="7937" max="7937" width="20.109375" style="72" customWidth="1"/>
    <col min="7938" max="7939" width="13.6640625" style="72" customWidth="1"/>
    <col min="7940" max="7941" width="13.5546875" style="72" customWidth="1"/>
    <col min="7942" max="7945" width="13.6640625" style="72" customWidth="1"/>
    <col min="7946" max="7946" width="13.88671875" style="72" customWidth="1"/>
    <col min="7947" max="7947" width="12.33203125" style="72" customWidth="1"/>
    <col min="7948" max="8186" width="8.88671875" style="72"/>
    <col min="8187" max="8187" width="7.44140625" style="72" customWidth="1"/>
    <col min="8188" max="8188" width="15" style="72" customWidth="1"/>
    <col min="8189" max="8189" width="36.109375" style="72" customWidth="1"/>
    <col min="8190" max="8190" width="18.33203125" style="72" customWidth="1"/>
    <col min="8191" max="8191" width="17.33203125" style="72" customWidth="1"/>
    <col min="8192" max="8192" width="19.5546875" style="72" customWidth="1"/>
    <col min="8193" max="8193" width="20.109375" style="72" customWidth="1"/>
    <col min="8194" max="8195" width="13.6640625" style="72" customWidth="1"/>
    <col min="8196" max="8197" width="13.5546875" style="72" customWidth="1"/>
    <col min="8198" max="8201" width="13.6640625" style="72" customWidth="1"/>
    <col min="8202" max="8202" width="13.88671875" style="72" customWidth="1"/>
    <col min="8203" max="8203" width="12.33203125" style="72" customWidth="1"/>
    <col min="8204" max="8442" width="8.88671875" style="72"/>
    <col min="8443" max="8443" width="7.44140625" style="72" customWidth="1"/>
    <col min="8444" max="8444" width="15" style="72" customWidth="1"/>
    <col min="8445" max="8445" width="36.109375" style="72" customWidth="1"/>
    <col min="8446" max="8446" width="18.33203125" style="72" customWidth="1"/>
    <col min="8447" max="8447" width="17.33203125" style="72" customWidth="1"/>
    <col min="8448" max="8448" width="19.5546875" style="72" customWidth="1"/>
    <col min="8449" max="8449" width="20.109375" style="72" customWidth="1"/>
    <col min="8450" max="8451" width="13.6640625" style="72" customWidth="1"/>
    <col min="8452" max="8453" width="13.5546875" style="72" customWidth="1"/>
    <col min="8454" max="8457" width="13.6640625" style="72" customWidth="1"/>
    <col min="8458" max="8458" width="13.88671875" style="72" customWidth="1"/>
    <col min="8459" max="8459" width="12.33203125" style="72" customWidth="1"/>
    <col min="8460" max="8698" width="8.88671875" style="72"/>
    <col min="8699" max="8699" width="7.44140625" style="72" customWidth="1"/>
    <col min="8700" max="8700" width="15" style="72" customWidth="1"/>
    <col min="8701" max="8701" width="36.109375" style="72" customWidth="1"/>
    <col min="8702" max="8702" width="18.33203125" style="72" customWidth="1"/>
    <col min="8703" max="8703" width="17.33203125" style="72" customWidth="1"/>
    <col min="8704" max="8704" width="19.5546875" style="72" customWidth="1"/>
    <col min="8705" max="8705" width="20.109375" style="72" customWidth="1"/>
    <col min="8706" max="8707" width="13.6640625" style="72" customWidth="1"/>
    <col min="8708" max="8709" width="13.5546875" style="72" customWidth="1"/>
    <col min="8710" max="8713" width="13.6640625" style="72" customWidth="1"/>
    <col min="8714" max="8714" width="13.88671875" style="72" customWidth="1"/>
    <col min="8715" max="8715" width="12.33203125" style="72" customWidth="1"/>
    <col min="8716" max="8954" width="8.88671875" style="72"/>
    <col min="8955" max="8955" width="7.44140625" style="72" customWidth="1"/>
    <col min="8956" max="8956" width="15" style="72" customWidth="1"/>
    <col min="8957" max="8957" width="36.109375" style="72" customWidth="1"/>
    <col min="8958" max="8958" width="18.33203125" style="72" customWidth="1"/>
    <col min="8959" max="8959" width="17.33203125" style="72" customWidth="1"/>
    <col min="8960" max="8960" width="19.5546875" style="72" customWidth="1"/>
    <col min="8961" max="8961" width="20.109375" style="72" customWidth="1"/>
    <col min="8962" max="8963" width="13.6640625" style="72" customWidth="1"/>
    <col min="8964" max="8965" width="13.5546875" style="72" customWidth="1"/>
    <col min="8966" max="8969" width="13.6640625" style="72" customWidth="1"/>
    <col min="8970" max="8970" width="13.88671875" style="72" customWidth="1"/>
    <col min="8971" max="8971" width="12.33203125" style="72" customWidth="1"/>
    <col min="8972" max="9210" width="8.88671875" style="72"/>
    <col min="9211" max="9211" width="7.44140625" style="72" customWidth="1"/>
    <col min="9212" max="9212" width="15" style="72" customWidth="1"/>
    <col min="9213" max="9213" width="36.109375" style="72" customWidth="1"/>
    <col min="9214" max="9214" width="18.33203125" style="72" customWidth="1"/>
    <col min="9215" max="9215" width="17.33203125" style="72" customWidth="1"/>
    <col min="9216" max="9216" width="19.5546875" style="72" customWidth="1"/>
    <col min="9217" max="9217" width="20.109375" style="72" customWidth="1"/>
    <col min="9218" max="9219" width="13.6640625" style="72" customWidth="1"/>
    <col min="9220" max="9221" width="13.5546875" style="72" customWidth="1"/>
    <col min="9222" max="9225" width="13.6640625" style="72" customWidth="1"/>
    <col min="9226" max="9226" width="13.88671875" style="72" customWidth="1"/>
    <col min="9227" max="9227" width="12.33203125" style="72" customWidth="1"/>
    <col min="9228" max="9466" width="8.88671875" style="72"/>
    <col min="9467" max="9467" width="7.44140625" style="72" customWidth="1"/>
    <col min="9468" max="9468" width="15" style="72" customWidth="1"/>
    <col min="9469" max="9469" width="36.109375" style="72" customWidth="1"/>
    <col min="9470" max="9470" width="18.33203125" style="72" customWidth="1"/>
    <col min="9471" max="9471" width="17.33203125" style="72" customWidth="1"/>
    <col min="9472" max="9472" width="19.5546875" style="72" customWidth="1"/>
    <col min="9473" max="9473" width="20.109375" style="72" customWidth="1"/>
    <col min="9474" max="9475" width="13.6640625" style="72" customWidth="1"/>
    <col min="9476" max="9477" width="13.5546875" style="72" customWidth="1"/>
    <col min="9478" max="9481" width="13.6640625" style="72" customWidth="1"/>
    <col min="9482" max="9482" width="13.88671875" style="72" customWidth="1"/>
    <col min="9483" max="9483" width="12.33203125" style="72" customWidth="1"/>
    <col min="9484" max="9722" width="8.88671875" style="72"/>
    <col min="9723" max="9723" width="7.44140625" style="72" customWidth="1"/>
    <col min="9724" max="9724" width="15" style="72" customWidth="1"/>
    <col min="9725" max="9725" width="36.109375" style="72" customWidth="1"/>
    <col min="9726" max="9726" width="18.33203125" style="72" customWidth="1"/>
    <col min="9727" max="9727" width="17.33203125" style="72" customWidth="1"/>
    <col min="9728" max="9728" width="19.5546875" style="72" customWidth="1"/>
    <col min="9729" max="9729" width="20.109375" style="72" customWidth="1"/>
    <col min="9730" max="9731" width="13.6640625" style="72" customWidth="1"/>
    <col min="9732" max="9733" width="13.5546875" style="72" customWidth="1"/>
    <col min="9734" max="9737" width="13.6640625" style="72" customWidth="1"/>
    <col min="9738" max="9738" width="13.88671875" style="72" customWidth="1"/>
    <col min="9739" max="9739" width="12.33203125" style="72" customWidth="1"/>
    <col min="9740" max="9978" width="8.88671875" style="72"/>
    <col min="9979" max="9979" width="7.44140625" style="72" customWidth="1"/>
    <col min="9980" max="9980" width="15" style="72" customWidth="1"/>
    <col min="9981" max="9981" width="36.109375" style="72" customWidth="1"/>
    <col min="9982" max="9982" width="18.33203125" style="72" customWidth="1"/>
    <col min="9983" max="9983" width="17.33203125" style="72" customWidth="1"/>
    <col min="9984" max="9984" width="19.5546875" style="72" customWidth="1"/>
    <col min="9985" max="9985" width="20.109375" style="72" customWidth="1"/>
    <col min="9986" max="9987" width="13.6640625" style="72" customWidth="1"/>
    <col min="9988" max="9989" width="13.5546875" style="72" customWidth="1"/>
    <col min="9990" max="9993" width="13.6640625" style="72" customWidth="1"/>
    <col min="9994" max="9994" width="13.88671875" style="72" customWidth="1"/>
    <col min="9995" max="9995" width="12.33203125" style="72" customWidth="1"/>
    <col min="9996" max="10234" width="8.88671875" style="72"/>
    <col min="10235" max="10235" width="7.44140625" style="72" customWidth="1"/>
    <col min="10236" max="10236" width="15" style="72" customWidth="1"/>
    <col min="10237" max="10237" width="36.109375" style="72" customWidth="1"/>
    <col min="10238" max="10238" width="18.33203125" style="72" customWidth="1"/>
    <col min="10239" max="10239" width="17.33203125" style="72" customWidth="1"/>
    <col min="10240" max="10240" width="19.5546875" style="72" customWidth="1"/>
    <col min="10241" max="10241" width="20.109375" style="72" customWidth="1"/>
    <col min="10242" max="10243" width="13.6640625" style="72" customWidth="1"/>
    <col min="10244" max="10245" width="13.5546875" style="72" customWidth="1"/>
    <col min="10246" max="10249" width="13.6640625" style="72" customWidth="1"/>
    <col min="10250" max="10250" width="13.88671875" style="72" customWidth="1"/>
    <col min="10251" max="10251" width="12.33203125" style="72" customWidth="1"/>
    <col min="10252" max="10490" width="8.88671875" style="72"/>
    <col min="10491" max="10491" width="7.44140625" style="72" customWidth="1"/>
    <col min="10492" max="10492" width="15" style="72" customWidth="1"/>
    <col min="10493" max="10493" width="36.109375" style="72" customWidth="1"/>
    <col min="10494" max="10494" width="18.33203125" style="72" customWidth="1"/>
    <col min="10495" max="10495" width="17.33203125" style="72" customWidth="1"/>
    <col min="10496" max="10496" width="19.5546875" style="72" customWidth="1"/>
    <col min="10497" max="10497" width="20.109375" style="72" customWidth="1"/>
    <col min="10498" max="10499" width="13.6640625" style="72" customWidth="1"/>
    <col min="10500" max="10501" width="13.5546875" style="72" customWidth="1"/>
    <col min="10502" max="10505" width="13.6640625" style="72" customWidth="1"/>
    <col min="10506" max="10506" width="13.88671875" style="72" customWidth="1"/>
    <col min="10507" max="10507" width="12.33203125" style="72" customWidth="1"/>
    <col min="10508" max="10746" width="8.88671875" style="72"/>
    <col min="10747" max="10747" width="7.44140625" style="72" customWidth="1"/>
    <col min="10748" max="10748" width="15" style="72" customWidth="1"/>
    <col min="10749" max="10749" width="36.109375" style="72" customWidth="1"/>
    <col min="10750" max="10750" width="18.33203125" style="72" customWidth="1"/>
    <col min="10751" max="10751" width="17.33203125" style="72" customWidth="1"/>
    <col min="10752" max="10752" width="19.5546875" style="72" customWidth="1"/>
    <col min="10753" max="10753" width="20.109375" style="72" customWidth="1"/>
    <col min="10754" max="10755" width="13.6640625" style="72" customWidth="1"/>
    <col min="10756" max="10757" width="13.5546875" style="72" customWidth="1"/>
    <col min="10758" max="10761" width="13.6640625" style="72" customWidth="1"/>
    <col min="10762" max="10762" width="13.88671875" style="72" customWidth="1"/>
    <col min="10763" max="10763" width="12.33203125" style="72" customWidth="1"/>
    <col min="10764" max="11002" width="8.88671875" style="72"/>
    <col min="11003" max="11003" width="7.44140625" style="72" customWidth="1"/>
    <col min="11004" max="11004" width="15" style="72" customWidth="1"/>
    <col min="11005" max="11005" width="36.109375" style="72" customWidth="1"/>
    <col min="11006" max="11006" width="18.33203125" style="72" customWidth="1"/>
    <col min="11007" max="11007" width="17.33203125" style="72" customWidth="1"/>
    <col min="11008" max="11008" width="19.5546875" style="72" customWidth="1"/>
    <col min="11009" max="11009" width="20.109375" style="72" customWidth="1"/>
    <col min="11010" max="11011" width="13.6640625" style="72" customWidth="1"/>
    <col min="11012" max="11013" width="13.5546875" style="72" customWidth="1"/>
    <col min="11014" max="11017" width="13.6640625" style="72" customWidth="1"/>
    <col min="11018" max="11018" width="13.88671875" style="72" customWidth="1"/>
    <col min="11019" max="11019" width="12.33203125" style="72" customWidth="1"/>
    <col min="11020" max="11258" width="8.88671875" style="72"/>
    <col min="11259" max="11259" width="7.44140625" style="72" customWidth="1"/>
    <col min="11260" max="11260" width="15" style="72" customWidth="1"/>
    <col min="11261" max="11261" width="36.109375" style="72" customWidth="1"/>
    <col min="11262" max="11262" width="18.33203125" style="72" customWidth="1"/>
    <col min="11263" max="11263" width="17.33203125" style="72" customWidth="1"/>
    <col min="11264" max="11264" width="19.5546875" style="72" customWidth="1"/>
    <col min="11265" max="11265" width="20.109375" style="72" customWidth="1"/>
    <col min="11266" max="11267" width="13.6640625" style="72" customWidth="1"/>
    <col min="11268" max="11269" width="13.5546875" style="72" customWidth="1"/>
    <col min="11270" max="11273" width="13.6640625" style="72" customWidth="1"/>
    <col min="11274" max="11274" width="13.88671875" style="72" customWidth="1"/>
    <col min="11275" max="11275" width="12.33203125" style="72" customWidth="1"/>
    <col min="11276" max="11514" width="8.88671875" style="72"/>
    <col min="11515" max="11515" width="7.44140625" style="72" customWidth="1"/>
    <col min="11516" max="11516" width="15" style="72" customWidth="1"/>
    <col min="11517" max="11517" width="36.109375" style="72" customWidth="1"/>
    <col min="11518" max="11518" width="18.33203125" style="72" customWidth="1"/>
    <col min="11519" max="11519" width="17.33203125" style="72" customWidth="1"/>
    <col min="11520" max="11520" width="19.5546875" style="72" customWidth="1"/>
    <col min="11521" max="11521" width="20.109375" style="72" customWidth="1"/>
    <col min="11522" max="11523" width="13.6640625" style="72" customWidth="1"/>
    <col min="11524" max="11525" width="13.5546875" style="72" customWidth="1"/>
    <col min="11526" max="11529" width="13.6640625" style="72" customWidth="1"/>
    <col min="11530" max="11530" width="13.88671875" style="72" customWidth="1"/>
    <col min="11531" max="11531" width="12.33203125" style="72" customWidth="1"/>
    <col min="11532" max="11770" width="8.88671875" style="72"/>
    <col min="11771" max="11771" width="7.44140625" style="72" customWidth="1"/>
    <col min="11772" max="11772" width="15" style="72" customWidth="1"/>
    <col min="11773" max="11773" width="36.109375" style="72" customWidth="1"/>
    <col min="11774" max="11774" width="18.33203125" style="72" customWidth="1"/>
    <col min="11775" max="11775" width="17.33203125" style="72" customWidth="1"/>
    <col min="11776" max="11776" width="19.5546875" style="72" customWidth="1"/>
    <col min="11777" max="11777" width="20.109375" style="72" customWidth="1"/>
    <col min="11778" max="11779" width="13.6640625" style="72" customWidth="1"/>
    <col min="11780" max="11781" width="13.5546875" style="72" customWidth="1"/>
    <col min="11782" max="11785" width="13.6640625" style="72" customWidth="1"/>
    <col min="11786" max="11786" width="13.88671875" style="72" customWidth="1"/>
    <col min="11787" max="11787" width="12.33203125" style="72" customWidth="1"/>
    <col min="11788" max="12026" width="8.88671875" style="72"/>
    <col min="12027" max="12027" width="7.44140625" style="72" customWidth="1"/>
    <col min="12028" max="12028" width="15" style="72" customWidth="1"/>
    <col min="12029" max="12029" width="36.109375" style="72" customWidth="1"/>
    <col min="12030" max="12030" width="18.33203125" style="72" customWidth="1"/>
    <col min="12031" max="12031" width="17.33203125" style="72" customWidth="1"/>
    <col min="12032" max="12032" width="19.5546875" style="72" customWidth="1"/>
    <col min="12033" max="12033" width="20.109375" style="72" customWidth="1"/>
    <col min="12034" max="12035" width="13.6640625" style="72" customWidth="1"/>
    <col min="12036" max="12037" width="13.5546875" style="72" customWidth="1"/>
    <col min="12038" max="12041" width="13.6640625" style="72" customWidth="1"/>
    <col min="12042" max="12042" width="13.88671875" style="72" customWidth="1"/>
    <col min="12043" max="12043" width="12.33203125" style="72" customWidth="1"/>
    <col min="12044" max="12282" width="8.88671875" style="72"/>
    <col min="12283" max="12283" width="7.44140625" style="72" customWidth="1"/>
    <col min="12284" max="12284" width="15" style="72" customWidth="1"/>
    <col min="12285" max="12285" width="36.109375" style="72" customWidth="1"/>
    <col min="12286" max="12286" width="18.33203125" style="72" customWidth="1"/>
    <col min="12287" max="12287" width="17.33203125" style="72" customWidth="1"/>
    <col min="12288" max="12288" width="19.5546875" style="72" customWidth="1"/>
    <col min="12289" max="12289" width="20.109375" style="72" customWidth="1"/>
    <col min="12290" max="12291" width="13.6640625" style="72" customWidth="1"/>
    <col min="12292" max="12293" width="13.5546875" style="72" customWidth="1"/>
    <col min="12294" max="12297" width="13.6640625" style="72" customWidth="1"/>
    <col min="12298" max="12298" width="13.88671875" style="72" customWidth="1"/>
    <col min="12299" max="12299" width="12.33203125" style="72" customWidth="1"/>
    <col min="12300" max="12538" width="8.88671875" style="72"/>
    <col min="12539" max="12539" width="7.44140625" style="72" customWidth="1"/>
    <col min="12540" max="12540" width="15" style="72" customWidth="1"/>
    <col min="12541" max="12541" width="36.109375" style="72" customWidth="1"/>
    <col min="12542" max="12542" width="18.33203125" style="72" customWidth="1"/>
    <col min="12543" max="12543" width="17.33203125" style="72" customWidth="1"/>
    <col min="12544" max="12544" width="19.5546875" style="72" customWidth="1"/>
    <col min="12545" max="12545" width="20.109375" style="72" customWidth="1"/>
    <col min="12546" max="12547" width="13.6640625" style="72" customWidth="1"/>
    <col min="12548" max="12549" width="13.5546875" style="72" customWidth="1"/>
    <col min="12550" max="12553" width="13.6640625" style="72" customWidth="1"/>
    <col min="12554" max="12554" width="13.88671875" style="72" customWidth="1"/>
    <col min="12555" max="12555" width="12.33203125" style="72" customWidth="1"/>
    <col min="12556" max="12794" width="8.88671875" style="72"/>
    <col min="12795" max="12795" width="7.44140625" style="72" customWidth="1"/>
    <col min="12796" max="12796" width="15" style="72" customWidth="1"/>
    <col min="12797" max="12797" width="36.109375" style="72" customWidth="1"/>
    <col min="12798" max="12798" width="18.33203125" style="72" customWidth="1"/>
    <col min="12799" max="12799" width="17.33203125" style="72" customWidth="1"/>
    <col min="12800" max="12800" width="19.5546875" style="72" customWidth="1"/>
    <col min="12801" max="12801" width="20.109375" style="72" customWidth="1"/>
    <col min="12802" max="12803" width="13.6640625" style="72" customWidth="1"/>
    <col min="12804" max="12805" width="13.5546875" style="72" customWidth="1"/>
    <col min="12806" max="12809" width="13.6640625" style="72" customWidth="1"/>
    <col min="12810" max="12810" width="13.88671875" style="72" customWidth="1"/>
    <col min="12811" max="12811" width="12.33203125" style="72" customWidth="1"/>
    <col min="12812" max="13050" width="8.88671875" style="72"/>
    <col min="13051" max="13051" width="7.44140625" style="72" customWidth="1"/>
    <col min="13052" max="13052" width="15" style="72" customWidth="1"/>
    <col min="13053" max="13053" width="36.109375" style="72" customWidth="1"/>
    <col min="13054" max="13054" width="18.33203125" style="72" customWidth="1"/>
    <col min="13055" max="13055" width="17.33203125" style="72" customWidth="1"/>
    <col min="13056" max="13056" width="19.5546875" style="72" customWidth="1"/>
    <col min="13057" max="13057" width="20.109375" style="72" customWidth="1"/>
    <col min="13058" max="13059" width="13.6640625" style="72" customWidth="1"/>
    <col min="13060" max="13061" width="13.5546875" style="72" customWidth="1"/>
    <col min="13062" max="13065" width="13.6640625" style="72" customWidth="1"/>
    <col min="13066" max="13066" width="13.88671875" style="72" customWidth="1"/>
    <col min="13067" max="13067" width="12.33203125" style="72" customWidth="1"/>
    <col min="13068" max="13306" width="8.88671875" style="72"/>
    <col min="13307" max="13307" width="7.44140625" style="72" customWidth="1"/>
    <col min="13308" max="13308" width="15" style="72" customWidth="1"/>
    <col min="13309" max="13309" width="36.109375" style="72" customWidth="1"/>
    <col min="13310" max="13310" width="18.33203125" style="72" customWidth="1"/>
    <col min="13311" max="13311" width="17.33203125" style="72" customWidth="1"/>
    <col min="13312" max="13312" width="19.5546875" style="72" customWidth="1"/>
    <col min="13313" max="13313" width="20.109375" style="72" customWidth="1"/>
    <col min="13314" max="13315" width="13.6640625" style="72" customWidth="1"/>
    <col min="13316" max="13317" width="13.5546875" style="72" customWidth="1"/>
    <col min="13318" max="13321" width="13.6640625" style="72" customWidth="1"/>
    <col min="13322" max="13322" width="13.88671875" style="72" customWidth="1"/>
    <col min="13323" max="13323" width="12.33203125" style="72" customWidth="1"/>
    <col min="13324" max="13562" width="8.88671875" style="72"/>
    <col min="13563" max="13563" width="7.44140625" style="72" customWidth="1"/>
    <col min="13564" max="13564" width="15" style="72" customWidth="1"/>
    <col min="13565" max="13565" width="36.109375" style="72" customWidth="1"/>
    <col min="13566" max="13566" width="18.33203125" style="72" customWidth="1"/>
    <col min="13567" max="13567" width="17.33203125" style="72" customWidth="1"/>
    <col min="13568" max="13568" width="19.5546875" style="72" customWidth="1"/>
    <col min="13569" max="13569" width="20.109375" style="72" customWidth="1"/>
    <col min="13570" max="13571" width="13.6640625" style="72" customWidth="1"/>
    <col min="13572" max="13573" width="13.5546875" style="72" customWidth="1"/>
    <col min="13574" max="13577" width="13.6640625" style="72" customWidth="1"/>
    <col min="13578" max="13578" width="13.88671875" style="72" customWidth="1"/>
    <col min="13579" max="13579" width="12.33203125" style="72" customWidth="1"/>
    <col min="13580" max="13818" width="8.88671875" style="72"/>
    <col min="13819" max="13819" width="7.44140625" style="72" customWidth="1"/>
    <col min="13820" max="13820" width="15" style="72" customWidth="1"/>
    <col min="13821" max="13821" width="36.109375" style="72" customWidth="1"/>
    <col min="13822" max="13822" width="18.33203125" style="72" customWidth="1"/>
    <col min="13823" max="13823" width="17.33203125" style="72" customWidth="1"/>
    <col min="13824" max="13824" width="19.5546875" style="72" customWidth="1"/>
    <col min="13825" max="13825" width="20.109375" style="72" customWidth="1"/>
    <col min="13826" max="13827" width="13.6640625" style="72" customWidth="1"/>
    <col min="13828" max="13829" width="13.5546875" style="72" customWidth="1"/>
    <col min="13830" max="13833" width="13.6640625" style="72" customWidth="1"/>
    <col min="13834" max="13834" width="13.88671875" style="72" customWidth="1"/>
    <col min="13835" max="13835" width="12.33203125" style="72" customWidth="1"/>
    <col min="13836" max="14074" width="8.88671875" style="72"/>
    <col min="14075" max="14075" width="7.44140625" style="72" customWidth="1"/>
    <col min="14076" max="14076" width="15" style="72" customWidth="1"/>
    <col min="14077" max="14077" width="36.109375" style="72" customWidth="1"/>
    <col min="14078" max="14078" width="18.33203125" style="72" customWidth="1"/>
    <col min="14079" max="14079" width="17.33203125" style="72" customWidth="1"/>
    <col min="14080" max="14080" width="19.5546875" style="72" customWidth="1"/>
    <col min="14081" max="14081" width="20.109375" style="72" customWidth="1"/>
    <col min="14082" max="14083" width="13.6640625" style="72" customWidth="1"/>
    <col min="14084" max="14085" width="13.5546875" style="72" customWidth="1"/>
    <col min="14086" max="14089" width="13.6640625" style="72" customWidth="1"/>
    <col min="14090" max="14090" width="13.88671875" style="72" customWidth="1"/>
    <col min="14091" max="14091" width="12.33203125" style="72" customWidth="1"/>
    <col min="14092" max="14330" width="8.88671875" style="72"/>
    <col min="14331" max="14331" width="7.44140625" style="72" customWidth="1"/>
    <col min="14332" max="14332" width="15" style="72" customWidth="1"/>
    <col min="14333" max="14333" width="36.109375" style="72" customWidth="1"/>
    <col min="14334" max="14334" width="18.33203125" style="72" customWidth="1"/>
    <col min="14335" max="14335" width="17.33203125" style="72" customWidth="1"/>
    <col min="14336" max="14336" width="19.5546875" style="72" customWidth="1"/>
    <col min="14337" max="14337" width="20.109375" style="72" customWidth="1"/>
    <col min="14338" max="14339" width="13.6640625" style="72" customWidth="1"/>
    <col min="14340" max="14341" width="13.5546875" style="72" customWidth="1"/>
    <col min="14342" max="14345" width="13.6640625" style="72" customWidth="1"/>
    <col min="14346" max="14346" width="13.88671875" style="72" customWidth="1"/>
    <col min="14347" max="14347" width="12.33203125" style="72" customWidth="1"/>
    <col min="14348" max="14586" width="8.88671875" style="72"/>
    <col min="14587" max="14587" width="7.44140625" style="72" customWidth="1"/>
    <col min="14588" max="14588" width="15" style="72" customWidth="1"/>
    <col min="14589" max="14589" width="36.109375" style="72" customWidth="1"/>
    <col min="14590" max="14590" width="18.33203125" style="72" customWidth="1"/>
    <col min="14591" max="14591" width="17.33203125" style="72" customWidth="1"/>
    <col min="14592" max="14592" width="19.5546875" style="72" customWidth="1"/>
    <col min="14593" max="14593" width="20.109375" style="72" customWidth="1"/>
    <col min="14594" max="14595" width="13.6640625" style="72" customWidth="1"/>
    <col min="14596" max="14597" width="13.5546875" style="72" customWidth="1"/>
    <col min="14598" max="14601" width="13.6640625" style="72" customWidth="1"/>
    <col min="14602" max="14602" width="13.88671875" style="72" customWidth="1"/>
    <col min="14603" max="14603" width="12.33203125" style="72" customWidth="1"/>
    <col min="14604" max="14842" width="8.88671875" style="72"/>
    <col min="14843" max="14843" width="7.44140625" style="72" customWidth="1"/>
    <col min="14844" max="14844" width="15" style="72" customWidth="1"/>
    <col min="14845" max="14845" width="36.109375" style="72" customWidth="1"/>
    <col min="14846" max="14846" width="18.33203125" style="72" customWidth="1"/>
    <col min="14847" max="14847" width="17.33203125" style="72" customWidth="1"/>
    <col min="14848" max="14848" width="19.5546875" style="72" customWidth="1"/>
    <col min="14849" max="14849" width="20.109375" style="72" customWidth="1"/>
    <col min="14850" max="14851" width="13.6640625" style="72" customWidth="1"/>
    <col min="14852" max="14853" width="13.5546875" style="72" customWidth="1"/>
    <col min="14854" max="14857" width="13.6640625" style="72" customWidth="1"/>
    <col min="14858" max="14858" width="13.88671875" style="72" customWidth="1"/>
    <col min="14859" max="14859" width="12.33203125" style="72" customWidth="1"/>
    <col min="14860" max="15098" width="8.88671875" style="72"/>
    <col min="15099" max="15099" width="7.44140625" style="72" customWidth="1"/>
    <col min="15100" max="15100" width="15" style="72" customWidth="1"/>
    <col min="15101" max="15101" width="36.109375" style="72" customWidth="1"/>
    <col min="15102" max="15102" width="18.33203125" style="72" customWidth="1"/>
    <col min="15103" max="15103" width="17.33203125" style="72" customWidth="1"/>
    <col min="15104" max="15104" width="19.5546875" style="72" customWidth="1"/>
    <col min="15105" max="15105" width="20.109375" style="72" customWidth="1"/>
    <col min="15106" max="15107" width="13.6640625" style="72" customWidth="1"/>
    <col min="15108" max="15109" width="13.5546875" style="72" customWidth="1"/>
    <col min="15110" max="15113" width="13.6640625" style="72" customWidth="1"/>
    <col min="15114" max="15114" width="13.88671875" style="72" customWidth="1"/>
    <col min="15115" max="15115" width="12.33203125" style="72" customWidth="1"/>
    <col min="15116" max="15354" width="8.88671875" style="72"/>
    <col min="15355" max="15355" width="7.44140625" style="72" customWidth="1"/>
    <col min="15356" max="15356" width="15" style="72" customWidth="1"/>
    <col min="15357" max="15357" width="36.109375" style="72" customWidth="1"/>
    <col min="15358" max="15358" width="18.33203125" style="72" customWidth="1"/>
    <col min="15359" max="15359" width="17.33203125" style="72" customWidth="1"/>
    <col min="15360" max="15360" width="19.5546875" style="72" customWidth="1"/>
    <col min="15361" max="15361" width="20.109375" style="72" customWidth="1"/>
    <col min="15362" max="15363" width="13.6640625" style="72" customWidth="1"/>
    <col min="15364" max="15365" width="13.5546875" style="72" customWidth="1"/>
    <col min="15366" max="15369" width="13.6640625" style="72" customWidth="1"/>
    <col min="15370" max="15370" width="13.88671875" style="72" customWidth="1"/>
    <col min="15371" max="15371" width="12.33203125" style="72" customWidth="1"/>
    <col min="15372" max="15610" width="8.88671875" style="72"/>
    <col min="15611" max="15611" width="7.44140625" style="72" customWidth="1"/>
    <col min="15612" max="15612" width="15" style="72" customWidth="1"/>
    <col min="15613" max="15613" width="36.109375" style="72" customWidth="1"/>
    <col min="15614" max="15614" width="18.33203125" style="72" customWidth="1"/>
    <col min="15615" max="15615" width="17.33203125" style="72" customWidth="1"/>
    <col min="15616" max="15616" width="19.5546875" style="72" customWidth="1"/>
    <col min="15617" max="15617" width="20.109375" style="72" customWidth="1"/>
    <col min="15618" max="15619" width="13.6640625" style="72" customWidth="1"/>
    <col min="15620" max="15621" width="13.5546875" style="72" customWidth="1"/>
    <col min="15622" max="15625" width="13.6640625" style="72" customWidth="1"/>
    <col min="15626" max="15626" width="13.88671875" style="72" customWidth="1"/>
    <col min="15627" max="15627" width="12.33203125" style="72" customWidth="1"/>
    <col min="15628" max="15866" width="8.88671875" style="72"/>
    <col min="15867" max="15867" width="7.44140625" style="72" customWidth="1"/>
    <col min="15868" max="15868" width="15" style="72" customWidth="1"/>
    <col min="15869" max="15869" width="36.109375" style="72" customWidth="1"/>
    <col min="15870" max="15870" width="18.33203125" style="72" customWidth="1"/>
    <col min="15871" max="15871" width="17.33203125" style="72" customWidth="1"/>
    <col min="15872" max="15872" width="19.5546875" style="72" customWidth="1"/>
    <col min="15873" max="15873" width="20.109375" style="72" customWidth="1"/>
    <col min="15874" max="15875" width="13.6640625" style="72" customWidth="1"/>
    <col min="15876" max="15877" width="13.5546875" style="72" customWidth="1"/>
    <col min="15878" max="15881" width="13.6640625" style="72" customWidth="1"/>
    <col min="15882" max="15882" width="13.88671875" style="72" customWidth="1"/>
    <col min="15883" max="15883" width="12.33203125" style="72" customWidth="1"/>
    <col min="15884" max="16122" width="8.88671875" style="72"/>
    <col min="16123" max="16123" width="7.44140625" style="72" customWidth="1"/>
    <col min="16124" max="16124" width="15" style="72" customWidth="1"/>
    <col min="16125" max="16125" width="36.109375" style="72" customWidth="1"/>
    <col min="16126" max="16126" width="18.33203125" style="72" customWidth="1"/>
    <col min="16127" max="16127" width="17.33203125" style="72" customWidth="1"/>
    <col min="16128" max="16128" width="19.5546875" style="72" customWidth="1"/>
    <col min="16129" max="16129" width="20.109375" style="72" customWidth="1"/>
    <col min="16130" max="16131" width="13.6640625" style="72" customWidth="1"/>
    <col min="16132" max="16133" width="13.5546875" style="72" customWidth="1"/>
    <col min="16134" max="16137" width="13.6640625" style="72" customWidth="1"/>
    <col min="16138" max="16138" width="13.88671875" style="72" customWidth="1"/>
    <col min="16139" max="16139" width="12.33203125" style="72" customWidth="1"/>
    <col min="16140" max="16384" width="8.88671875" style="72"/>
  </cols>
  <sheetData>
    <row r="1" spans="1:76" ht="33" customHeight="1" x14ac:dyDescent="0.25">
      <c r="A1" s="70"/>
      <c r="B1" s="70"/>
      <c r="C1" s="70"/>
      <c r="D1" s="70"/>
      <c r="E1" s="70"/>
      <c r="F1" s="70"/>
      <c r="G1" s="70"/>
      <c r="H1" s="71"/>
      <c r="I1" s="247" t="s">
        <v>991</v>
      </c>
      <c r="J1" s="247"/>
      <c r="K1" s="247"/>
      <c r="L1" s="247"/>
      <c r="M1" s="247"/>
      <c r="N1" s="247"/>
      <c r="O1" s="247"/>
      <c r="P1" s="247"/>
    </row>
    <row r="2" spans="1:76" ht="29.25" customHeight="1" x14ac:dyDescent="0.25">
      <c r="A2" s="70"/>
      <c r="B2" s="70"/>
      <c r="C2" s="70"/>
      <c r="D2" s="70"/>
      <c r="E2" s="70"/>
      <c r="F2" s="70"/>
      <c r="G2" s="70"/>
      <c r="H2" s="71"/>
      <c r="I2" s="247"/>
      <c r="J2" s="247"/>
      <c r="K2" s="247"/>
      <c r="L2" s="247"/>
      <c r="M2" s="247"/>
      <c r="N2" s="247"/>
      <c r="O2" s="247"/>
      <c r="P2" s="247"/>
    </row>
    <row r="3" spans="1:76" ht="15" customHeight="1" x14ac:dyDescent="0.25">
      <c r="A3" s="70"/>
      <c r="B3" s="70"/>
      <c r="C3" s="70"/>
      <c r="D3" s="70"/>
      <c r="E3" s="70"/>
      <c r="F3" s="70"/>
      <c r="G3" s="70"/>
      <c r="H3" s="73"/>
      <c r="I3" s="73"/>
      <c r="J3" s="73"/>
      <c r="K3" s="71"/>
      <c r="L3" s="71"/>
      <c r="M3" s="71"/>
      <c r="N3" s="71"/>
      <c r="O3" s="71"/>
      <c r="P3" s="71"/>
    </row>
    <row r="4" spans="1:76" ht="17.399999999999999" x14ac:dyDescent="0.25">
      <c r="A4" s="248" t="s">
        <v>935</v>
      </c>
      <c r="B4" s="248"/>
      <c r="C4" s="248"/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8"/>
      <c r="O4" s="248"/>
      <c r="P4" s="248"/>
    </row>
    <row r="5" spans="1:76" ht="15.75" customHeight="1" x14ac:dyDescent="0.25">
      <c r="A5" s="238" t="s">
        <v>912</v>
      </c>
      <c r="B5" s="238" t="s">
        <v>506</v>
      </c>
      <c r="C5" s="238"/>
      <c r="D5" s="238" t="s">
        <v>507</v>
      </c>
      <c r="E5" s="238" t="s">
        <v>508</v>
      </c>
      <c r="F5" s="238" t="s">
        <v>509</v>
      </c>
      <c r="G5" s="238" t="s">
        <v>510</v>
      </c>
      <c r="H5" s="249" t="s">
        <v>511</v>
      </c>
      <c r="I5" s="250"/>
      <c r="J5" s="250"/>
      <c r="K5" s="250"/>
      <c r="L5" s="250"/>
      <c r="M5" s="250"/>
      <c r="N5" s="250"/>
      <c r="O5" s="251"/>
      <c r="P5" s="238" t="s">
        <v>512</v>
      </c>
    </row>
    <row r="6" spans="1:76" ht="30" x14ac:dyDescent="0.25">
      <c r="A6" s="239"/>
      <c r="B6" s="239"/>
      <c r="C6" s="239"/>
      <c r="D6" s="239"/>
      <c r="E6" s="239"/>
      <c r="F6" s="239"/>
      <c r="G6" s="239"/>
      <c r="H6" s="74">
        <v>2024</v>
      </c>
      <c r="I6" s="74">
        <v>2025</v>
      </c>
      <c r="J6" s="74">
        <v>2026</v>
      </c>
      <c r="K6" s="74">
        <v>2027</v>
      </c>
      <c r="L6" s="74">
        <v>2028</v>
      </c>
      <c r="M6" s="74">
        <v>2029</v>
      </c>
      <c r="N6" s="74">
        <v>2030</v>
      </c>
      <c r="O6" s="74" t="s">
        <v>513</v>
      </c>
      <c r="P6" s="239"/>
    </row>
    <row r="7" spans="1:76" x14ac:dyDescent="0.25">
      <c r="A7" s="240" t="s">
        <v>514</v>
      </c>
      <c r="B7" s="241"/>
      <c r="C7" s="241"/>
      <c r="D7" s="241"/>
      <c r="E7" s="241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2"/>
    </row>
    <row r="8" spans="1:76" s="80" customFormat="1" ht="30" x14ac:dyDescent="0.25">
      <c r="A8" s="77" t="s">
        <v>515</v>
      </c>
      <c r="B8" s="81" t="s">
        <v>516</v>
      </c>
      <c r="C8" s="81" t="s">
        <v>559</v>
      </c>
      <c r="D8" s="77" t="s">
        <v>560</v>
      </c>
      <c r="E8" s="77" t="s">
        <v>561</v>
      </c>
      <c r="F8" s="78">
        <v>574582</v>
      </c>
      <c r="G8" s="79">
        <v>262105.67</v>
      </c>
      <c r="H8" s="78">
        <v>47218</v>
      </c>
      <c r="I8" s="78">
        <v>49241.62</v>
      </c>
      <c r="J8" s="78">
        <v>46238.68</v>
      </c>
      <c r="K8" s="78">
        <v>45040.86</v>
      </c>
      <c r="L8" s="78">
        <v>43848.78</v>
      </c>
      <c r="M8" s="78">
        <v>42643.56</v>
      </c>
      <c r="N8" s="78">
        <v>20931.359999999997</v>
      </c>
      <c r="O8" s="78">
        <v>0</v>
      </c>
      <c r="P8" s="79">
        <f t="shared" ref="P8:P16" si="0">SUM(H8:O8)</f>
        <v>295162.86</v>
      </c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</row>
    <row r="9" spans="1:76" s="80" customFormat="1" ht="45" x14ac:dyDescent="0.25">
      <c r="A9" s="77" t="s">
        <v>517</v>
      </c>
      <c r="B9" s="81" t="s">
        <v>516</v>
      </c>
      <c r="C9" s="81" t="s">
        <v>580</v>
      </c>
      <c r="D9" s="77" t="s">
        <v>581</v>
      </c>
      <c r="E9" s="77" t="s">
        <v>561</v>
      </c>
      <c r="F9" s="78">
        <v>94383</v>
      </c>
      <c r="G9" s="79">
        <v>44712</v>
      </c>
      <c r="H9" s="78">
        <v>8537.85</v>
      </c>
      <c r="I9" s="78">
        <v>8009.7199999999993</v>
      </c>
      <c r="J9" s="78">
        <v>7512.1299999999992</v>
      </c>
      <c r="K9" s="78">
        <v>7318.7999999999993</v>
      </c>
      <c r="L9" s="78">
        <v>7126.48</v>
      </c>
      <c r="M9" s="78">
        <v>6931.84</v>
      </c>
      <c r="N9" s="78">
        <v>5074.67</v>
      </c>
      <c r="O9" s="78">
        <v>0</v>
      </c>
      <c r="P9" s="79">
        <f t="shared" si="0"/>
        <v>50511.489999999991</v>
      </c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</row>
    <row r="10" spans="1:76" s="80" customFormat="1" ht="60" x14ac:dyDescent="0.25">
      <c r="A10" s="77" t="s">
        <v>518</v>
      </c>
      <c r="B10" s="81" t="s">
        <v>516</v>
      </c>
      <c r="C10" s="81" t="s">
        <v>583</v>
      </c>
      <c r="D10" s="77" t="s">
        <v>581</v>
      </c>
      <c r="E10" s="77" t="s">
        <v>561</v>
      </c>
      <c r="F10" s="78">
        <v>83464</v>
      </c>
      <c r="G10" s="79">
        <v>39555</v>
      </c>
      <c r="H10" s="78">
        <v>7553.1100000000006</v>
      </c>
      <c r="I10" s="78">
        <v>7085.88</v>
      </c>
      <c r="J10" s="78">
        <v>6645.7000000000007</v>
      </c>
      <c r="K10" s="78">
        <v>6474.67</v>
      </c>
      <c r="L10" s="78">
        <v>6304.5499999999993</v>
      </c>
      <c r="M10" s="78">
        <v>6132.3099999999995</v>
      </c>
      <c r="N10" s="78">
        <v>4489.37</v>
      </c>
      <c r="O10" s="78">
        <v>0</v>
      </c>
      <c r="P10" s="79">
        <f t="shared" si="0"/>
        <v>44685.590000000004</v>
      </c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</row>
    <row r="11" spans="1:76" s="80" customFormat="1" ht="30" x14ac:dyDescent="0.25">
      <c r="A11" s="77" t="s">
        <v>521</v>
      </c>
      <c r="B11" s="81" t="s">
        <v>516</v>
      </c>
      <c r="C11" s="81" t="s">
        <v>597</v>
      </c>
      <c r="D11" s="77" t="s">
        <v>598</v>
      </c>
      <c r="E11" s="77" t="s">
        <v>599</v>
      </c>
      <c r="F11" s="78">
        <v>175924</v>
      </c>
      <c r="G11" s="79">
        <v>83349</v>
      </c>
      <c r="H11" s="78">
        <v>15905.5</v>
      </c>
      <c r="I11" s="78">
        <v>14820.630000000001</v>
      </c>
      <c r="J11" s="78">
        <v>14003.62</v>
      </c>
      <c r="K11" s="78">
        <v>13643.19</v>
      </c>
      <c r="L11" s="78">
        <v>13284.729999999998</v>
      </c>
      <c r="M11" s="78">
        <v>12921.81</v>
      </c>
      <c r="N11" s="78">
        <v>9466.99</v>
      </c>
      <c r="O11" s="78">
        <v>0</v>
      </c>
      <c r="P11" s="79">
        <f t="shared" si="0"/>
        <v>94046.47</v>
      </c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</row>
    <row r="12" spans="1:76" s="80" customFormat="1" x14ac:dyDescent="0.25">
      <c r="A12" s="77" t="s">
        <v>524</v>
      </c>
      <c r="B12" s="81" t="s">
        <v>516</v>
      </c>
      <c r="C12" s="81" t="s">
        <v>601</v>
      </c>
      <c r="D12" s="77" t="s">
        <v>598</v>
      </c>
      <c r="E12" s="77" t="s">
        <v>599</v>
      </c>
      <c r="F12" s="78">
        <v>33890</v>
      </c>
      <c r="G12" s="79">
        <v>16064.64</v>
      </c>
      <c r="H12" s="78">
        <v>3065.68</v>
      </c>
      <c r="I12" s="78">
        <v>2856.5499999999997</v>
      </c>
      <c r="J12" s="78">
        <v>2699.09</v>
      </c>
      <c r="K12" s="78">
        <v>2629.63</v>
      </c>
      <c r="L12" s="78">
        <v>2560.5500000000002</v>
      </c>
      <c r="M12" s="78">
        <v>2490.6</v>
      </c>
      <c r="N12" s="78">
        <v>1824.3400000000001</v>
      </c>
      <c r="O12" s="78">
        <v>0</v>
      </c>
      <c r="P12" s="79">
        <f t="shared" si="0"/>
        <v>18126.440000000002</v>
      </c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</row>
    <row r="13" spans="1:76" s="80" customFormat="1" ht="45" x14ac:dyDescent="0.25">
      <c r="A13" s="77" t="s">
        <v>526</v>
      </c>
      <c r="B13" s="81" t="s">
        <v>516</v>
      </c>
      <c r="C13" s="81" t="s">
        <v>603</v>
      </c>
      <c r="D13" s="77" t="s">
        <v>598</v>
      </c>
      <c r="E13" s="77" t="s">
        <v>599</v>
      </c>
      <c r="F13" s="78">
        <v>79130</v>
      </c>
      <c r="G13" s="79">
        <v>37503</v>
      </c>
      <c r="H13" s="78">
        <v>7156.68</v>
      </c>
      <c r="I13" s="78">
        <v>6668.55</v>
      </c>
      <c r="J13" s="78">
        <v>6300.96</v>
      </c>
      <c r="K13" s="78">
        <v>6138.7699999999995</v>
      </c>
      <c r="L13" s="78">
        <v>5977.4699999999993</v>
      </c>
      <c r="M13" s="78">
        <v>5814.18</v>
      </c>
      <c r="N13" s="78">
        <v>4259.6899999999996</v>
      </c>
      <c r="O13" s="78">
        <v>0</v>
      </c>
      <c r="P13" s="79">
        <f t="shared" si="0"/>
        <v>42316.3</v>
      </c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</row>
    <row r="14" spans="1:76" s="80" customFormat="1" ht="45" x14ac:dyDescent="0.25">
      <c r="A14" s="77" t="s">
        <v>527</v>
      </c>
      <c r="B14" s="81" t="s">
        <v>516</v>
      </c>
      <c r="C14" s="81" t="s">
        <v>620</v>
      </c>
      <c r="D14" s="77" t="s">
        <v>621</v>
      </c>
      <c r="E14" s="77" t="s">
        <v>622</v>
      </c>
      <c r="F14" s="78">
        <v>37367</v>
      </c>
      <c r="G14" s="79">
        <v>17711</v>
      </c>
      <c r="H14" s="78">
        <v>3382.59</v>
      </c>
      <c r="I14" s="78">
        <v>3151.06</v>
      </c>
      <c r="J14" s="78">
        <v>2975.83</v>
      </c>
      <c r="K14" s="78">
        <v>2899.2300000000005</v>
      </c>
      <c r="L14" s="78">
        <v>2823.05</v>
      </c>
      <c r="M14" s="78">
        <v>2745.96</v>
      </c>
      <c r="N14" s="78">
        <v>2013.3600000000001</v>
      </c>
      <c r="O14" s="78">
        <v>0</v>
      </c>
      <c r="P14" s="79">
        <f t="shared" si="0"/>
        <v>19991.079999999998</v>
      </c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</row>
    <row r="15" spans="1:76" s="80" customFormat="1" ht="30" x14ac:dyDescent="0.25">
      <c r="A15" s="77" t="s">
        <v>528</v>
      </c>
      <c r="B15" s="81" t="s">
        <v>516</v>
      </c>
      <c r="C15" s="81" t="s">
        <v>636</v>
      </c>
      <c r="D15" s="77" t="s">
        <v>633</v>
      </c>
      <c r="E15" s="77" t="s">
        <v>634</v>
      </c>
      <c r="F15" s="78">
        <v>23324</v>
      </c>
      <c r="G15" s="79">
        <v>11284</v>
      </c>
      <c r="H15" s="78">
        <v>2060.17</v>
      </c>
      <c r="I15" s="78">
        <v>1915.41</v>
      </c>
      <c r="J15" s="78">
        <v>1839.9</v>
      </c>
      <c r="K15" s="78">
        <v>1792.83</v>
      </c>
      <c r="L15" s="78">
        <v>1746.06</v>
      </c>
      <c r="M15" s="78">
        <v>1698.67</v>
      </c>
      <c r="N15" s="78">
        <v>1651.63</v>
      </c>
      <c r="O15" s="78">
        <v>2.5700000000000003</v>
      </c>
      <c r="P15" s="79">
        <f t="shared" si="0"/>
        <v>12707.239999999998</v>
      </c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</row>
    <row r="16" spans="1:76" s="80" customFormat="1" ht="30" x14ac:dyDescent="0.25">
      <c r="A16" s="77" t="s">
        <v>529</v>
      </c>
      <c r="B16" s="81" t="s">
        <v>516</v>
      </c>
      <c r="C16" s="81" t="s">
        <v>638</v>
      </c>
      <c r="D16" s="77" t="s">
        <v>633</v>
      </c>
      <c r="E16" s="77" t="s">
        <v>634</v>
      </c>
      <c r="F16" s="78">
        <v>36207</v>
      </c>
      <c r="G16" s="79">
        <v>17500</v>
      </c>
      <c r="H16" s="78">
        <v>3195.06</v>
      </c>
      <c r="I16" s="82">
        <v>2970.54</v>
      </c>
      <c r="J16" s="78">
        <v>2853.44</v>
      </c>
      <c r="K16" s="78">
        <v>2780.4600000000005</v>
      </c>
      <c r="L16" s="78">
        <v>2707.94</v>
      </c>
      <c r="M16" s="78">
        <v>2634.4300000000003</v>
      </c>
      <c r="N16" s="78">
        <v>2561.4899999999998</v>
      </c>
      <c r="O16" s="78">
        <v>4</v>
      </c>
      <c r="P16" s="79">
        <f t="shared" si="0"/>
        <v>19707.36</v>
      </c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</row>
    <row r="17" spans="1:76" s="80" customFormat="1" ht="45" x14ac:dyDescent="0.25">
      <c r="A17" s="77" t="s">
        <v>530</v>
      </c>
      <c r="B17" s="81" t="s">
        <v>516</v>
      </c>
      <c r="C17" s="81" t="s">
        <v>868</v>
      </c>
      <c r="D17" s="77" t="s">
        <v>633</v>
      </c>
      <c r="E17" s="77" t="s">
        <v>634</v>
      </c>
      <c r="F17" s="78">
        <v>105617</v>
      </c>
      <c r="G17" s="79">
        <v>52835.61</v>
      </c>
      <c r="H17" s="83">
        <v>9646.51</v>
      </c>
      <c r="I17" s="84">
        <v>8968.5400000000009</v>
      </c>
      <c r="J17" s="85">
        <v>8615.07</v>
      </c>
      <c r="K17" s="78">
        <v>8394.73</v>
      </c>
      <c r="L17" s="78">
        <v>8175.78</v>
      </c>
      <c r="M17" s="78">
        <v>7953.8</v>
      </c>
      <c r="N17" s="78">
        <v>7733.23</v>
      </c>
      <c r="O17" s="78">
        <v>12.06</v>
      </c>
      <c r="P17" s="79">
        <f t="shared" ref="P17:P65" si="1">SUM(H17:O17)</f>
        <v>59499.72</v>
      </c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</row>
    <row r="18" spans="1:76" s="80" customFormat="1" ht="30" x14ac:dyDescent="0.25">
      <c r="A18" s="77" t="s">
        <v>531</v>
      </c>
      <c r="B18" s="81" t="s">
        <v>516</v>
      </c>
      <c r="C18" s="81" t="s">
        <v>640</v>
      </c>
      <c r="D18" s="77" t="s">
        <v>641</v>
      </c>
      <c r="E18" s="77" t="s">
        <v>634</v>
      </c>
      <c r="F18" s="78">
        <v>299023</v>
      </c>
      <c r="G18" s="79">
        <v>149464</v>
      </c>
      <c r="H18" s="78">
        <v>27282.91</v>
      </c>
      <c r="I18" s="86">
        <v>25375.57</v>
      </c>
      <c r="J18" s="78">
        <v>24370.57</v>
      </c>
      <c r="K18" s="78">
        <v>23747.319999999996</v>
      </c>
      <c r="L18" s="78">
        <v>23127.919999999998</v>
      </c>
      <c r="M18" s="78">
        <v>22499.96</v>
      </c>
      <c r="N18" s="78">
        <v>21877.149999999998</v>
      </c>
      <c r="O18" s="78">
        <v>34.130000000000003</v>
      </c>
      <c r="P18" s="79">
        <f t="shared" si="1"/>
        <v>168315.52999999997</v>
      </c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</row>
    <row r="19" spans="1:76" s="80" customFormat="1" ht="30" x14ac:dyDescent="0.25">
      <c r="A19" s="77" t="s">
        <v>532</v>
      </c>
      <c r="B19" s="81" t="s">
        <v>516</v>
      </c>
      <c r="C19" s="81" t="s">
        <v>563</v>
      </c>
      <c r="D19" s="77" t="s">
        <v>564</v>
      </c>
      <c r="E19" s="77" t="s">
        <v>565</v>
      </c>
      <c r="F19" s="78">
        <v>6355406</v>
      </c>
      <c r="G19" s="79">
        <v>4520880</v>
      </c>
      <c r="H19" s="78">
        <v>378534.38</v>
      </c>
      <c r="I19" s="78">
        <v>412037.2</v>
      </c>
      <c r="J19" s="78">
        <v>383278.41000000003</v>
      </c>
      <c r="K19" s="78">
        <v>375511.06000000006</v>
      </c>
      <c r="L19" s="78">
        <v>368009.55</v>
      </c>
      <c r="M19" s="78">
        <v>359965.75</v>
      </c>
      <c r="N19" s="78">
        <v>352203.70999999996</v>
      </c>
      <c r="O19" s="78">
        <v>3163216.68</v>
      </c>
      <c r="P19" s="79">
        <f t="shared" si="1"/>
        <v>5792756.7400000002</v>
      </c>
      <c r="Q19" s="72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</row>
    <row r="20" spans="1:76" s="80" customFormat="1" ht="30" x14ac:dyDescent="0.25">
      <c r="A20" s="77" t="s">
        <v>533</v>
      </c>
      <c r="B20" s="81" t="s">
        <v>516</v>
      </c>
      <c r="C20" s="81" t="s">
        <v>866</v>
      </c>
      <c r="D20" s="77" t="s">
        <v>546</v>
      </c>
      <c r="E20" s="77" t="s">
        <v>547</v>
      </c>
      <c r="F20" s="78">
        <v>37794</v>
      </c>
      <c r="G20" s="79">
        <v>20583.63</v>
      </c>
      <c r="H20" s="78">
        <v>3540.26</v>
      </c>
      <c r="I20" s="78">
        <v>3309.6499999999996</v>
      </c>
      <c r="J20" s="78">
        <v>3089.56</v>
      </c>
      <c r="K20" s="78">
        <v>3012.0499999999997</v>
      </c>
      <c r="L20" s="78">
        <v>2935.1699999999996</v>
      </c>
      <c r="M20" s="78">
        <v>2856.9</v>
      </c>
      <c r="N20" s="78">
        <v>2779.4100000000003</v>
      </c>
      <c r="O20" s="78">
        <v>2034.3399999999997</v>
      </c>
      <c r="P20" s="79">
        <f t="shared" si="1"/>
        <v>23557.34</v>
      </c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</row>
    <row r="21" spans="1:76" s="80" customFormat="1" ht="45" x14ac:dyDescent="0.25">
      <c r="A21" s="77" t="s">
        <v>534</v>
      </c>
      <c r="B21" s="81" t="s">
        <v>516</v>
      </c>
      <c r="C21" s="81" t="s">
        <v>867</v>
      </c>
      <c r="D21" s="77" t="s">
        <v>546</v>
      </c>
      <c r="E21" s="77" t="s">
        <v>549</v>
      </c>
      <c r="F21" s="78">
        <v>426584</v>
      </c>
      <c r="G21" s="79">
        <v>312257.96000000002</v>
      </c>
      <c r="H21" s="78">
        <v>24773.410000000003</v>
      </c>
      <c r="I21" s="78">
        <v>29079.370000000003</v>
      </c>
      <c r="J21" s="78">
        <v>26158.079999999998</v>
      </c>
      <c r="K21" s="78">
        <v>25633.25</v>
      </c>
      <c r="L21" s="78">
        <v>25127.119999999995</v>
      </c>
      <c r="M21" s="78">
        <v>24582.91</v>
      </c>
      <c r="N21" s="78">
        <v>24058.42</v>
      </c>
      <c r="O21" s="78">
        <v>225480.97000000003</v>
      </c>
      <c r="P21" s="79">
        <f t="shared" si="1"/>
        <v>404893.53</v>
      </c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</row>
    <row r="22" spans="1:76" s="80" customFormat="1" ht="30" x14ac:dyDescent="0.25">
      <c r="A22" s="77" t="s">
        <v>535</v>
      </c>
      <c r="B22" s="81" t="s">
        <v>516</v>
      </c>
      <c r="C22" s="81" t="s">
        <v>612</v>
      </c>
      <c r="D22" s="77" t="s">
        <v>613</v>
      </c>
      <c r="E22" s="77" t="s">
        <v>614</v>
      </c>
      <c r="F22" s="78">
        <v>48847</v>
      </c>
      <c r="G22" s="79">
        <v>27360</v>
      </c>
      <c r="H22" s="78">
        <v>4571.58</v>
      </c>
      <c r="I22" s="78">
        <v>4176.3</v>
      </c>
      <c r="J22" s="78">
        <v>4006.04</v>
      </c>
      <c r="K22" s="78">
        <v>3903.45</v>
      </c>
      <c r="L22" s="78">
        <v>3804.49</v>
      </c>
      <c r="M22" s="78">
        <v>3703.6499999999996</v>
      </c>
      <c r="N22" s="78">
        <v>3603.89</v>
      </c>
      <c r="O22" s="78">
        <v>3507.6800000000003</v>
      </c>
      <c r="P22" s="79">
        <f t="shared" si="1"/>
        <v>31277.08</v>
      </c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V22" s="72"/>
      <c r="BW22" s="72"/>
      <c r="BX22" s="72"/>
    </row>
    <row r="23" spans="1:76" s="80" customFormat="1" ht="45" x14ac:dyDescent="0.25">
      <c r="A23" s="77" t="s">
        <v>536</v>
      </c>
      <c r="B23" s="81" t="s">
        <v>516</v>
      </c>
      <c r="C23" s="81" t="s">
        <v>616</v>
      </c>
      <c r="D23" s="77" t="s">
        <v>613</v>
      </c>
      <c r="E23" s="77" t="s">
        <v>614</v>
      </c>
      <c r="F23" s="78">
        <v>85240</v>
      </c>
      <c r="G23" s="79">
        <v>47872</v>
      </c>
      <c r="H23" s="78">
        <v>7998.88</v>
      </c>
      <c r="I23" s="78">
        <v>7307.27</v>
      </c>
      <c r="J23" s="78">
        <v>7009.38</v>
      </c>
      <c r="K23" s="78">
        <v>6829.85</v>
      </c>
      <c r="L23" s="78">
        <v>6656.74</v>
      </c>
      <c r="M23" s="78">
        <v>6480.27</v>
      </c>
      <c r="N23" s="78">
        <v>6305.71</v>
      </c>
      <c r="O23" s="78">
        <v>6137.3799999999992</v>
      </c>
      <c r="P23" s="79">
        <f t="shared" si="1"/>
        <v>54725.479999999996</v>
      </c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72"/>
      <c r="BU23" s="72"/>
      <c r="BV23" s="72"/>
      <c r="BW23" s="72"/>
      <c r="BX23" s="72"/>
    </row>
    <row r="24" spans="1:76" s="80" customFormat="1" ht="45" x14ac:dyDescent="0.25">
      <c r="A24" s="77" t="s">
        <v>539</v>
      </c>
      <c r="B24" s="81" t="s">
        <v>516</v>
      </c>
      <c r="C24" s="81" t="s">
        <v>618</v>
      </c>
      <c r="D24" s="77" t="s">
        <v>613</v>
      </c>
      <c r="E24" s="77" t="s">
        <v>614</v>
      </c>
      <c r="F24" s="78">
        <v>122911</v>
      </c>
      <c r="G24" s="79">
        <v>69024</v>
      </c>
      <c r="H24" s="78">
        <v>11533.17</v>
      </c>
      <c r="I24" s="78">
        <v>10535.949999999999</v>
      </c>
      <c r="J24" s="78">
        <v>10106.450000000001</v>
      </c>
      <c r="K24" s="78">
        <v>9847.6</v>
      </c>
      <c r="L24" s="78">
        <v>9597.99</v>
      </c>
      <c r="M24" s="78">
        <v>9343.5499999999993</v>
      </c>
      <c r="N24" s="78">
        <v>9091.89</v>
      </c>
      <c r="O24" s="78">
        <v>8849.18</v>
      </c>
      <c r="P24" s="79">
        <f t="shared" si="1"/>
        <v>78905.78</v>
      </c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V24" s="72"/>
      <c r="BW24" s="72"/>
      <c r="BX24" s="72"/>
    </row>
    <row r="25" spans="1:76" s="80" customFormat="1" ht="45" x14ac:dyDescent="0.25">
      <c r="A25" s="77" t="s">
        <v>541</v>
      </c>
      <c r="B25" s="81" t="s">
        <v>516</v>
      </c>
      <c r="C25" s="81" t="s">
        <v>624</v>
      </c>
      <c r="D25" s="77" t="s">
        <v>625</v>
      </c>
      <c r="E25" s="77" t="s">
        <v>614</v>
      </c>
      <c r="F25" s="78">
        <v>329605</v>
      </c>
      <c r="G25" s="79">
        <v>181280</v>
      </c>
      <c r="H25" s="78">
        <v>30204.27</v>
      </c>
      <c r="I25" s="78">
        <v>27600.309999999998</v>
      </c>
      <c r="J25" s="78">
        <v>26524.480000000003</v>
      </c>
      <c r="K25" s="78">
        <v>25863.030000000002</v>
      </c>
      <c r="L25" s="78">
        <v>25207.5</v>
      </c>
      <c r="M25" s="78">
        <v>24539.27</v>
      </c>
      <c r="N25" s="78">
        <v>23878.3</v>
      </c>
      <c r="O25" s="78">
        <v>23240.850000000002</v>
      </c>
      <c r="P25" s="79">
        <f t="shared" si="1"/>
        <v>207058.00999999998</v>
      </c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72"/>
      <c r="BN25" s="72"/>
      <c r="BO25" s="72"/>
      <c r="BP25" s="72"/>
      <c r="BQ25" s="72"/>
      <c r="BR25" s="72"/>
      <c r="BS25" s="72"/>
      <c r="BT25" s="72"/>
      <c r="BU25" s="72"/>
      <c r="BV25" s="72"/>
      <c r="BW25" s="72"/>
      <c r="BX25" s="72"/>
    </row>
    <row r="26" spans="1:76" s="80" customFormat="1" ht="30" x14ac:dyDescent="0.25">
      <c r="A26" s="77" t="s">
        <v>545</v>
      </c>
      <c r="B26" s="81" t="s">
        <v>516</v>
      </c>
      <c r="C26" s="81" t="s">
        <v>627</v>
      </c>
      <c r="D26" s="77" t="s">
        <v>628</v>
      </c>
      <c r="E26" s="77" t="s">
        <v>629</v>
      </c>
      <c r="F26" s="78">
        <v>132520</v>
      </c>
      <c r="G26" s="79">
        <v>74400</v>
      </c>
      <c r="H26" s="78">
        <v>12241.56</v>
      </c>
      <c r="I26" s="78">
        <v>11362.970000000001</v>
      </c>
      <c r="J26" s="78">
        <v>10886.06</v>
      </c>
      <c r="K26" s="78">
        <v>10614.59</v>
      </c>
      <c r="L26" s="78">
        <v>10345.540000000001</v>
      </c>
      <c r="M26" s="78">
        <v>10071.290000000001</v>
      </c>
      <c r="N26" s="78">
        <v>9800.0300000000007</v>
      </c>
      <c r="O26" s="78">
        <v>9544.34</v>
      </c>
      <c r="P26" s="79">
        <f t="shared" si="1"/>
        <v>84866.37999999999</v>
      </c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72"/>
      <c r="BP26" s="72"/>
      <c r="BQ26" s="72"/>
      <c r="BR26" s="72"/>
      <c r="BS26" s="72"/>
      <c r="BT26" s="72"/>
      <c r="BU26" s="72"/>
      <c r="BV26" s="72"/>
      <c r="BW26" s="72"/>
      <c r="BX26" s="72"/>
    </row>
    <row r="27" spans="1:76" s="80" customFormat="1" ht="45" x14ac:dyDescent="0.25">
      <c r="A27" s="77" t="s">
        <v>548</v>
      </c>
      <c r="B27" s="81" t="s">
        <v>516</v>
      </c>
      <c r="C27" s="81" t="s">
        <v>631</v>
      </c>
      <c r="D27" s="77" t="s">
        <v>628</v>
      </c>
      <c r="E27" s="77" t="s">
        <v>629</v>
      </c>
      <c r="F27" s="78">
        <v>271200</v>
      </c>
      <c r="G27" s="79">
        <v>150432</v>
      </c>
      <c r="H27" s="78">
        <v>24751.61</v>
      </c>
      <c r="I27" s="78">
        <v>22975.210000000003</v>
      </c>
      <c r="J27" s="78">
        <v>22010.879999999997</v>
      </c>
      <c r="K27" s="78">
        <v>21462</v>
      </c>
      <c r="L27" s="78">
        <v>20918.02</v>
      </c>
      <c r="M27" s="78">
        <v>20363.47</v>
      </c>
      <c r="N27" s="78">
        <v>19814.98</v>
      </c>
      <c r="O27" s="78">
        <v>19298.070000000003</v>
      </c>
      <c r="P27" s="79">
        <f t="shared" si="1"/>
        <v>171594.24000000002</v>
      </c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72"/>
      <c r="BU27" s="72"/>
      <c r="BV27" s="72"/>
      <c r="BW27" s="72"/>
      <c r="BX27" s="72"/>
    </row>
    <row r="28" spans="1:76" s="80" customFormat="1" ht="45" x14ac:dyDescent="0.25">
      <c r="A28" s="77" t="s">
        <v>550</v>
      </c>
      <c r="B28" s="87" t="s">
        <v>516</v>
      </c>
      <c r="C28" s="87" t="s">
        <v>687</v>
      </c>
      <c r="D28" s="88" t="s">
        <v>688</v>
      </c>
      <c r="E28" s="88" t="s">
        <v>689</v>
      </c>
      <c r="F28" s="84">
        <v>5653509</v>
      </c>
      <c r="G28" s="89">
        <v>3309585</v>
      </c>
      <c r="H28" s="84">
        <v>330163.66000000003</v>
      </c>
      <c r="I28" s="84">
        <v>361120.21</v>
      </c>
      <c r="J28" s="84">
        <v>336341.98000000004</v>
      </c>
      <c r="K28" s="84">
        <v>328925.01</v>
      </c>
      <c r="L28" s="84">
        <v>321680.67000000004</v>
      </c>
      <c r="M28" s="84">
        <v>314080.98</v>
      </c>
      <c r="N28" s="84">
        <v>306669.09999999998</v>
      </c>
      <c r="O28" s="84">
        <v>1749335.9100000001</v>
      </c>
      <c r="P28" s="89">
        <f>SUM(H28:O28)</f>
        <v>4048317.5200000005</v>
      </c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72"/>
      <c r="BN28" s="72"/>
      <c r="BO28" s="72"/>
      <c r="BP28" s="72"/>
      <c r="BQ28" s="72"/>
      <c r="BR28" s="72"/>
      <c r="BS28" s="72"/>
      <c r="BT28" s="72"/>
      <c r="BU28" s="72"/>
      <c r="BV28" s="72"/>
      <c r="BW28" s="72"/>
      <c r="BX28" s="72"/>
    </row>
    <row r="29" spans="1:76" s="80" customFormat="1" ht="45" x14ac:dyDescent="0.25">
      <c r="A29" s="77" t="s">
        <v>554</v>
      </c>
      <c r="B29" s="87" t="s">
        <v>516</v>
      </c>
      <c r="C29" s="87" t="s">
        <v>697</v>
      </c>
      <c r="D29" s="88" t="s">
        <v>688</v>
      </c>
      <c r="E29" s="88" t="s">
        <v>870</v>
      </c>
      <c r="F29" s="84">
        <v>234257</v>
      </c>
      <c r="G29" s="89">
        <v>135630</v>
      </c>
      <c r="H29" s="84">
        <v>21849.98</v>
      </c>
      <c r="I29" s="84">
        <v>20517.169999999998</v>
      </c>
      <c r="J29" s="84">
        <v>19363.61</v>
      </c>
      <c r="K29" s="84">
        <v>18883.71</v>
      </c>
      <c r="L29" s="84">
        <v>18408.45</v>
      </c>
      <c r="M29" s="84">
        <v>17923.32</v>
      </c>
      <c r="N29" s="84">
        <v>17443.75</v>
      </c>
      <c r="O29" s="84">
        <v>21158.63</v>
      </c>
      <c r="P29" s="89">
        <f t="shared" si="1"/>
        <v>155548.62</v>
      </c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/>
      <c r="AR29" s="72"/>
      <c r="AS29" s="72"/>
      <c r="AT29" s="72"/>
      <c r="AU29" s="72"/>
      <c r="AV29" s="72"/>
      <c r="AW29" s="72"/>
      <c r="AX29" s="72"/>
      <c r="AY29" s="72"/>
      <c r="AZ29" s="72"/>
      <c r="BA29" s="72"/>
      <c r="BB29" s="72"/>
      <c r="BC29" s="72"/>
      <c r="BD29" s="72"/>
      <c r="BE29" s="72"/>
      <c r="BF29" s="72"/>
      <c r="BG29" s="72"/>
      <c r="BH29" s="72"/>
      <c r="BI29" s="72"/>
      <c r="BJ29" s="72"/>
      <c r="BK29" s="72"/>
      <c r="BL29" s="72"/>
      <c r="BM29" s="72"/>
      <c r="BN29" s="72"/>
      <c r="BO29" s="72"/>
      <c r="BP29" s="72"/>
      <c r="BQ29" s="72"/>
      <c r="BR29" s="72"/>
      <c r="BS29" s="72"/>
      <c r="BT29" s="72"/>
      <c r="BU29" s="72"/>
      <c r="BV29" s="72"/>
      <c r="BW29" s="72"/>
      <c r="BX29" s="72"/>
    </row>
    <row r="30" spans="1:76" s="80" customFormat="1" ht="45" x14ac:dyDescent="0.25">
      <c r="A30" s="77" t="s">
        <v>556</v>
      </c>
      <c r="B30" s="81" t="s">
        <v>516</v>
      </c>
      <c r="C30" s="81" t="s">
        <v>551</v>
      </c>
      <c r="D30" s="77" t="s">
        <v>552</v>
      </c>
      <c r="E30" s="77" t="s">
        <v>553</v>
      </c>
      <c r="F30" s="78">
        <v>105805</v>
      </c>
      <c r="G30" s="79">
        <v>63138</v>
      </c>
      <c r="H30" s="78">
        <v>9975.25</v>
      </c>
      <c r="I30" s="78">
        <v>9434.07</v>
      </c>
      <c r="J30" s="78">
        <v>8803.119999999999</v>
      </c>
      <c r="K30" s="78">
        <v>8586.31</v>
      </c>
      <c r="L30" s="78">
        <v>8371.7000000000007</v>
      </c>
      <c r="M30" s="78">
        <v>8152.38</v>
      </c>
      <c r="N30" s="78">
        <v>7935.7000000000007</v>
      </c>
      <c r="O30" s="78">
        <v>11505.609999999999</v>
      </c>
      <c r="P30" s="79">
        <f t="shared" si="1"/>
        <v>72764.14</v>
      </c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72"/>
      <c r="BN30" s="72"/>
      <c r="BO30" s="72"/>
      <c r="BP30" s="72"/>
      <c r="BQ30" s="72"/>
      <c r="BR30" s="72"/>
      <c r="BS30" s="72"/>
      <c r="BT30" s="72"/>
      <c r="BU30" s="72"/>
      <c r="BV30" s="72"/>
      <c r="BW30" s="72"/>
      <c r="BX30" s="72"/>
    </row>
    <row r="31" spans="1:76" s="80" customFormat="1" ht="45" x14ac:dyDescent="0.25">
      <c r="A31" s="77" t="s">
        <v>946</v>
      </c>
      <c r="B31" s="81" t="s">
        <v>516</v>
      </c>
      <c r="C31" s="81" t="s">
        <v>555</v>
      </c>
      <c r="D31" s="77" t="s">
        <v>552</v>
      </c>
      <c r="E31" s="77" t="s">
        <v>553</v>
      </c>
      <c r="F31" s="78">
        <v>93510</v>
      </c>
      <c r="G31" s="79">
        <v>55794</v>
      </c>
      <c r="H31" s="78">
        <v>8814.94</v>
      </c>
      <c r="I31" s="78">
        <v>8336.7200000000012</v>
      </c>
      <c r="J31" s="78">
        <v>7779.16</v>
      </c>
      <c r="K31" s="78">
        <v>7587.58</v>
      </c>
      <c r="L31" s="78">
        <v>7397.9500000000007</v>
      </c>
      <c r="M31" s="78">
        <v>7204.1100000000006</v>
      </c>
      <c r="N31" s="78">
        <v>7012.65</v>
      </c>
      <c r="O31" s="78">
        <v>10167.289999999999</v>
      </c>
      <c r="P31" s="79">
        <f t="shared" si="1"/>
        <v>64300.400000000009</v>
      </c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72"/>
      <c r="BN31" s="72"/>
      <c r="BO31" s="72"/>
      <c r="BP31" s="72"/>
      <c r="BQ31" s="72"/>
      <c r="BR31" s="72"/>
      <c r="BS31" s="72"/>
      <c r="BT31" s="72"/>
      <c r="BU31" s="72"/>
      <c r="BV31" s="72"/>
      <c r="BW31" s="72"/>
      <c r="BX31" s="72"/>
    </row>
    <row r="32" spans="1:76" s="80" customFormat="1" ht="45" x14ac:dyDescent="0.25">
      <c r="A32" s="77" t="s">
        <v>562</v>
      </c>
      <c r="B32" s="81" t="s">
        <v>516</v>
      </c>
      <c r="C32" s="81" t="s">
        <v>610</v>
      </c>
      <c r="D32" s="77" t="s">
        <v>606</v>
      </c>
      <c r="E32" s="77" t="s">
        <v>607</v>
      </c>
      <c r="F32" s="78">
        <v>105150</v>
      </c>
      <c r="G32" s="79">
        <v>62560</v>
      </c>
      <c r="H32" s="78">
        <v>10032.369999999999</v>
      </c>
      <c r="I32" s="78">
        <v>9404.06</v>
      </c>
      <c r="J32" s="78">
        <v>8722.52</v>
      </c>
      <c r="K32" s="78">
        <v>8507.6999999999989</v>
      </c>
      <c r="L32" s="78">
        <v>8295.07</v>
      </c>
      <c r="M32" s="78">
        <v>8077.74</v>
      </c>
      <c r="N32" s="78">
        <v>7863.04</v>
      </c>
      <c r="O32" s="78">
        <v>11405.01</v>
      </c>
      <c r="P32" s="79">
        <f t="shared" si="1"/>
        <v>72307.509999999995</v>
      </c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72"/>
      <c r="BN32" s="72"/>
      <c r="BO32" s="72"/>
      <c r="BP32" s="72"/>
      <c r="BQ32" s="72"/>
      <c r="BR32" s="72"/>
      <c r="BS32" s="72"/>
      <c r="BT32" s="72"/>
      <c r="BU32" s="72"/>
      <c r="BV32" s="72"/>
      <c r="BW32" s="72"/>
      <c r="BX32" s="72"/>
    </row>
    <row r="33" spans="1:76" s="80" customFormat="1" ht="60" x14ac:dyDescent="0.25">
      <c r="A33" s="77" t="s">
        <v>566</v>
      </c>
      <c r="B33" s="81" t="s">
        <v>516</v>
      </c>
      <c r="C33" s="81" t="s">
        <v>605</v>
      </c>
      <c r="D33" s="77" t="s">
        <v>606</v>
      </c>
      <c r="E33" s="77" t="s">
        <v>607</v>
      </c>
      <c r="F33" s="78">
        <v>142586</v>
      </c>
      <c r="G33" s="79">
        <v>84864</v>
      </c>
      <c r="H33" s="78">
        <v>13609.15</v>
      </c>
      <c r="I33" s="78">
        <v>12756.789999999999</v>
      </c>
      <c r="J33" s="78">
        <v>11832.31</v>
      </c>
      <c r="K33" s="78">
        <v>11540.87</v>
      </c>
      <c r="L33" s="78">
        <v>11252.44</v>
      </c>
      <c r="M33" s="78">
        <v>10957.63</v>
      </c>
      <c r="N33" s="78">
        <v>10666.39</v>
      </c>
      <c r="O33" s="78">
        <v>15471.08</v>
      </c>
      <c r="P33" s="79">
        <f t="shared" si="1"/>
        <v>98086.66</v>
      </c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/>
      <c r="BU33" s="72"/>
      <c r="BV33" s="72"/>
      <c r="BW33" s="72"/>
      <c r="BX33" s="72"/>
    </row>
    <row r="34" spans="1:76" s="80" customFormat="1" ht="30" x14ac:dyDescent="0.25">
      <c r="A34" s="77" t="s">
        <v>567</v>
      </c>
      <c r="B34" s="81" t="s">
        <v>516</v>
      </c>
      <c r="C34" s="81" t="s">
        <v>643</v>
      </c>
      <c r="D34" s="77" t="s">
        <v>644</v>
      </c>
      <c r="E34" s="77" t="s">
        <v>645</v>
      </c>
      <c r="F34" s="78">
        <v>78090</v>
      </c>
      <c r="G34" s="79">
        <v>47145</v>
      </c>
      <c r="H34" s="78">
        <v>7385.37</v>
      </c>
      <c r="I34" s="78">
        <v>6870.4299999999994</v>
      </c>
      <c r="J34" s="78">
        <v>6424.77</v>
      </c>
      <c r="K34" s="78">
        <v>6267.47</v>
      </c>
      <c r="L34" s="78">
        <v>6111.93</v>
      </c>
      <c r="M34" s="78">
        <v>5952.7</v>
      </c>
      <c r="N34" s="78">
        <v>5795.55</v>
      </c>
      <c r="O34" s="78">
        <v>9770.369999999999</v>
      </c>
      <c r="P34" s="79">
        <f t="shared" si="1"/>
        <v>54578.59</v>
      </c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72"/>
      <c r="BP34" s="72"/>
      <c r="BQ34" s="72"/>
      <c r="BR34" s="72"/>
      <c r="BS34" s="72"/>
      <c r="BT34" s="72"/>
      <c r="BU34" s="72"/>
      <c r="BV34" s="72"/>
      <c r="BW34" s="72"/>
      <c r="BX34" s="72"/>
    </row>
    <row r="35" spans="1:76" s="80" customFormat="1" ht="45" x14ac:dyDescent="0.25">
      <c r="A35" s="77" t="s">
        <v>568</v>
      </c>
      <c r="B35" s="81" t="s">
        <v>516</v>
      </c>
      <c r="C35" s="81" t="s">
        <v>650</v>
      </c>
      <c r="D35" s="77" t="s">
        <v>644</v>
      </c>
      <c r="E35" s="77" t="s">
        <v>645</v>
      </c>
      <c r="F35" s="78">
        <v>393462</v>
      </c>
      <c r="G35" s="79">
        <v>241605</v>
      </c>
      <c r="H35" s="78">
        <v>32388.629999999997</v>
      </c>
      <c r="I35" s="78">
        <v>36103.85</v>
      </c>
      <c r="J35" s="78">
        <v>33773.790000000008</v>
      </c>
      <c r="K35" s="78">
        <v>32947.03</v>
      </c>
      <c r="L35" s="78">
        <v>32129.29</v>
      </c>
      <c r="M35" s="78">
        <v>31292.36</v>
      </c>
      <c r="N35" s="78">
        <v>30466.179999999997</v>
      </c>
      <c r="O35" s="78">
        <v>51350.760000000009</v>
      </c>
      <c r="P35" s="79">
        <f t="shared" si="1"/>
        <v>280451.89</v>
      </c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T35" s="72"/>
      <c r="BU35" s="72"/>
      <c r="BV35" s="72"/>
      <c r="BW35" s="72"/>
      <c r="BX35" s="72"/>
    </row>
    <row r="36" spans="1:76" s="80" customFormat="1" ht="30" customHeight="1" x14ac:dyDescent="0.25">
      <c r="A36" s="77" t="s">
        <v>572</v>
      </c>
      <c r="B36" s="81" t="s">
        <v>516</v>
      </c>
      <c r="C36" s="81" t="s">
        <v>655</v>
      </c>
      <c r="D36" s="77" t="s">
        <v>656</v>
      </c>
      <c r="E36" s="77" t="s">
        <v>657</v>
      </c>
      <c r="F36" s="78">
        <v>186053</v>
      </c>
      <c r="G36" s="79">
        <v>75435</v>
      </c>
      <c r="H36" s="78">
        <v>23271.35</v>
      </c>
      <c r="I36" s="78">
        <v>21984.500000000004</v>
      </c>
      <c r="J36" s="78">
        <v>21052.82</v>
      </c>
      <c r="K36" s="78">
        <v>15424.199999999999</v>
      </c>
      <c r="L36" s="78">
        <v>0</v>
      </c>
      <c r="M36" s="78">
        <v>0</v>
      </c>
      <c r="N36" s="78">
        <v>0</v>
      </c>
      <c r="O36" s="78">
        <v>0</v>
      </c>
      <c r="P36" s="79">
        <f t="shared" si="1"/>
        <v>81732.87000000001</v>
      </c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72"/>
      <c r="BN36" s="72"/>
      <c r="BO36" s="72"/>
      <c r="BP36" s="72"/>
      <c r="BQ36" s="72"/>
      <c r="BR36" s="72"/>
      <c r="BS36" s="72"/>
      <c r="BT36" s="72"/>
      <c r="BU36" s="72"/>
      <c r="BV36" s="72"/>
      <c r="BW36" s="72"/>
      <c r="BX36" s="72"/>
    </row>
    <row r="37" spans="1:76" s="80" customFormat="1" ht="45" x14ac:dyDescent="0.25">
      <c r="A37" s="77" t="s">
        <v>575</v>
      </c>
      <c r="B37" s="81" t="s">
        <v>516</v>
      </c>
      <c r="C37" s="81" t="s">
        <v>667</v>
      </c>
      <c r="D37" s="77" t="s">
        <v>869</v>
      </c>
      <c r="E37" s="77" t="s">
        <v>668</v>
      </c>
      <c r="F37" s="78">
        <v>139950</v>
      </c>
      <c r="G37" s="79">
        <v>85960</v>
      </c>
      <c r="H37" s="78">
        <v>13651.86</v>
      </c>
      <c r="I37" s="78">
        <v>12296.810000000001</v>
      </c>
      <c r="J37" s="78">
        <v>11714.329999999998</v>
      </c>
      <c r="K37" s="78">
        <v>11427.560000000001</v>
      </c>
      <c r="L37" s="78">
        <v>11143.95</v>
      </c>
      <c r="M37" s="78">
        <v>10853.68</v>
      </c>
      <c r="N37" s="78">
        <v>10567.09</v>
      </c>
      <c r="O37" s="78">
        <v>17820.450000000004</v>
      </c>
      <c r="P37" s="79">
        <f t="shared" si="1"/>
        <v>99475.73000000001</v>
      </c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72"/>
      <c r="BN37" s="72"/>
      <c r="BO37" s="72"/>
      <c r="BP37" s="72"/>
      <c r="BQ37" s="72"/>
      <c r="BR37" s="72"/>
      <c r="BS37" s="72"/>
      <c r="BT37" s="72"/>
      <c r="BU37" s="72"/>
      <c r="BV37" s="72"/>
      <c r="BW37" s="72"/>
      <c r="BX37" s="72"/>
    </row>
    <row r="38" spans="1:76" s="80" customFormat="1" ht="45" x14ac:dyDescent="0.25">
      <c r="A38" s="77" t="s">
        <v>576</v>
      </c>
      <c r="B38" s="81" t="s">
        <v>516</v>
      </c>
      <c r="C38" s="81" t="s">
        <v>992</v>
      </c>
      <c r="D38" s="77" t="s">
        <v>869</v>
      </c>
      <c r="E38" s="77" t="s">
        <v>670</v>
      </c>
      <c r="F38" s="78">
        <v>384981</v>
      </c>
      <c r="G38" s="79">
        <v>132975</v>
      </c>
      <c r="H38" s="78">
        <v>41239.39</v>
      </c>
      <c r="I38" s="78">
        <v>38509.929999999993</v>
      </c>
      <c r="J38" s="78">
        <v>37111.43</v>
      </c>
      <c r="K38" s="78">
        <v>27211.39</v>
      </c>
      <c r="L38" s="78">
        <v>0</v>
      </c>
      <c r="M38" s="78">
        <v>0</v>
      </c>
      <c r="N38" s="78">
        <v>0</v>
      </c>
      <c r="O38" s="78">
        <v>0</v>
      </c>
      <c r="P38" s="79">
        <f t="shared" si="1"/>
        <v>144072.14000000001</v>
      </c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72"/>
      <c r="BN38" s="72"/>
      <c r="BO38" s="72"/>
      <c r="BP38" s="72"/>
      <c r="BQ38" s="72"/>
      <c r="BR38" s="72"/>
      <c r="BS38" s="72"/>
      <c r="BT38" s="72"/>
      <c r="BU38" s="72"/>
      <c r="BV38" s="72"/>
      <c r="BW38" s="72"/>
      <c r="BX38" s="72"/>
    </row>
    <row r="39" spans="1:76" s="80" customFormat="1" ht="30" x14ac:dyDescent="0.25">
      <c r="A39" s="77" t="s">
        <v>579</v>
      </c>
      <c r="B39" s="87" t="s">
        <v>516</v>
      </c>
      <c r="C39" s="87" t="s">
        <v>676</v>
      </c>
      <c r="D39" s="88" t="s">
        <v>677</v>
      </c>
      <c r="E39" s="88" t="s">
        <v>678</v>
      </c>
      <c r="F39" s="84">
        <v>82400</v>
      </c>
      <c r="G39" s="89">
        <v>50292</v>
      </c>
      <c r="H39" s="84">
        <v>7758.24</v>
      </c>
      <c r="I39" s="84">
        <v>7020.88</v>
      </c>
      <c r="J39" s="84">
        <v>6709.72</v>
      </c>
      <c r="K39" s="84">
        <v>6540.88</v>
      </c>
      <c r="L39" s="84">
        <v>6379.6500000000005</v>
      </c>
      <c r="M39" s="84">
        <v>6214.42</v>
      </c>
      <c r="N39" s="84">
        <v>6051.4400000000005</v>
      </c>
      <c r="O39" s="84">
        <v>11617.220000000001</v>
      </c>
      <c r="P39" s="89">
        <f t="shared" si="1"/>
        <v>58292.450000000004</v>
      </c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/>
      <c r="BU39" s="72"/>
      <c r="BV39" s="72"/>
      <c r="BW39" s="72"/>
      <c r="BX39" s="72"/>
    </row>
    <row r="40" spans="1:76" s="80" customFormat="1" ht="45" x14ac:dyDescent="0.25">
      <c r="A40" s="77" t="s">
        <v>582</v>
      </c>
      <c r="B40" s="87" t="s">
        <v>516</v>
      </c>
      <c r="C40" s="87" t="s">
        <v>680</v>
      </c>
      <c r="D40" s="88" t="s">
        <v>681</v>
      </c>
      <c r="E40" s="88" t="s">
        <v>678</v>
      </c>
      <c r="F40" s="84">
        <v>693390</v>
      </c>
      <c r="G40" s="89">
        <v>430380</v>
      </c>
      <c r="H40" s="84">
        <v>61461.78</v>
      </c>
      <c r="I40" s="84">
        <v>60716.299999999996</v>
      </c>
      <c r="J40" s="84">
        <v>58166.32</v>
      </c>
      <c r="K40" s="84">
        <v>56694.57</v>
      </c>
      <c r="L40" s="84">
        <v>55297.19</v>
      </c>
      <c r="M40" s="84">
        <v>53864.98</v>
      </c>
      <c r="N40" s="84">
        <v>52452.15</v>
      </c>
      <c r="O40" s="84">
        <v>100665.90000000001</v>
      </c>
      <c r="P40" s="89">
        <f t="shared" si="1"/>
        <v>499319.19000000006</v>
      </c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/>
      <c r="BA40" s="72"/>
      <c r="BB40" s="72"/>
      <c r="BC40" s="72"/>
      <c r="BD40" s="72"/>
      <c r="BE40" s="72"/>
      <c r="BF40" s="72"/>
      <c r="BG40" s="72"/>
      <c r="BH40" s="72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/>
      <c r="BU40" s="72"/>
      <c r="BV40" s="72"/>
      <c r="BW40" s="72"/>
      <c r="BX40" s="72"/>
    </row>
    <row r="41" spans="1:76" s="80" customFormat="1" ht="45" x14ac:dyDescent="0.25">
      <c r="A41" s="77" t="s">
        <v>584</v>
      </c>
      <c r="B41" s="87" t="s">
        <v>516</v>
      </c>
      <c r="C41" s="87" t="s">
        <v>693</v>
      </c>
      <c r="D41" s="88" t="s">
        <v>694</v>
      </c>
      <c r="E41" s="88" t="s">
        <v>695</v>
      </c>
      <c r="F41" s="84">
        <v>57880</v>
      </c>
      <c r="G41" s="89">
        <v>35352</v>
      </c>
      <c r="H41" s="84">
        <v>5335.32</v>
      </c>
      <c r="I41" s="84">
        <v>4923.59</v>
      </c>
      <c r="J41" s="84">
        <v>4712.4599999999991</v>
      </c>
      <c r="K41" s="84">
        <v>4597.7999999999993</v>
      </c>
      <c r="L41" s="84">
        <v>4484.5</v>
      </c>
      <c r="M41" s="84">
        <v>4368.3500000000004</v>
      </c>
      <c r="N41" s="84">
        <v>4253.75</v>
      </c>
      <c r="O41" s="84">
        <v>8170.95</v>
      </c>
      <c r="P41" s="89">
        <f t="shared" si="1"/>
        <v>40846.719999999994</v>
      </c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/>
      <c r="BU41" s="72"/>
      <c r="BV41" s="72"/>
      <c r="BW41" s="72"/>
      <c r="BX41" s="72"/>
    </row>
    <row r="42" spans="1:76" s="80" customFormat="1" ht="45" x14ac:dyDescent="0.25">
      <c r="A42" s="77" t="s">
        <v>585</v>
      </c>
      <c r="B42" s="87" t="s">
        <v>516</v>
      </c>
      <c r="C42" s="87" t="s">
        <v>701</v>
      </c>
      <c r="D42" s="88" t="s">
        <v>702</v>
      </c>
      <c r="E42" s="88" t="s">
        <v>703</v>
      </c>
      <c r="F42" s="84">
        <v>1107755</v>
      </c>
      <c r="G42" s="89">
        <v>770056</v>
      </c>
      <c r="H42" s="84">
        <v>77323.77</v>
      </c>
      <c r="I42" s="84">
        <v>78786.63</v>
      </c>
      <c r="J42" s="84">
        <v>74903.510000000009</v>
      </c>
      <c r="K42" s="84">
        <v>73278.58</v>
      </c>
      <c r="L42" s="84">
        <v>71694.81</v>
      </c>
      <c r="M42" s="84">
        <v>70026.51999999999</v>
      </c>
      <c r="N42" s="84">
        <v>68402.69</v>
      </c>
      <c r="O42" s="84">
        <v>433456.17</v>
      </c>
      <c r="P42" s="89">
        <f t="shared" si="1"/>
        <v>947872.68</v>
      </c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/>
      <c r="BU42" s="72"/>
      <c r="BV42" s="72"/>
      <c r="BW42" s="72"/>
      <c r="BX42" s="72"/>
    </row>
    <row r="43" spans="1:76" s="80" customFormat="1" ht="45" x14ac:dyDescent="0.25">
      <c r="A43" s="77" t="s">
        <v>589</v>
      </c>
      <c r="B43" s="87" t="s">
        <v>516</v>
      </c>
      <c r="C43" s="87" t="s">
        <v>718</v>
      </c>
      <c r="D43" s="88" t="s">
        <v>716</v>
      </c>
      <c r="E43" s="88" t="s">
        <v>871</v>
      </c>
      <c r="F43" s="84">
        <v>1744521</v>
      </c>
      <c r="G43" s="89">
        <v>1258389</v>
      </c>
      <c r="H43" s="84">
        <v>121240.51999999999</v>
      </c>
      <c r="I43" s="84">
        <v>130104.57</v>
      </c>
      <c r="J43" s="84">
        <v>121372.47</v>
      </c>
      <c r="K43" s="84">
        <v>118753.69</v>
      </c>
      <c r="L43" s="84">
        <v>116203.03000000001</v>
      </c>
      <c r="M43" s="84">
        <v>113512.57</v>
      </c>
      <c r="N43" s="84">
        <v>110895.59</v>
      </c>
      <c r="O43" s="84">
        <v>725913.36999999988</v>
      </c>
      <c r="P43" s="89">
        <f t="shared" si="1"/>
        <v>1557995.81</v>
      </c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/>
      <c r="BU43" s="72"/>
      <c r="BV43" s="72"/>
      <c r="BW43" s="72"/>
      <c r="BX43" s="72"/>
    </row>
    <row r="44" spans="1:76" s="80" customFormat="1" ht="45" x14ac:dyDescent="0.25">
      <c r="A44" s="77" t="s">
        <v>593</v>
      </c>
      <c r="B44" s="87" t="s">
        <v>516</v>
      </c>
      <c r="C44" s="87" t="s">
        <v>715</v>
      </c>
      <c r="D44" s="88" t="s">
        <v>716</v>
      </c>
      <c r="E44" s="88" t="s">
        <v>871</v>
      </c>
      <c r="F44" s="84">
        <v>632479</v>
      </c>
      <c r="G44" s="89">
        <v>234498</v>
      </c>
      <c r="H44" s="84">
        <v>27453.79</v>
      </c>
      <c r="I44" s="84">
        <v>25183.37</v>
      </c>
      <c r="J44" s="84">
        <v>23473.480000000003</v>
      </c>
      <c r="K44" s="84">
        <v>22892.959999999999</v>
      </c>
      <c r="L44" s="84">
        <v>22327.539999999997</v>
      </c>
      <c r="M44" s="84">
        <v>21731.11</v>
      </c>
      <c r="N44" s="84">
        <v>21151.01</v>
      </c>
      <c r="O44" s="84">
        <v>136036.55000000002</v>
      </c>
      <c r="P44" s="89">
        <f t="shared" si="1"/>
        <v>300249.81000000006</v>
      </c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2"/>
      <c r="AS44" s="72"/>
      <c r="AT44" s="72"/>
      <c r="AU44" s="72"/>
      <c r="AV44" s="72"/>
      <c r="AW44" s="72"/>
      <c r="AX44" s="72"/>
      <c r="AY44" s="72"/>
      <c r="AZ44" s="72"/>
      <c r="BA44" s="72"/>
      <c r="BB44" s="72"/>
      <c r="BC44" s="72"/>
      <c r="BD44" s="72"/>
      <c r="BE44" s="72"/>
      <c r="BF44" s="72"/>
      <c r="BG44" s="72"/>
      <c r="BH44" s="72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/>
      <c r="BU44" s="72"/>
      <c r="BV44" s="72"/>
      <c r="BW44" s="72"/>
      <c r="BX44" s="72"/>
    </row>
    <row r="45" spans="1:76" s="80" customFormat="1" ht="45" x14ac:dyDescent="0.25">
      <c r="A45" s="77" t="s">
        <v>596</v>
      </c>
      <c r="B45" s="81" t="s">
        <v>516</v>
      </c>
      <c r="C45" s="81" t="s">
        <v>542</v>
      </c>
      <c r="D45" s="77" t="s">
        <v>543</v>
      </c>
      <c r="E45" s="77" t="s">
        <v>544</v>
      </c>
      <c r="F45" s="78">
        <v>221900</v>
      </c>
      <c r="G45" s="79">
        <v>65265</v>
      </c>
      <c r="H45" s="78">
        <v>54489.04</v>
      </c>
      <c r="I45" s="78">
        <v>13414.029999999999</v>
      </c>
      <c r="J45" s="78">
        <v>0</v>
      </c>
      <c r="K45" s="78">
        <v>0</v>
      </c>
      <c r="L45" s="78">
        <v>0</v>
      </c>
      <c r="M45" s="78">
        <v>0</v>
      </c>
      <c r="N45" s="78">
        <v>0</v>
      </c>
      <c r="O45" s="78">
        <v>0</v>
      </c>
      <c r="P45" s="79">
        <f t="shared" si="1"/>
        <v>67903.070000000007</v>
      </c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72"/>
      <c r="BN45" s="72"/>
      <c r="BO45" s="72"/>
      <c r="BP45" s="72"/>
      <c r="BQ45" s="72"/>
      <c r="BR45" s="72"/>
      <c r="BS45" s="72"/>
      <c r="BT45" s="72"/>
      <c r="BU45" s="72"/>
      <c r="BV45" s="72"/>
      <c r="BW45" s="72"/>
      <c r="BX45" s="72"/>
    </row>
    <row r="46" spans="1:76" s="80" customFormat="1" ht="45" x14ac:dyDescent="0.25">
      <c r="A46" s="77" t="s">
        <v>600</v>
      </c>
      <c r="B46" s="81" t="s">
        <v>516</v>
      </c>
      <c r="C46" s="81" t="s">
        <v>569</v>
      </c>
      <c r="D46" s="77" t="s">
        <v>570</v>
      </c>
      <c r="E46" s="77" t="s">
        <v>571</v>
      </c>
      <c r="F46" s="78">
        <v>296240</v>
      </c>
      <c r="G46" s="79">
        <v>197374</v>
      </c>
      <c r="H46" s="78">
        <v>17907.03</v>
      </c>
      <c r="I46" s="78">
        <v>20736.03</v>
      </c>
      <c r="J46" s="78">
        <v>18910.02</v>
      </c>
      <c r="K46" s="78">
        <v>18504.16</v>
      </c>
      <c r="L46" s="78">
        <v>18109.150000000001</v>
      </c>
      <c r="M46" s="78">
        <v>17691.91</v>
      </c>
      <c r="N46" s="78">
        <v>17286.34</v>
      </c>
      <c r="O46" s="78">
        <v>116699.04000000001</v>
      </c>
      <c r="P46" s="79">
        <f t="shared" si="1"/>
        <v>245843.68000000002</v>
      </c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72"/>
      <c r="BN46" s="72"/>
      <c r="BO46" s="72"/>
      <c r="BP46" s="72"/>
      <c r="BQ46" s="72"/>
      <c r="BR46" s="72"/>
      <c r="BS46" s="72"/>
      <c r="BT46" s="72"/>
      <c r="BU46" s="72"/>
      <c r="BV46" s="72"/>
      <c r="BW46" s="72"/>
      <c r="BX46" s="72"/>
    </row>
    <row r="47" spans="1:76" s="80" customFormat="1" ht="60" x14ac:dyDescent="0.25">
      <c r="A47" s="77" t="s">
        <v>602</v>
      </c>
      <c r="B47" s="81" t="s">
        <v>516</v>
      </c>
      <c r="C47" s="81" t="s">
        <v>993</v>
      </c>
      <c r="D47" s="77" t="s">
        <v>647</v>
      </c>
      <c r="E47" s="77" t="s">
        <v>648</v>
      </c>
      <c r="F47" s="78">
        <v>203206</v>
      </c>
      <c r="G47" s="79">
        <v>104367</v>
      </c>
      <c r="H47" s="78">
        <v>26369.38</v>
      </c>
      <c r="I47" s="78">
        <v>24937.86</v>
      </c>
      <c r="J47" s="78">
        <v>23636.2</v>
      </c>
      <c r="K47" s="78">
        <v>22994.84</v>
      </c>
      <c r="L47" s="78">
        <v>16833.260000000002</v>
      </c>
      <c r="M47" s="78">
        <v>0</v>
      </c>
      <c r="N47" s="78">
        <v>0</v>
      </c>
      <c r="O47" s="78">
        <v>0</v>
      </c>
      <c r="P47" s="79">
        <f t="shared" si="1"/>
        <v>114771.54000000001</v>
      </c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72"/>
      <c r="BN47" s="72"/>
      <c r="BO47" s="72"/>
      <c r="BP47" s="72"/>
      <c r="BQ47" s="72"/>
      <c r="BR47" s="72"/>
      <c r="BS47" s="72"/>
      <c r="BT47" s="72"/>
      <c r="BU47" s="72"/>
      <c r="BV47" s="72"/>
      <c r="BW47" s="72"/>
      <c r="BX47" s="72"/>
    </row>
    <row r="48" spans="1:76" s="80" customFormat="1" ht="45" x14ac:dyDescent="0.25">
      <c r="A48" s="77" t="s">
        <v>604</v>
      </c>
      <c r="B48" s="81" t="s">
        <v>516</v>
      </c>
      <c r="C48" s="81" t="s">
        <v>862</v>
      </c>
      <c r="D48" s="77" t="s">
        <v>525</v>
      </c>
      <c r="E48" s="77" t="s">
        <v>861</v>
      </c>
      <c r="F48" s="78">
        <v>75000</v>
      </c>
      <c r="G48" s="79">
        <v>35700</v>
      </c>
      <c r="H48" s="78">
        <v>3635.4</v>
      </c>
      <c r="I48" s="78">
        <v>3324.65</v>
      </c>
      <c r="J48" s="78">
        <v>3009.45</v>
      </c>
      <c r="K48" s="78">
        <v>2948.15</v>
      </c>
      <c r="L48" s="78">
        <v>2888.9500000000003</v>
      </c>
      <c r="M48" s="78">
        <v>2825.46</v>
      </c>
      <c r="N48" s="78">
        <v>2764.21</v>
      </c>
      <c r="O48" s="78">
        <v>24279.699999999997</v>
      </c>
      <c r="P48" s="79">
        <f t="shared" si="1"/>
        <v>45675.97</v>
      </c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T48" s="72"/>
      <c r="BU48" s="72"/>
      <c r="BV48" s="72"/>
      <c r="BW48" s="72"/>
      <c r="BX48" s="72"/>
    </row>
    <row r="49" spans="1:76" s="80" customFormat="1" ht="30" x14ac:dyDescent="0.25">
      <c r="A49" s="77" t="s">
        <v>608</v>
      </c>
      <c r="B49" s="81" t="s">
        <v>516</v>
      </c>
      <c r="C49" s="81" t="s">
        <v>860</v>
      </c>
      <c r="D49" s="77" t="s">
        <v>525</v>
      </c>
      <c r="E49" s="77" t="s">
        <v>861</v>
      </c>
      <c r="F49" s="78">
        <v>65000</v>
      </c>
      <c r="G49" s="79">
        <v>39848</v>
      </c>
      <c r="H49" s="78">
        <v>4074.4700000000003</v>
      </c>
      <c r="I49" s="78">
        <v>3728.76</v>
      </c>
      <c r="J49" s="78">
        <v>3359.1</v>
      </c>
      <c r="K49" s="78">
        <v>3290.69</v>
      </c>
      <c r="L49" s="78">
        <v>3224.56</v>
      </c>
      <c r="M49" s="78">
        <v>3153.76</v>
      </c>
      <c r="N49" s="78">
        <v>3085.41</v>
      </c>
      <c r="O49" s="78">
        <v>27100.86</v>
      </c>
      <c r="P49" s="79">
        <f t="shared" si="1"/>
        <v>51017.61</v>
      </c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72"/>
      <c r="BN49" s="72"/>
      <c r="BO49" s="72"/>
      <c r="BP49" s="72"/>
      <c r="BQ49" s="72"/>
      <c r="BR49" s="72"/>
      <c r="BS49" s="72"/>
      <c r="BT49" s="72"/>
      <c r="BU49" s="72"/>
      <c r="BV49" s="72"/>
      <c r="BW49" s="72"/>
      <c r="BX49" s="72"/>
    </row>
    <row r="50" spans="1:76" s="80" customFormat="1" ht="75" x14ac:dyDescent="0.25">
      <c r="A50" s="77" t="s">
        <v>609</v>
      </c>
      <c r="B50" s="81" t="s">
        <v>516</v>
      </c>
      <c r="C50" s="81" t="s">
        <v>652</v>
      </c>
      <c r="D50" s="77" t="s">
        <v>653</v>
      </c>
      <c r="E50" s="77" t="s">
        <v>648</v>
      </c>
      <c r="F50" s="78">
        <v>280300</v>
      </c>
      <c r="G50" s="79">
        <v>143944</v>
      </c>
      <c r="H50" s="78">
        <v>36368.93</v>
      </c>
      <c r="I50" s="78">
        <v>34394.53</v>
      </c>
      <c r="J50" s="78">
        <v>32599.25</v>
      </c>
      <c r="K50" s="78">
        <v>31714.69</v>
      </c>
      <c r="L50" s="78">
        <v>23216.59</v>
      </c>
      <c r="M50" s="78">
        <v>0</v>
      </c>
      <c r="N50" s="78">
        <v>0</v>
      </c>
      <c r="O50" s="78">
        <v>0</v>
      </c>
      <c r="P50" s="79">
        <f>SUM(H50:O50)</f>
        <v>158293.99</v>
      </c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/>
      <c r="BC50" s="72"/>
      <c r="BD50" s="72"/>
      <c r="BE50" s="72"/>
      <c r="BF50" s="72"/>
      <c r="BG50" s="72"/>
      <c r="BH50" s="72"/>
      <c r="BI50" s="72"/>
      <c r="BJ50" s="72"/>
      <c r="BK50" s="72"/>
      <c r="BL50" s="72"/>
      <c r="BM50" s="72"/>
      <c r="BN50" s="72"/>
      <c r="BO50" s="72"/>
      <c r="BP50" s="72"/>
      <c r="BQ50" s="72"/>
      <c r="BR50" s="72"/>
      <c r="BS50" s="72"/>
      <c r="BT50" s="72"/>
      <c r="BU50" s="72"/>
      <c r="BV50" s="72"/>
      <c r="BW50" s="72"/>
      <c r="BX50" s="72"/>
    </row>
    <row r="51" spans="1:76" s="80" customFormat="1" ht="30" x14ac:dyDescent="0.25">
      <c r="A51" s="77" t="s">
        <v>611</v>
      </c>
      <c r="B51" s="87" t="s">
        <v>516</v>
      </c>
      <c r="C51" s="87" t="s">
        <v>720</v>
      </c>
      <c r="D51" s="88" t="s">
        <v>721</v>
      </c>
      <c r="E51" s="88" t="s">
        <v>722</v>
      </c>
      <c r="F51" s="84">
        <v>5861100</v>
      </c>
      <c r="G51" s="89">
        <v>2808563</v>
      </c>
      <c r="H51" s="84">
        <v>663632.64000000001</v>
      </c>
      <c r="I51" s="84">
        <v>684697.71</v>
      </c>
      <c r="J51" s="84">
        <v>570068.71</v>
      </c>
      <c r="K51" s="84">
        <v>415925.49</v>
      </c>
      <c r="L51" s="84">
        <v>302384.49</v>
      </c>
      <c r="M51" s="84">
        <v>165147.27000000002</v>
      </c>
      <c r="N51" s="84">
        <v>137689.13</v>
      </c>
      <c r="O51" s="84">
        <v>194542.54999999996</v>
      </c>
      <c r="P51" s="89">
        <f t="shared" si="1"/>
        <v>3134087.9899999998</v>
      </c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72"/>
      <c r="BN51" s="72"/>
      <c r="BO51" s="72"/>
      <c r="BP51" s="72"/>
      <c r="BQ51" s="72"/>
      <c r="BR51" s="72"/>
      <c r="BS51" s="72"/>
      <c r="BT51" s="72"/>
      <c r="BU51" s="72"/>
      <c r="BV51" s="72"/>
      <c r="BW51" s="72"/>
      <c r="BX51" s="72"/>
    </row>
    <row r="52" spans="1:76" s="80" customFormat="1" ht="45" x14ac:dyDescent="0.25">
      <c r="A52" s="77" t="s">
        <v>615</v>
      </c>
      <c r="B52" s="81" t="s">
        <v>516</v>
      </c>
      <c r="C52" s="81" t="s">
        <v>663</v>
      </c>
      <c r="D52" s="77" t="s">
        <v>664</v>
      </c>
      <c r="E52" s="77" t="s">
        <v>665</v>
      </c>
      <c r="F52" s="78">
        <v>404819</v>
      </c>
      <c r="G52" s="79">
        <v>207898</v>
      </c>
      <c r="H52" s="78">
        <v>48551.55</v>
      </c>
      <c r="I52" s="78">
        <v>50626.879999999997</v>
      </c>
      <c r="J52" s="78">
        <v>48249.049999999996</v>
      </c>
      <c r="K52" s="78">
        <v>46939.82</v>
      </c>
      <c r="L52" s="78">
        <v>34387.350000000006</v>
      </c>
      <c r="M52" s="78">
        <v>0</v>
      </c>
      <c r="N52" s="78">
        <v>0</v>
      </c>
      <c r="O52" s="78">
        <v>0</v>
      </c>
      <c r="P52" s="79">
        <f t="shared" si="1"/>
        <v>228754.65</v>
      </c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72"/>
      <c r="BN52" s="72"/>
      <c r="BO52" s="72"/>
      <c r="BP52" s="72"/>
      <c r="BQ52" s="72"/>
      <c r="BR52" s="72"/>
      <c r="BS52" s="72"/>
      <c r="BT52" s="72"/>
      <c r="BU52" s="72"/>
      <c r="BV52" s="72"/>
      <c r="BW52" s="72"/>
      <c r="BX52" s="72"/>
    </row>
    <row r="53" spans="1:76" s="80" customFormat="1" ht="30" x14ac:dyDescent="0.25">
      <c r="A53" s="77" t="s">
        <v>617</v>
      </c>
      <c r="B53" s="81" t="s">
        <v>516</v>
      </c>
      <c r="C53" s="81" t="s">
        <v>859</v>
      </c>
      <c r="D53" s="77" t="s">
        <v>522</v>
      </c>
      <c r="E53" s="77" t="s">
        <v>523</v>
      </c>
      <c r="F53" s="78">
        <v>56260</v>
      </c>
      <c r="G53" s="79">
        <v>48906</v>
      </c>
      <c r="H53" s="78">
        <v>4088.2200000000003</v>
      </c>
      <c r="I53" s="78">
        <v>3646.81</v>
      </c>
      <c r="J53" s="78">
        <v>3278.4500000000003</v>
      </c>
      <c r="K53" s="78">
        <v>3220.77</v>
      </c>
      <c r="L53" s="78">
        <v>3166.24</v>
      </c>
      <c r="M53" s="78">
        <v>3105.34</v>
      </c>
      <c r="N53" s="78">
        <v>3047.6899999999996</v>
      </c>
      <c r="O53" s="78">
        <v>44515.070000000014</v>
      </c>
      <c r="P53" s="79">
        <f t="shared" si="1"/>
        <v>68068.590000000011</v>
      </c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72"/>
      <c r="BL53" s="72"/>
      <c r="BM53" s="72"/>
      <c r="BN53" s="72"/>
      <c r="BO53" s="72"/>
      <c r="BP53" s="72"/>
      <c r="BQ53" s="72"/>
      <c r="BR53" s="72"/>
      <c r="BS53" s="72"/>
      <c r="BT53" s="72"/>
      <c r="BU53" s="72"/>
      <c r="BV53" s="72"/>
      <c r="BW53" s="72"/>
      <c r="BX53" s="72"/>
    </row>
    <row r="54" spans="1:76" s="80" customFormat="1" ht="75" x14ac:dyDescent="0.25">
      <c r="A54" s="77" t="s">
        <v>619</v>
      </c>
      <c r="B54" s="90" t="s">
        <v>516</v>
      </c>
      <c r="C54" s="90" t="s">
        <v>672</v>
      </c>
      <c r="D54" s="91" t="s">
        <v>673</v>
      </c>
      <c r="E54" s="91" t="s">
        <v>674</v>
      </c>
      <c r="F54" s="82">
        <v>789200</v>
      </c>
      <c r="G54" s="92">
        <v>405270</v>
      </c>
      <c r="H54" s="82">
        <v>96952.82</v>
      </c>
      <c r="I54" s="82">
        <v>97791.14</v>
      </c>
      <c r="J54" s="82">
        <v>93404.03</v>
      </c>
      <c r="K54" s="82">
        <v>90869.54</v>
      </c>
      <c r="L54" s="82">
        <v>66613.91</v>
      </c>
      <c r="M54" s="82">
        <v>0</v>
      </c>
      <c r="N54" s="82">
        <v>0</v>
      </c>
      <c r="O54" s="82">
        <v>0</v>
      </c>
      <c r="P54" s="92">
        <f t="shared" si="1"/>
        <v>445631.43999999994</v>
      </c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72"/>
      <c r="BN54" s="72"/>
      <c r="BO54" s="72"/>
      <c r="BP54" s="72"/>
      <c r="BQ54" s="72"/>
      <c r="BR54" s="72"/>
      <c r="BS54" s="72"/>
      <c r="BT54" s="72"/>
      <c r="BU54" s="72"/>
      <c r="BV54" s="72"/>
      <c r="BW54" s="72"/>
      <c r="BX54" s="72"/>
    </row>
    <row r="55" spans="1:76" s="80" customFormat="1" ht="30" x14ac:dyDescent="0.25">
      <c r="A55" s="77" t="s">
        <v>623</v>
      </c>
      <c r="B55" s="87" t="s">
        <v>516</v>
      </c>
      <c r="C55" s="87" t="s">
        <v>705</v>
      </c>
      <c r="D55" s="88" t="s">
        <v>706</v>
      </c>
      <c r="E55" s="88" t="s">
        <v>707</v>
      </c>
      <c r="F55" s="84">
        <v>152450</v>
      </c>
      <c r="G55" s="89">
        <v>80240</v>
      </c>
      <c r="H55" s="84">
        <v>19376.669999999998</v>
      </c>
      <c r="I55" s="84">
        <v>18050.07</v>
      </c>
      <c r="J55" s="84">
        <v>17387.440000000002</v>
      </c>
      <c r="K55" s="84">
        <v>16912.080000000002</v>
      </c>
      <c r="L55" s="84">
        <v>16443.96</v>
      </c>
      <c r="M55" s="84">
        <v>16.03</v>
      </c>
      <c r="N55" s="84">
        <v>0</v>
      </c>
      <c r="O55" s="84">
        <v>0</v>
      </c>
      <c r="P55" s="89">
        <f t="shared" si="1"/>
        <v>88186.25</v>
      </c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72"/>
      <c r="BN55" s="72"/>
      <c r="BO55" s="72"/>
      <c r="BP55" s="72"/>
      <c r="BQ55" s="72"/>
      <c r="BR55" s="72"/>
      <c r="BS55" s="72"/>
      <c r="BT55" s="72"/>
      <c r="BU55" s="72"/>
      <c r="BV55" s="72"/>
      <c r="BW55" s="72"/>
      <c r="BX55" s="72"/>
    </row>
    <row r="56" spans="1:76" s="80" customFormat="1" ht="75" x14ac:dyDescent="0.25">
      <c r="A56" s="77" t="s">
        <v>626</v>
      </c>
      <c r="B56" s="87" t="s">
        <v>516</v>
      </c>
      <c r="C56" s="87" t="s">
        <v>994</v>
      </c>
      <c r="D56" s="88" t="s">
        <v>709</v>
      </c>
      <c r="E56" s="88" t="s">
        <v>592</v>
      </c>
      <c r="F56" s="84">
        <v>1104130</v>
      </c>
      <c r="G56" s="89">
        <v>609444</v>
      </c>
      <c r="H56" s="84">
        <v>47315.58</v>
      </c>
      <c r="I56" s="84">
        <v>49444.92</v>
      </c>
      <c r="J56" s="84">
        <v>46753.37</v>
      </c>
      <c r="K56" s="84">
        <v>45779.770000000004</v>
      </c>
      <c r="L56" s="84">
        <v>44925.91</v>
      </c>
      <c r="M56" s="84">
        <v>43995.17</v>
      </c>
      <c r="N56" s="84">
        <v>43104.09</v>
      </c>
      <c r="O56" s="84">
        <v>487067.01000000007</v>
      </c>
      <c r="P56" s="89">
        <f t="shared" si="1"/>
        <v>808385.82000000007</v>
      </c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72"/>
      <c r="BN56" s="72"/>
      <c r="BO56" s="72"/>
      <c r="BP56" s="72"/>
      <c r="BQ56" s="72"/>
      <c r="BR56" s="72"/>
      <c r="BS56" s="72"/>
      <c r="BT56" s="72"/>
      <c r="BU56" s="72"/>
      <c r="BV56" s="72"/>
      <c r="BW56" s="72"/>
      <c r="BX56" s="72"/>
    </row>
    <row r="57" spans="1:76" s="80" customFormat="1" ht="60" x14ac:dyDescent="0.25">
      <c r="A57" s="77" t="s">
        <v>630</v>
      </c>
      <c r="B57" s="81" t="s">
        <v>516</v>
      </c>
      <c r="C57" s="81" t="s">
        <v>995</v>
      </c>
      <c r="D57" s="77" t="s">
        <v>577</v>
      </c>
      <c r="E57" s="77" t="s">
        <v>578</v>
      </c>
      <c r="F57" s="78">
        <v>13834742</v>
      </c>
      <c r="G57" s="79">
        <v>12364650</v>
      </c>
      <c r="H57" s="78">
        <v>926037.69</v>
      </c>
      <c r="I57" s="78">
        <v>1024524.26</v>
      </c>
      <c r="J57" s="78">
        <v>947515.64</v>
      </c>
      <c r="K57" s="78">
        <v>929413.57</v>
      </c>
      <c r="L57" s="78">
        <v>912079.65</v>
      </c>
      <c r="M57" s="78">
        <v>893184.62</v>
      </c>
      <c r="N57" s="78">
        <v>875094.9</v>
      </c>
      <c r="O57" s="78">
        <v>9889395.9699999969</v>
      </c>
      <c r="P57" s="79">
        <f t="shared" si="1"/>
        <v>16397246.299999997</v>
      </c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/>
      <c r="AW57" s="72"/>
      <c r="AX57" s="72"/>
      <c r="AY57" s="72"/>
      <c r="AZ57" s="72"/>
      <c r="BA57" s="72"/>
      <c r="BB57" s="72"/>
      <c r="BC57" s="72"/>
      <c r="BD57" s="72"/>
      <c r="BE57" s="72"/>
      <c r="BF57" s="72"/>
      <c r="BG57" s="72"/>
      <c r="BH57" s="72"/>
      <c r="BI57" s="72"/>
      <c r="BJ57" s="72"/>
      <c r="BK57" s="72"/>
      <c r="BL57" s="72"/>
      <c r="BM57" s="72"/>
      <c r="BN57" s="72"/>
      <c r="BO57" s="72"/>
      <c r="BP57" s="72"/>
      <c r="BQ57" s="72"/>
      <c r="BR57" s="72"/>
      <c r="BS57" s="72"/>
      <c r="BT57" s="72"/>
      <c r="BU57" s="72"/>
      <c r="BV57" s="72"/>
      <c r="BW57" s="72"/>
      <c r="BX57" s="72"/>
    </row>
    <row r="58" spans="1:76" s="80" customFormat="1" ht="60" x14ac:dyDescent="0.25">
      <c r="A58" s="77" t="s">
        <v>632</v>
      </c>
      <c r="B58" s="87" t="s">
        <v>516</v>
      </c>
      <c r="C58" s="87" t="s">
        <v>1016</v>
      </c>
      <c r="D58" s="88" t="s">
        <v>684</v>
      </c>
      <c r="E58" s="88" t="s">
        <v>699</v>
      </c>
      <c r="F58" s="84">
        <v>753370</v>
      </c>
      <c r="G58" s="89">
        <v>371214</v>
      </c>
      <c r="H58" s="84">
        <v>25841.09</v>
      </c>
      <c r="I58" s="84">
        <v>31356.09</v>
      </c>
      <c r="J58" s="84">
        <v>28393.460000000003</v>
      </c>
      <c r="K58" s="84">
        <v>27853.510000000002</v>
      </c>
      <c r="L58" s="84">
        <v>27336.92</v>
      </c>
      <c r="M58" s="84">
        <v>26773.01</v>
      </c>
      <c r="N58" s="84">
        <v>26233.5</v>
      </c>
      <c r="O58" s="84">
        <v>301370.46999999997</v>
      </c>
      <c r="P58" s="89">
        <f t="shared" si="1"/>
        <v>495158.05</v>
      </c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72"/>
      <c r="BN58" s="72"/>
      <c r="BO58" s="72"/>
      <c r="BP58" s="72"/>
      <c r="BQ58" s="72"/>
      <c r="BR58" s="72"/>
      <c r="BS58" s="72"/>
      <c r="BT58" s="72"/>
      <c r="BU58" s="72"/>
      <c r="BV58" s="72"/>
      <c r="BW58" s="72"/>
      <c r="BX58" s="72"/>
    </row>
    <row r="59" spans="1:76" s="80" customFormat="1" ht="60" x14ac:dyDescent="0.25">
      <c r="A59" s="77" t="s">
        <v>635</v>
      </c>
      <c r="B59" s="87" t="s">
        <v>516</v>
      </c>
      <c r="C59" s="87" t="s">
        <v>691</v>
      </c>
      <c r="D59" s="88" t="s">
        <v>684</v>
      </c>
      <c r="E59" s="88" t="s">
        <v>685</v>
      </c>
      <c r="F59" s="84">
        <v>1159942</v>
      </c>
      <c r="G59" s="89">
        <v>854700</v>
      </c>
      <c r="H59" s="84">
        <v>99710.5</v>
      </c>
      <c r="I59" s="84">
        <v>111128.83</v>
      </c>
      <c r="J59" s="84">
        <v>103391.09999999999</v>
      </c>
      <c r="K59" s="84">
        <v>100964.04000000001</v>
      </c>
      <c r="L59" s="84">
        <v>98575.180000000008</v>
      </c>
      <c r="M59" s="84">
        <v>96106.61</v>
      </c>
      <c r="N59" s="84">
        <v>93681.22</v>
      </c>
      <c r="O59" s="84">
        <v>308822.48000000004</v>
      </c>
      <c r="P59" s="89">
        <f t="shared" si="1"/>
        <v>1012379.96</v>
      </c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72"/>
      <c r="BN59" s="72"/>
      <c r="BO59" s="72"/>
      <c r="BP59" s="72"/>
      <c r="BQ59" s="72"/>
      <c r="BR59" s="72"/>
      <c r="BS59" s="72"/>
      <c r="BT59" s="72"/>
      <c r="BU59" s="72"/>
      <c r="BV59" s="72"/>
      <c r="BW59" s="72"/>
      <c r="BX59" s="72"/>
    </row>
    <row r="60" spans="1:76" s="80" customFormat="1" ht="30" x14ac:dyDescent="0.25">
      <c r="A60" s="77" t="s">
        <v>637</v>
      </c>
      <c r="B60" s="87" t="s">
        <v>516</v>
      </c>
      <c r="C60" s="87" t="s">
        <v>683</v>
      </c>
      <c r="D60" s="88" t="s">
        <v>684</v>
      </c>
      <c r="E60" s="88" t="s">
        <v>685</v>
      </c>
      <c r="F60" s="84">
        <v>770720</v>
      </c>
      <c r="G60" s="89">
        <v>534072</v>
      </c>
      <c r="H60" s="84">
        <v>62305.649999999994</v>
      </c>
      <c r="I60" s="84">
        <v>69440.239999999991</v>
      </c>
      <c r="J60" s="84">
        <v>64605.21</v>
      </c>
      <c r="K60" s="84">
        <v>63088.649999999994</v>
      </c>
      <c r="L60" s="84">
        <v>61595.939999999995</v>
      </c>
      <c r="M60" s="84">
        <v>60053.4</v>
      </c>
      <c r="N60" s="84">
        <v>58537.860000000008</v>
      </c>
      <c r="O60" s="84">
        <v>192974.11</v>
      </c>
      <c r="P60" s="89">
        <f t="shared" si="1"/>
        <v>632601.05999999994</v>
      </c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72"/>
      <c r="BN60" s="72"/>
      <c r="BO60" s="72"/>
      <c r="BP60" s="72"/>
      <c r="BQ60" s="72"/>
      <c r="BR60" s="72"/>
      <c r="BS60" s="72"/>
      <c r="BT60" s="72"/>
      <c r="BU60" s="72"/>
      <c r="BV60" s="72"/>
      <c r="BW60" s="72"/>
      <c r="BX60" s="72"/>
    </row>
    <row r="61" spans="1:76" s="80" customFormat="1" x14ac:dyDescent="0.25">
      <c r="A61" s="77" t="s">
        <v>639</v>
      </c>
      <c r="B61" s="81" t="s">
        <v>516</v>
      </c>
      <c r="C61" s="81" t="s">
        <v>863</v>
      </c>
      <c r="D61" s="77" t="s">
        <v>537</v>
      </c>
      <c r="E61" s="77" t="s">
        <v>538</v>
      </c>
      <c r="F61" s="78">
        <v>3783184</v>
      </c>
      <c r="G61" s="79">
        <v>2809860</v>
      </c>
      <c r="H61" s="78">
        <v>318727.97000000003</v>
      </c>
      <c r="I61" s="78">
        <v>311620.74</v>
      </c>
      <c r="J61" s="78">
        <v>294137.05</v>
      </c>
      <c r="K61" s="78">
        <v>279152.08</v>
      </c>
      <c r="L61" s="78">
        <v>257284.29</v>
      </c>
      <c r="M61" s="78">
        <v>247290.23999999999</v>
      </c>
      <c r="N61" s="78">
        <v>237701.1</v>
      </c>
      <c r="O61" s="78">
        <v>1501832.49</v>
      </c>
      <c r="P61" s="79">
        <f t="shared" si="1"/>
        <v>3447745.96</v>
      </c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/>
      <c r="BO61" s="72"/>
      <c r="BP61" s="72"/>
      <c r="BQ61" s="72"/>
      <c r="BR61" s="72"/>
      <c r="BS61" s="72"/>
      <c r="BT61" s="72"/>
      <c r="BU61" s="72"/>
      <c r="BV61" s="72"/>
      <c r="BW61" s="72"/>
      <c r="BX61" s="72"/>
    </row>
    <row r="62" spans="1:76" s="80" customFormat="1" ht="45" x14ac:dyDescent="0.25">
      <c r="A62" s="77" t="s">
        <v>642</v>
      </c>
      <c r="B62" s="81" t="s">
        <v>516</v>
      </c>
      <c r="C62" s="81" t="s">
        <v>586</v>
      </c>
      <c r="D62" s="77" t="s">
        <v>587</v>
      </c>
      <c r="E62" s="77" t="s">
        <v>588</v>
      </c>
      <c r="F62" s="78">
        <v>406950</v>
      </c>
      <c r="G62" s="79">
        <v>321640</v>
      </c>
      <c r="H62" s="78">
        <v>57882.94</v>
      </c>
      <c r="I62" s="78">
        <v>36750.880000000005</v>
      </c>
      <c r="J62" s="78">
        <v>34963.65</v>
      </c>
      <c r="K62" s="78">
        <v>34092.520000000004</v>
      </c>
      <c r="L62" s="78">
        <v>33296.54</v>
      </c>
      <c r="M62" s="78">
        <v>32471.739999999998</v>
      </c>
      <c r="N62" s="78">
        <v>31662.44</v>
      </c>
      <c r="O62" s="78">
        <v>118543.82000000002</v>
      </c>
      <c r="P62" s="79">
        <f t="shared" si="1"/>
        <v>379664.53</v>
      </c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72"/>
      <c r="BN62" s="72"/>
      <c r="BO62" s="72"/>
      <c r="BP62" s="72"/>
      <c r="BQ62" s="72"/>
      <c r="BR62" s="72"/>
      <c r="BS62" s="72"/>
      <c r="BT62" s="72"/>
      <c r="BU62" s="72"/>
      <c r="BV62" s="72"/>
      <c r="BW62" s="72"/>
      <c r="BX62" s="72"/>
    </row>
    <row r="63" spans="1:76" s="80" customFormat="1" ht="30" x14ac:dyDescent="0.25">
      <c r="A63" s="77" t="s">
        <v>646</v>
      </c>
      <c r="B63" s="81" t="s">
        <v>516</v>
      </c>
      <c r="C63" s="81" t="s">
        <v>590</v>
      </c>
      <c r="D63" s="77" t="s">
        <v>591</v>
      </c>
      <c r="E63" s="77" t="s">
        <v>592</v>
      </c>
      <c r="F63" s="78">
        <v>2075170</v>
      </c>
      <c r="G63" s="79">
        <v>1772568</v>
      </c>
      <c r="H63" s="78">
        <v>132919.96</v>
      </c>
      <c r="I63" s="78">
        <v>139675.32</v>
      </c>
      <c r="J63" s="78">
        <v>132786.71</v>
      </c>
      <c r="K63" s="78">
        <v>130285.63</v>
      </c>
      <c r="L63" s="78">
        <v>127895.81</v>
      </c>
      <c r="M63" s="78">
        <v>125280.05</v>
      </c>
      <c r="N63" s="78">
        <v>122780.68</v>
      </c>
      <c r="O63" s="78">
        <v>1456762.7500000005</v>
      </c>
      <c r="P63" s="79">
        <f t="shared" si="1"/>
        <v>2368386.91</v>
      </c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/>
      <c r="BJ63" s="72"/>
      <c r="BK63" s="72"/>
      <c r="BL63" s="72"/>
      <c r="BM63" s="72"/>
      <c r="BN63" s="72"/>
      <c r="BO63" s="72"/>
      <c r="BP63" s="72"/>
      <c r="BQ63" s="72"/>
      <c r="BR63" s="72"/>
      <c r="BS63" s="72"/>
      <c r="BT63" s="72"/>
      <c r="BU63" s="72"/>
      <c r="BV63" s="72"/>
      <c r="BW63" s="72"/>
      <c r="BX63" s="72"/>
    </row>
    <row r="64" spans="1:76" s="80" customFormat="1" ht="45" x14ac:dyDescent="0.25">
      <c r="A64" s="77" t="s">
        <v>649</v>
      </c>
      <c r="B64" s="87" t="s">
        <v>516</v>
      </c>
      <c r="C64" s="87" t="s">
        <v>1017</v>
      </c>
      <c r="D64" s="88" t="s">
        <v>711</v>
      </c>
      <c r="E64" s="88" t="s">
        <v>712</v>
      </c>
      <c r="F64" s="84">
        <v>302670</v>
      </c>
      <c r="G64" s="89">
        <v>31950</v>
      </c>
      <c r="H64" s="84">
        <v>4229.0599999999995</v>
      </c>
      <c r="I64" s="84">
        <v>3937.1</v>
      </c>
      <c r="J64" s="84">
        <v>3667.4399999999996</v>
      </c>
      <c r="K64" s="84">
        <v>3576.42</v>
      </c>
      <c r="L64" s="84">
        <v>3487.02</v>
      </c>
      <c r="M64" s="84">
        <v>3394.2400000000002</v>
      </c>
      <c r="N64" s="84">
        <v>3303.27</v>
      </c>
      <c r="O64" s="84">
        <v>13030.41</v>
      </c>
      <c r="P64" s="89">
        <f t="shared" si="1"/>
        <v>38624.959999999999</v>
      </c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/>
      <c r="BO64" s="72"/>
      <c r="BP64" s="72"/>
      <c r="BQ64" s="72"/>
      <c r="BR64" s="72"/>
      <c r="BS64" s="72"/>
      <c r="BT64" s="72"/>
      <c r="BU64" s="72"/>
      <c r="BV64" s="72"/>
      <c r="BW64" s="72"/>
      <c r="BX64" s="72"/>
    </row>
    <row r="65" spans="1:76" s="80" customFormat="1" ht="45" x14ac:dyDescent="0.25">
      <c r="A65" s="77" t="s">
        <v>651</v>
      </c>
      <c r="B65" s="87" t="s">
        <v>516</v>
      </c>
      <c r="C65" s="87" t="s">
        <v>1018</v>
      </c>
      <c r="D65" s="88" t="s">
        <v>711</v>
      </c>
      <c r="E65" s="88" t="s">
        <v>712</v>
      </c>
      <c r="F65" s="84">
        <v>489990</v>
      </c>
      <c r="G65" s="89">
        <v>53415</v>
      </c>
      <c r="H65" s="84">
        <v>7070.29</v>
      </c>
      <c r="I65" s="84">
        <v>6582.13</v>
      </c>
      <c r="J65" s="84">
        <v>6131.34</v>
      </c>
      <c r="K65" s="84">
        <v>5979.15</v>
      </c>
      <c r="L65" s="84">
        <v>5829.71</v>
      </c>
      <c r="M65" s="84">
        <v>5674.6100000000006</v>
      </c>
      <c r="N65" s="84">
        <v>5522.52</v>
      </c>
      <c r="O65" s="84">
        <v>21784.629999999994</v>
      </c>
      <c r="P65" s="89">
        <f t="shared" si="1"/>
        <v>64574.37999999999</v>
      </c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72"/>
      <c r="BN65" s="72"/>
      <c r="BO65" s="72"/>
      <c r="BP65" s="72"/>
      <c r="BQ65" s="72"/>
      <c r="BR65" s="72"/>
      <c r="BS65" s="72"/>
      <c r="BT65" s="72"/>
      <c r="BU65" s="72"/>
      <c r="BV65" s="72"/>
      <c r="BW65" s="72"/>
      <c r="BX65" s="72"/>
    </row>
    <row r="66" spans="1:76" s="80" customFormat="1" ht="30" x14ac:dyDescent="0.25">
      <c r="A66" s="77" t="s">
        <v>654</v>
      </c>
      <c r="B66" s="81" t="s">
        <v>516</v>
      </c>
      <c r="C66" s="81" t="s">
        <v>858</v>
      </c>
      <c r="D66" s="77" t="s">
        <v>519</v>
      </c>
      <c r="E66" s="77" t="s">
        <v>520</v>
      </c>
      <c r="F66" s="78">
        <v>46789</v>
      </c>
      <c r="G66" s="79">
        <v>40350</v>
      </c>
      <c r="H66" s="78">
        <v>8266.82</v>
      </c>
      <c r="I66" s="78">
        <v>7794.31</v>
      </c>
      <c r="J66" s="78">
        <v>7350.81</v>
      </c>
      <c r="K66" s="78">
        <v>7132.2300000000005</v>
      </c>
      <c r="L66" s="78">
        <v>6914.55</v>
      </c>
      <c r="M66" s="78">
        <v>6694.7699999999995</v>
      </c>
      <c r="N66" s="78">
        <v>1651.41</v>
      </c>
      <c r="O66" s="78">
        <v>0</v>
      </c>
      <c r="P66" s="79">
        <f>SUM(H66:O66)</f>
        <v>45804.9</v>
      </c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72"/>
      <c r="BN66" s="72"/>
      <c r="BO66" s="72"/>
      <c r="BP66" s="72"/>
      <c r="BQ66" s="72"/>
      <c r="BR66" s="72"/>
      <c r="BS66" s="72"/>
      <c r="BT66" s="72"/>
      <c r="BU66" s="72"/>
      <c r="BV66" s="72"/>
      <c r="BW66" s="72"/>
      <c r="BX66" s="72"/>
    </row>
    <row r="67" spans="1:76" s="80" customFormat="1" ht="30" x14ac:dyDescent="0.25">
      <c r="A67" s="77" t="s">
        <v>658</v>
      </c>
      <c r="B67" s="81" t="s">
        <v>516</v>
      </c>
      <c r="C67" s="81" t="s">
        <v>996</v>
      </c>
      <c r="D67" s="77" t="s">
        <v>573</v>
      </c>
      <c r="E67" s="77" t="s">
        <v>574</v>
      </c>
      <c r="F67" s="78">
        <v>657700</v>
      </c>
      <c r="G67" s="79">
        <v>618238</v>
      </c>
      <c r="H67" s="78">
        <v>66845.679999999993</v>
      </c>
      <c r="I67" s="78">
        <v>75790.570000000007</v>
      </c>
      <c r="J67" s="78">
        <v>70492.23000000001</v>
      </c>
      <c r="K67" s="78">
        <v>68774.540000000008</v>
      </c>
      <c r="L67" s="78">
        <v>67089.790000000008</v>
      </c>
      <c r="M67" s="78">
        <v>65336.83</v>
      </c>
      <c r="N67" s="78">
        <v>63620.33</v>
      </c>
      <c r="O67" s="78">
        <v>278793.62</v>
      </c>
      <c r="P67" s="79">
        <f t="shared" ref="P67:P75" si="2">SUM(H67:O67)</f>
        <v>756743.59000000008</v>
      </c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2"/>
      <c r="BF67" s="72"/>
      <c r="BG67" s="72"/>
      <c r="BH67" s="72"/>
      <c r="BI67" s="72"/>
      <c r="BJ67" s="72"/>
      <c r="BK67" s="72"/>
      <c r="BL67" s="72"/>
      <c r="BM67" s="72"/>
      <c r="BN67" s="72"/>
      <c r="BO67" s="72"/>
      <c r="BP67" s="72"/>
      <c r="BQ67" s="72"/>
      <c r="BR67" s="72"/>
      <c r="BS67" s="72"/>
      <c r="BT67" s="72"/>
      <c r="BU67" s="72"/>
      <c r="BV67" s="72"/>
      <c r="BW67" s="72"/>
      <c r="BX67" s="72"/>
    </row>
    <row r="68" spans="1:76" s="80" customFormat="1" ht="45" x14ac:dyDescent="0.25">
      <c r="A68" s="77" t="s">
        <v>661</v>
      </c>
      <c r="B68" s="81" t="s">
        <v>516</v>
      </c>
      <c r="C68" s="81" t="s">
        <v>997</v>
      </c>
      <c r="D68" s="77" t="s">
        <v>573</v>
      </c>
      <c r="E68" s="77" t="s">
        <v>574</v>
      </c>
      <c r="F68" s="78">
        <v>343744</v>
      </c>
      <c r="G68" s="79">
        <v>299202</v>
      </c>
      <c r="H68" s="78">
        <v>32433.64</v>
      </c>
      <c r="I68" s="78">
        <v>36669.119999999995</v>
      </c>
      <c r="J68" s="78">
        <v>34105.479999999996</v>
      </c>
      <c r="K68" s="78">
        <v>33274.44</v>
      </c>
      <c r="L68" s="78">
        <v>32459.32</v>
      </c>
      <c r="M68" s="78">
        <v>31611.199999999997</v>
      </c>
      <c r="N68" s="78">
        <v>30780.739999999998</v>
      </c>
      <c r="O68" s="78">
        <v>134882.21</v>
      </c>
      <c r="P68" s="79">
        <f t="shared" si="2"/>
        <v>366216.15</v>
      </c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72"/>
      <c r="BN68" s="72"/>
      <c r="BO68" s="72"/>
      <c r="BP68" s="72"/>
      <c r="BQ68" s="72"/>
      <c r="BR68" s="72"/>
      <c r="BS68" s="72"/>
      <c r="BT68" s="72"/>
      <c r="BU68" s="72"/>
      <c r="BV68" s="72"/>
      <c r="BW68" s="72"/>
      <c r="BX68" s="72"/>
    </row>
    <row r="69" spans="1:76" s="80" customFormat="1" ht="45" x14ac:dyDescent="0.25">
      <c r="A69" s="77" t="s">
        <v>662</v>
      </c>
      <c r="B69" s="81" t="s">
        <v>516</v>
      </c>
      <c r="C69" s="81" t="s">
        <v>998</v>
      </c>
      <c r="D69" s="77" t="s">
        <v>594</v>
      </c>
      <c r="E69" s="77" t="s">
        <v>595</v>
      </c>
      <c r="F69" s="78">
        <v>692260</v>
      </c>
      <c r="G69" s="79">
        <v>383088.33</v>
      </c>
      <c r="H69" s="78">
        <v>37240.39</v>
      </c>
      <c r="I69" s="78">
        <v>36404.379999999997</v>
      </c>
      <c r="J69" s="78">
        <v>33747.769999999997</v>
      </c>
      <c r="K69" s="78">
        <v>33002.199999999997</v>
      </c>
      <c r="L69" s="78">
        <v>32282.140000000003</v>
      </c>
      <c r="M69" s="78">
        <v>31510.04</v>
      </c>
      <c r="N69" s="78">
        <v>30764.979999999996</v>
      </c>
      <c r="O69" s="78">
        <v>272466.01</v>
      </c>
      <c r="P69" s="79">
        <f t="shared" si="2"/>
        <v>507417.91000000003</v>
      </c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72"/>
      <c r="BN69" s="72"/>
      <c r="BO69" s="72"/>
      <c r="BP69" s="72"/>
      <c r="BQ69" s="72"/>
      <c r="BR69" s="72"/>
      <c r="BS69" s="72"/>
      <c r="BT69" s="72"/>
      <c r="BU69" s="72"/>
      <c r="BV69" s="72"/>
      <c r="BW69" s="72"/>
      <c r="BX69" s="72"/>
    </row>
    <row r="70" spans="1:76" s="80" customFormat="1" ht="30" x14ac:dyDescent="0.25">
      <c r="A70" s="77" t="s">
        <v>666</v>
      </c>
      <c r="B70" s="87" t="s">
        <v>516</v>
      </c>
      <c r="C70" s="87" t="s">
        <v>873</v>
      </c>
      <c r="D70" s="88" t="s">
        <v>727</v>
      </c>
      <c r="E70" s="88" t="s">
        <v>728</v>
      </c>
      <c r="F70" s="84">
        <v>385955</v>
      </c>
      <c r="G70" s="89">
        <v>380292</v>
      </c>
      <c r="H70" s="84">
        <v>34561.19</v>
      </c>
      <c r="I70" s="84">
        <v>35552.270000000004</v>
      </c>
      <c r="J70" s="84">
        <v>33830.06</v>
      </c>
      <c r="K70" s="84">
        <v>33085.659999999996</v>
      </c>
      <c r="L70" s="84">
        <v>32377.68</v>
      </c>
      <c r="M70" s="84">
        <v>31620.59</v>
      </c>
      <c r="N70" s="84">
        <v>30889.079999999998</v>
      </c>
      <c r="O70" s="84">
        <v>262907.53999999998</v>
      </c>
      <c r="P70" s="89">
        <f t="shared" si="2"/>
        <v>494824.06999999995</v>
      </c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72"/>
      <c r="BN70" s="72"/>
      <c r="BO70" s="72"/>
      <c r="BP70" s="72"/>
      <c r="BQ70" s="72"/>
      <c r="BR70" s="72"/>
      <c r="BS70" s="72"/>
      <c r="BT70" s="72"/>
      <c r="BU70" s="72"/>
      <c r="BV70" s="72"/>
      <c r="BW70" s="72"/>
      <c r="BX70" s="72"/>
    </row>
    <row r="71" spans="1:76" s="80" customFormat="1" ht="30" x14ac:dyDescent="0.25">
      <c r="A71" s="77" t="s">
        <v>669</v>
      </c>
      <c r="B71" s="87" t="s">
        <v>516</v>
      </c>
      <c r="C71" s="87" t="s">
        <v>872</v>
      </c>
      <c r="D71" s="88" t="s">
        <v>724</v>
      </c>
      <c r="E71" s="88" t="s">
        <v>725</v>
      </c>
      <c r="F71" s="84">
        <v>105000</v>
      </c>
      <c r="G71" s="89">
        <v>103496</v>
      </c>
      <c r="H71" s="84">
        <v>10518.27</v>
      </c>
      <c r="I71" s="84">
        <v>9248.35</v>
      </c>
      <c r="J71" s="84">
        <v>8810.67</v>
      </c>
      <c r="K71" s="84">
        <v>8627.1500000000015</v>
      </c>
      <c r="L71" s="84">
        <v>8449.7799999999988</v>
      </c>
      <c r="M71" s="84">
        <v>8259.8700000000008</v>
      </c>
      <c r="N71" s="84">
        <v>8076.4900000000007</v>
      </c>
      <c r="O71" s="84">
        <v>70694.98</v>
      </c>
      <c r="P71" s="89">
        <f t="shared" si="2"/>
        <v>132685.56</v>
      </c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72"/>
      <c r="BN71" s="72"/>
      <c r="BO71" s="72"/>
      <c r="BP71" s="72"/>
      <c r="BQ71" s="72"/>
      <c r="BR71" s="72"/>
      <c r="BS71" s="72"/>
      <c r="BT71" s="72"/>
      <c r="BU71" s="72"/>
      <c r="BV71" s="72"/>
      <c r="BW71" s="72"/>
      <c r="BX71" s="72"/>
    </row>
    <row r="72" spans="1:76" s="80" customFormat="1" ht="45" x14ac:dyDescent="0.25">
      <c r="A72" s="77" t="s">
        <v>671</v>
      </c>
      <c r="B72" s="81" t="s">
        <v>516</v>
      </c>
      <c r="C72" s="81" t="s">
        <v>999</v>
      </c>
      <c r="D72" s="77" t="s">
        <v>659</v>
      </c>
      <c r="E72" s="77" t="s">
        <v>660</v>
      </c>
      <c r="F72" s="78">
        <v>113570</v>
      </c>
      <c r="G72" s="79">
        <v>35115.08</v>
      </c>
      <c r="H72" s="78">
        <v>6046.82</v>
      </c>
      <c r="I72" s="78">
        <v>5578.87</v>
      </c>
      <c r="J72" s="78">
        <v>5356.8200000000006</v>
      </c>
      <c r="K72" s="78">
        <v>5210.93</v>
      </c>
      <c r="L72" s="78">
        <v>5066.1899999999996</v>
      </c>
      <c r="M72" s="78">
        <v>4918.8900000000003</v>
      </c>
      <c r="N72" s="78">
        <v>4773.07</v>
      </c>
      <c r="O72" s="78">
        <v>3390.61</v>
      </c>
      <c r="P72" s="79">
        <f t="shared" si="2"/>
        <v>40342.199999999997</v>
      </c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72"/>
      <c r="BP72" s="72"/>
      <c r="BQ72" s="72"/>
      <c r="BR72" s="72"/>
      <c r="BS72" s="72"/>
      <c r="BT72" s="72"/>
      <c r="BU72" s="72"/>
      <c r="BV72" s="72"/>
      <c r="BW72" s="72"/>
      <c r="BX72" s="72"/>
    </row>
    <row r="73" spans="1:76" s="80" customFormat="1" ht="60" x14ac:dyDescent="0.25">
      <c r="A73" s="77" t="s">
        <v>675</v>
      </c>
      <c r="B73" s="81" t="s">
        <v>516</v>
      </c>
      <c r="C73" s="81" t="s">
        <v>1000</v>
      </c>
      <c r="D73" s="77" t="s">
        <v>659</v>
      </c>
      <c r="E73" s="77" t="s">
        <v>660</v>
      </c>
      <c r="F73" s="78">
        <v>106600</v>
      </c>
      <c r="G73" s="79">
        <v>97768</v>
      </c>
      <c r="H73" s="78">
        <v>8689.6899999999987</v>
      </c>
      <c r="I73" s="78">
        <v>7644.5</v>
      </c>
      <c r="J73" s="78">
        <v>7274.24</v>
      </c>
      <c r="K73" s="78">
        <v>7131.55</v>
      </c>
      <c r="L73" s="78">
        <v>6995.58</v>
      </c>
      <c r="M73" s="78">
        <v>6845.93</v>
      </c>
      <c r="N73" s="78">
        <v>6703.32</v>
      </c>
      <c r="O73" s="78">
        <v>83457.409999999989</v>
      </c>
      <c r="P73" s="79">
        <f t="shared" si="2"/>
        <v>134742.21999999997</v>
      </c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V73" s="72"/>
      <c r="BW73" s="72"/>
      <c r="BX73" s="72"/>
    </row>
    <row r="74" spans="1:76" s="80" customFormat="1" ht="30" x14ac:dyDescent="0.25">
      <c r="A74" s="77" t="s">
        <v>679</v>
      </c>
      <c r="B74" s="81" t="s">
        <v>516</v>
      </c>
      <c r="C74" s="81" t="s">
        <v>864</v>
      </c>
      <c r="D74" s="77" t="s">
        <v>865</v>
      </c>
      <c r="E74" s="77" t="s">
        <v>540</v>
      </c>
      <c r="F74" s="78">
        <v>400000</v>
      </c>
      <c r="G74" s="79">
        <v>235300</v>
      </c>
      <c r="H74" s="78">
        <v>94680.639999999999</v>
      </c>
      <c r="I74" s="78">
        <v>94440.760000000009</v>
      </c>
      <c r="J74" s="78">
        <v>47134.02</v>
      </c>
      <c r="K74" s="78">
        <v>0</v>
      </c>
      <c r="L74" s="78">
        <v>0</v>
      </c>
      <c r="M74" s="78">
        <v>0</v>
      </c>
      <c r="N74" s="78">
        <v>0</v>
      </c>
      <c r="O74" s="78">
        <v>0</v>
      </c>
      <c r="P74" s="79">
        <f t="shared" si="2"/>
        <v>236255.42</v>
      </c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/>
      <c r="BU74" s="72"/>
      <c r="BV74" s="72"/>
      <c r="BW74" s="72"/>
      <c r="BX74" s="72"/>
    </row>
    <row r="75" spans="1:76" s="80" customFormat="1" ht="30" x14ac:dyDescent="0.25">
      <c r="A75" s="77" t="s">
        <v>682</v>
      </c>
      <c r="B75" s="81" t="s">
        <v>516</v>
      </c>
      <c r="C75" s="81" t="s">
        <v>1001</v>
      </c>
      <c r="D75" s="77" t="s">
        <v>557</v>
      </c>
      <c r="E75" s="77" t="s">
        <v>558</v>
      </c>
      <c r="F75" s="78">
        <v>782000</v>
      </c>
      <c r="G75" s="79">
        <v>782000</v>
      </c>
      <c r="H75" s="78">
        <v>66676.44</v>
      </c>
      <c r="I75" s="78">
        <v>93376.44</v>
      </c>
      <c r="J75" s="78">
        <v>84865.82</v>
      </c>
      <c r="K75" s="78">
        <v>82961.930000000008</v>
      </c>
      <c r="L75" s="78">
        <v>81098.42</v>
      </c>
      <c r="M75" s="78">
        <v>79151.520000000004</v>
      </c>
      <c r="N75" s="78">
        <v>77248.929999999993</v>
      </c>
      <c r="O75" s="78">
        <v>390975.72000000003</v>
      </c>
      <c r="P75" s="79">
        <f t="shared" si="2"/>
        <v>956355.22</v>
      </c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</row>
    <row r="76" spans="1:76" s="80" customFormat="1" ht="30" x14ac:dyDescent="0.25">
      <c r="A76" s="77" t="s">
        <v>686</v>
      </c>
      <c r="B76" s="87" t="s">
        <v>516</v>
      </c>
      <c r="C76" s="87" t="s">
        <v>875</v>
      </c>
      <c r="D76" s="88" t="s">
        <v>730</v>
      </c>
      <c r="E76" s="88" t="s">
        <v>733</v>
      </c>
      <c r="F76" s="84">
        <v>110174</v>
      </c>
      <c r="G76" s="89">
        <v>110173.87</v>
      </c>
      <c r="H76" s="84">
        <v>11819.3</v>
      </c>
      <c r="I76" s="84">
        <v>12959.89</v>
      </c>
      <c r="J76" s="84">
        <v>11916.09</v>
      </c>
      <c r="K76" s="84">
        <v>11646.21</v>
      </c>
      <c r="L76" s="84">
        <v>11381.9</v>
      </c>
      <c r="M76" s="84">
        <v>11106.15</v>
      </c>
      <c r="N76" s="84">
        <v>10836.49</v>
      </c>
      <c r="O76" s="84">
        <v>52259.149999999994</v>
      </c>
      <c r="P76" s="89">
        <f>SUM(H76:O76)</f>
        <v>133925.18</v>
      </c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/>
      <c r="BU76" s="72"/>
      <c r="BV76" s="72"/>
      <c r="BW76" s="72"/>
      <c r="BX76" s="72"/>
    </row>
    <row r="77" spans="1:76" s="80" customFormat="1" ht="30" x14ac:dyDescent="0.25">
      <c r="A77" s="77" t="s">
        <v>690</v>
      </c>
      <c r="B77" s="87" t="s">
        <v>516</v>
      </c>
      <c r="C77" s="87" t="s">
        <v>874</v>
      </c>
      <c r="D77" s="88" t="s">
        <v>730</v>
      </c>
      <c r="E77" s="88" t="s">
        <v>731</v>
      </c>
      <c r="F77" s="84">
        <v>89093</v>
      </c>
      <c r="G77" s="89">
        <v>86691</v>
      </c>
      <c r="H77" s="84">
        <v>8827.44</v>
      </c>
      <c r="I77" s="84">
        <v>7951.21</v>
      </c>
      <c r="J77" s="84">
        <v>7188.59</v>
      </c>
      <c r="K77" s="84">
        <v>7040.7199999999993</v>
      </c>
      <c r="L77" s="84">
        <v>6898.13</v>
      </c>
      <c r="M77" s="84">
        <v>6744.79</v>
      </c>
      <c r="N77" s="84">
        <v>6597.04</v>
      </c>
      <c r="O77" s="84">
        <v>61596.970000000008</v>
      </c>
      <c r="P77" s="89">
        <f t="shared" ref="P77:P84" si="3">SUM(H77:O77)</f>
        <v>112844.89000000001</v>
      </c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</row>
    <row r="78" spans="1:76" s="80" customFormat="1" ht="45" x14ac:dyDescent="0.25">
      <c r="A78" s="77" t="s">
        <v>692</v>
      </c>
      <c r="B78" s="87" t="s">
        <v>516</v>
      </c>
      <c r="C78" s="87" t="s">
        <v>1002</v>
      </c>
      <c r="D78" s="88" t="s">
        <v>735</v>
      </c>
      <c r="E78" s="88" t="s">
        <v>736</v>
      </c>
      <c r="F78" s="84">
        <v>127410</v>
      </c>
      <c r="G78" s="89">
        <v>123966</v>
      </c>
      <c r="H78" s="84">
        <v>12788.970000000001</v>
      </c>
      <c r="I78" s="84">
        <v>11102.74</v>
      </c>
      <c r="J78" s="84">
        <v>10331.41</v>
      </c>
      <c r="K78" s="84">
        <v>10116.65</v>
      </c>
      <c r="L78" s="84">
        <v>9909.5300000000007</v>
      </c>
      <c r="M78" s="84">
        <v>9686.7999999999993</v>
      </c>
      <c r="N78" s="84">
        <v>9472.18</v>
      </c>
      <c r="O78" s="84">
        <v>88291.259999999966</v>
      </c>
      <c r="P78" s="89">
        <f>SUM(H78:O78)</f>
        <v>161699.53999999998</v>
      </c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T78" s="72"/>
      <c r="BU78" s="72"/>
      <c r="BV78" s="72"/>
      <c r="BW78" s="72"/>
      <c r="BX78" s="72"/>
    </row>
    <row r="79" spans="1:76" s="80" customFormat="1" ht="30" x14ac:dyDescent="0.25">
      <c r="A79" s="77" t="s">
        <v>696</v>
      </c>
      <c r="B79" s="87" t="s">
        <v>516</v>
      </c>
      <c r="C79" s="87" t="s">
        <v>1003</v>
      </c>
      <c r="D79" s="88" t="s">
        <v>735</v>
      </c>
      <c r="E79" s="88" t="s">
        <v>736</v>
      </c>
      <c r="F79" s="84">
        <v>68951</v>
      </c>
      <c r="G79" s="89">
        <v>67095</v>
      </c>
      <c r="H79" s="84">
        <v>6921.84</v>
      </c>
      <c r="I79" s="84">
        <v>6009.21</v>
      </c>
      <c r="J79" s="84">
        <v>5591.76</v>
      </c>
      <c r="K79" s="84">
        <v>5475.5099999999993</v>
      </c>
      <c r="L79" s="84">
        <v>5363.4100000000008</v>
      </c>
      <c r="M79" s="84">
        <v>5242.8599999999997</v>
      </c>
      <c r="N79" s="84">
        <v>5126.68</v>
      </c>
      <c r="O79" s="84">
        <v>47786.47</v>
      </c>
      <c r="P79" s="89">
        <f>SUM(H79:O79)</f>
        <v>87517.739999999991</v>
      </c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</row>
    <row r="80" spans="1:76" s="80" customFormat="1" ht="60" x14ac:dyDescent="0.25">
      <c r="A80" s="77" t="s">
        <v>698</v>
      </c>
      <c r="B80" s="87" t="s">
        <v>516</v>
      </c>
      <c r="C80" s="87" t="s">
        <v>1004</v>
      </c>
      <c r="D80" s="88" t="s">
        <v>739</v>
      </c>
      <c r="E80" s="88" t="s">
        <v>740</v>
      </c>
      <c r="F80" s="84">
        <v>136879</v>
      </c>
      <c r="G80" s="89">
        <v>136878.68</v>
      </c>
      <c r="H80" s="84">
        <v>12164.61</v>
      </c>
      <c r="I80" s="84">
        <v>16081.94</v>
      </c>
      <c r="J80" s="84">
        <v>15087.730000000001</v>
      </c>
      <c r="K80" s="84">
        <v>14742.07</v>
      </c>
      <c r="L80" s="84">
        <v>14403.619999999999</v>
      </c>
      <c r="M80" s="84">
        <v>14050.31</v>
      </c>
      <c r="N80" s="84">
        <v>13704.9</v>
      </c>
      <c r="O80" s="84">
        <v>67268.779999999984</v>
      </c>
      <c r="P80" s="89">
        <f t="shared" si="3"/>
        <v>167503.95999999996</v>
      </c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/>
      <c r="BM80" s="72"/>
      <c r="BN80" s="72"/>
      <c r="BO80" s="72"/>
      <c r="BP80" s="72"/>
      <c r="BQ80" s="72"/>
      <c r="BR80" s="72"/>
      <c r="BS80" s="72"/>
      <c r="BT80" s="72"/>
      <c r="BU80" s="72"/>
      <c r="BV80" s="72"/>
      <c r="BW80" s="72"/>
      <c r="BX80" s="72"/>
    </row>
    <row r="81" spans="1:76" s="80" customFormat="1" ht="45" x14ac:dyDescent="0.25">
      <c r="A81" s="77" t="s">
        <v>700</v>
      </c>
      <c r="B81" s="87" t="s">
        <v>516</v>
      </c>
      <c r="C81" s="87" t="s">
        <v>1005</v>
      </c>
      <c r="D81" s="88" t="s">
        <v>742</v>
      </c>
      <c r="E81" s="88" t="s">
        <v>743</v>
      </c>
      <c r="F81" s="84">
        <v>307500</v>
      </c>
      <c r="G81" s="89">
        <v>257951.94</v>
      </c>
      <c r="H81" s="84">
        <v>17091.59</v>
      </c>
      <c r="I81" s="84">
        <v>24704.17</v>
      </c>
      <c r="J81" s="84">
        <v>23516.959999999999</v>
      </c>
      <c r="K81" s="84">
        <v>22949.98</v>
      </c>
      <c r="L81" s="84">
        <v>22430.69</v>
      </c>
      <c r="M81" s="84">
        <v>21871.57</v>
      </c>
      <c r="N81" s="84">
        <v>21333.1</v>
      </c>
      <c r="O81" s="84">
        <v>199166.88000000003</v>
      </c>
      <c r="P81" s="89">
        <f t="shared" si="3"/>
        <v>353064.94000000006</v>
      </c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</row>
    <row r="82" spans="1:76" s="80" customFormat="1" ht="45" x14ac:dyDescent="0.25">
      <c r="A82" s="77" t="s">
        <v>704</v>
      </c>
      <c r="B82" s="87" t="s">
        <v>516</v>
      </c>
      <c r="C82" s="87" t="s">
        <v>1006</v>
      </c>
      <c r="D82" s="88" t="s">
        <v>742</v>
      </c>
      <c r="E82" s="88" t="s">
        <v>745</v>
      </c>
      <c r="F82" s="84">
        <v>327351</v>
      </c>
      <c r="G82" s="89">
        <v>215072</v>
      </c>
      <c r="H82" s="84">
        <v>26076.55</v>
      </c>
      <c r="I82" s="84">
        <v>22764.41</v>
      </c>
      <c r="J82" s="84">
        <v>21770.83</v>
      </c>
      <c r="K82" s="84">
        <v>21269.01</v>
      </c>
      <c r="L82" s="84">
        <v>20799.63</v>
      </c>
      <c r="M82" s="84">
        <v>20307.909999999996</v>
      </c>
      <c r="N82" s="84">
        <v>19828.019999999997</v>
      </c>
      <c r="O82" s="84">
        <v>108907.62</v>
      </c>
      <c r="P82" s="89">
        <f t="shared" si="3"/>
        <v>261723.97999999998</v>
      </c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</row>
    <row r="83" spans="1:76" ht="60" x14ac:dyDescent="0.25">
      <c r="A83" s="77" t="s">
        <v>708</v>
      </c>
      <c r="B83" s="87" t="s">
        <v>516</v>
      </c>
      <c r="C83" s="87" t="s">
        <v>1007</v>
      </c>
      <c r="D83" s="88" t="s">
        <v>747</v>
      </c>
      <c r="E83" s="88" t="s">
        <v>748</v>
      </c>
      <c r="F83" s="84">
        <v>451040</v>
      </c>
      <c r="G83" s="89">
        <v>451040</v>
      </c>
      <c r="H83" s="84">
        <v>19467.18</v>
      </c>
      <c r="I83" s="84">
        <v>41259.000000000007</v>
      </c>
      <c r="J83" s="84">
        <v>39356.19</v>
      </c>
      <c r="K83" s="84">
        <v>38544.639999999999</v>
      </c>
      <c r="L83" s="84">
        <v>37762.51</v>
      </c>
      <c r="M83" s="84">
        <v>36920.410000000003</v>
      </c>
      <c r="N83" s="84">
        <v>36109.410000000003</v>
      </c>
      <c r="O83" s="84">
        <v>343776.57000000007</v>
      </c>
      <c r="P83" s="89">
        <f t="shared" si="3"/>
        <v>593195.91000000015</v>
      </c>
    </row>
    <row r="84" spans="1:76" ht="45" x14ac:dyDescent="0.25">
      <c r="A84" s="77" t="s">
        <v>710</v>
      </c>
      <c r="B84" s="87" t="s">
        <v>516</v>
      </c>
      <c r="C84" s="87" t="s">
        <v>876</v>
      </c>
      <c r="D84" s="88" t="s">
        <v>750</v>
      </c>
      <c r="E84" s="88" t="s">
        <v>751</v>
      </c>
      <c r="F84" s="84">
        <v>296350</v>
      </c>
      <c r="G84" s="89">
        <v>252500.45</v>
      </c>
      <c r="H84" s="84">
        <v>12589.34</v>
      </c>
      <c r="I84" s="84">
        <v>25422.949999999997</v>
      </c>
      <c r="J84" s="84">
        <v>23434.9</v>
      </c>
      <c r="K84" s="84">
        <v>22888.14</v>
      </c>
      <c r="L84" s="84">
        <v>22361.600000000002</v>
      </c>
      <c r="M84" s="84">
        <v>21793.88</v>
      </c>
      <c r="N84" s="84">
        <v>21247.49</v>
      </c>
      <c r="O84" s="84">
        <v>201450.2399999999</v>
      </c>
      <c r="P84" s="89">
        <f t="shared" si="3"/>
        <v>351188.53999999992</v>
      </c>
    </row>
    <row r="85" spans="1:76" ht="30" x14ac:dyDescent="0.25">
      <c r="A85" s="77" t="s">
        <v>713</v>
      </c>
      <c r="B85" s="87" t="s">
        <v>516</v>
      </c>
      <c r="C85" s="87" t="s">
        <v>877</v>
      </c>
      <c r="D85" s="88" t="s">
        <v>753</v>
      </c>
      <c r="E85" s="88" t="s">
        <v>754</v>
      </c>
      <c r="F85" s="84">
        <v>587705</v>
      </c>
      <c r="G85" s="89">
        <v>587705</v>
      </c>
      <c r="H85" s="84">
        <v>34227.18</v>
      </c>
      <c r="I85" s="84">
        <v>54048.58</v>
      </c>
      <c r="J85" s="84">
        <v>57494.259999999995</v>
      </c>
      <c r="K85" s="84">
        <v>56052.6</v>
      </c>
      <c r="L85" s="84">
        <v>54666.2</v>
      </c>
      <c r="M85" s="84">
        <v>53167.29</v>
      </c>
      <c r="N85" s="84">
        <v>51726.63</v>
      </c>
      <c r="O85" s="84">
        <v>499990.41999999993</v>
      </c>
      <c r="P85" s="89">
        <f>SUM(H85:O85)</f>
        <v>861373.15999999992</v>
      </c>
    </row>
    <row r="86" spans="1:76" ht="30" x14ac:dyDescent="0.25">
      <c r="A86" s="77" t="s">
        <v>714</v>
      </c>
      <c r="B86" s="87" t="s">
        <v>516</v>
      </c>
      <c r="C86" s="87" t="s">
        <v>878</v>
      </c>
      <c r="D86" s="93" t="s">
        <v>756</v>
      </c>
      <c r="E86" s="93" t="s">
        <v>757</v>
      </c>
      <c r="F86" s="84">
        <v>170638</v>
      </c>
      <c r="G86" s="89">
        <v>170637.67</v>
      </c>
      <c r="H86" s="84">
        <v>9892.49</v>
      </c>
      <c r="I86" s="84">
        <v>16222.33</v>
      </c>
      <c r="J86" s="84">
        <v>17517.16</v>
      </c>
      <c r="K86" s="84">
        <v>17065.510000000002</v>
      </c>
      <c r="L86" s="84">
        <v>16629.13</v>
      </c>
      <c r="M86" s="84">
        <v>16161.6</v>
      </c>
      <c r="N86" s="84">
        <v>15710.27</v>
      </c>
      <c r="O86" s="84">
        <v>133310.22000000003</v>
      </c>
      <c r="P86" s="89">
        <f>SUM(H86:O86)</f>
        <v>242508.71000000002</v>
      </c>
    </row>
    <row r="87" spans="1:76" ht="45" x14ac:dyDescent="0.25">
      <c r="A87" s="77" t="s">
        <v>717</v>
      </c>
      <c r="B87" s="87" t="s">
        <v>516</v>
      </c>
      <c r="C87" s="87" t="s">
        <v>880</v>
      </c>
      <c r="D87" s="93" t="s">
        <v>756</v>
      </c>
      <c r="E87" s="93" t="s">
        <v>645</v>
      </c>
      <c r="F87" s="84">
        <v>57832</v>
      </c>
      <c r="G87" s="89">
        <v>57832</v>
      </c>
      <c r="H87" s="84">
        <v>3117.54</v>
      </c>
      <c r="I87" s="84">
        <v>6515.75</v>
      </c>
      <c r="J87" s="84">
        <v>9971.31</v>
      </c>
      <c r="K87" s="84">
        <v>9669.24</v>
      </c>
      <c r="L87" s="84">
        <v>9370.4600000000009</v>
      </c>
      <c r="M87" s="84">
        <v>9064.6700000000019</v>
      </c>
      <c r="N87" s="84">
        <v>8762.7900000000009</v>
      </c>
      <c r="O87" s="84">
        <v>14620.65</v>
      </c>
      <c r="P87" s="89">
        <f>SUM(H87:O87)</f>
        <v>71092.41</v>
      </c>
    </row>
    <row r="88" spans="1:76" ht="30" x14ac:dyDescent="0.25">
      <c r="A88" s="77" t="s">
        <v>719</v>
      </c>
      <c r="B88" s="87" t="s">
        <v>516</v>
      </c>
      <c r="C88" s="87" t="s">
        <v>879</v>
      </c>
      <c r="D88" s="93" t="s">
        <v>756</v>
      </c>
      <c r="E88" s="93" t="s">
        <v>645</v>
      </c>
      <c r="F88" s="84">
        <v>78399</v>
      </c>
      <c r="G88" s="89">
        <v>78399</v>
      </c>
      <c r="H88" s="84">
        <v>4226.25</v>
      </c>
      <c r="I88" s="84">
        <v>8846.14</v>
      </c>
      <c r="J88" s="84">
        <v>13514.97</v>
      </c>
      <c r="K88" s="84">
        <v>13105.56</v>
      </c>
      <c r="L88" s="84">
        <v>12700.59</v>
      </c>
      <c r="M88" s="84">
        <v>12286.13</v>
      </c>
      <c r="N88" s="84">
        <v>11876.980000000001</v>
      </c>
      <c r="O88" s="84">
        <v>19816.629999999997</v>
      </c>
      <c r="P88" s="89">
        <f>SUM(H88:O88)</f>
        <v>96373.25</v>
      </c>
    </row>
    <row r="89" spans="1:76" ht="45" x14ac:dyDescent="0.25">
      <c r="A89" s="77" t="s">
        <v>723</v>
      </c>
      <c r="B89" s="87" t="s">
        <v>516</v>
      </c>
      <c r="C89" s="87" t="s">
        <v>1019</v>
      </c>
      <c r="D89" s="93" t="s">
        <v>756</v>
      </c>
      <c r="E89" s="93" t="s">
        <v>645</v>
      </c>
      <c r="F89" s="84">
        <v>105221</v>
      </c>
      <c r="G89" s="89">
        <v>105221</v>
      </c>
      <c r="H89" s="84">
        <v>5672.14</v>
      </c>
      <c r="I89" s="84">
        <v>11875.23</v>
      </c>
      <c r="J89" s="84">
        <v>18138.28</v>
      </c>
      <c r="K89" s="84">
        <v>17588.77</v>
      </c>
      <c r="L89" s="84">
        <v>17045.300000000003</v>
      </c>
      <c r="M89" s="84">
        <v>16489.060000000001</v>
      </c>
      <c r="N89" s="84">
        <v>15939.93</v>
      </c>
      <c r="O89" s="84">
        <v>26595.62</v>
      </c>
      <c r="P89" s="89">
        <f t="shared" ref="P89:P106" si="4">SUM(H89:O89)</f>
        <v>129344.32999999999</v>
      </c>
    </row>
    <row r="90" spans="1:76" ht="45" x14ac:dyDescent="0.25">
      <c r="A90" s="77" t="s">
        <v>726</v>
      </c>
      <c r="B90" s="87" t="s">
        <v>516</v>
      </c>
      <c r="C90" s="87" t="s">
        <v>881</v>
      </c>
      <c r="D90" s="93" t="s">
        <v>882</v>
      </c>
      <c r="E90" s="93" t="s">
        <v>883</v>
      </c>
      <c r="F90" s="84">
        <v>75107</v>
      </c>
      <c r="G90" s="89">
        <v>75107</v>
      </c>
      <c r="H90" s="84">
        <v>4489.7700000000004</v>
      </c>
      <c r="I90" s="84">
        <v>5064.42</v>
      </c>
      <c r="J90" s="84">
        <v>9370.14</v>
      </c>
      <c r="K90" s="84">
        <v>9094.91</v>
      </c>
      <c r="L90" s="84">
        <v>8828.4500000000007</v>
      </c>
      <c r="M90" s="84">
        <v>8547.7900000000009</v>
      </c>
      <c r="N90" s="84">
        <v>8274.619999999999</v>
      </c>
      <c r="O90" s="84">
        <v>50285.539999999994</v>
      </c>
      <c r="P90" s="89">
        <f t="shared" si="4"/>
        <v>103955.64</v>
      </c>
    </row>
    <row r="91" spans="1:76" ht="45" x14ac:dyDescent="0.25">
      <c r="A91" s="77" t="s">
        <v>729</v>
      </c>
      <c r="B91" s="87" t="s">
        <v>516</v>
      </c>
      <c r="C91" s="87" t="s">
        <v>884</v>
      </c>
      <c r="D91" s="93" t="s">
        <v>882</v>
      </c>
      <c r="E91" s="93" t="s">
        <v>883</v>
      </c>
      <c r="F91" s="84">
        <v>144778</v>
      </c>
      <c r="G91" s="89">
        <v>144778</v>
      </c>
      <c r="H91" s="84">
        <v>8654.58</v>
      </c>
      <c r="I91" s="84">
        <v>9764.5</v>
      </c>
      <c r="J91" s="84">
        <v>18061.86</v>
      </c>
      <c r="K91" s="84">
        <v>17531.269999999997</v>
      </c>
      <c r="L91" s="84">
        <v>17017.669999999998</v>
      </c>
      <c r="M91" s="84">
        <v>16476.66</v>
      </c>
      <c r="N91" s="84">
        <v>15950.08</v>
      </c>
      <c r="O91" s="84">
        <v>96930.01</v>
      </c>
      <c r="P91" s="89">
        <f t="shared" si="4"/>
        <v>200386.63</v>
      </c>
    </row>
    <row r="92" spans="1:76" ht="30" x14ac:dyDescent="0.25">
      <c r="A92" s="77" t="s">
        <v>732</v>
      </c>
      <c r="B92" s="87" t="s">
        <v>516</v>
      </c>
      <c r="C92" s="87" t="s">
        <v>885</v>
      </c>
      <c r="D92" s="93" t="s">
        <v>886</v>
      </c>
      <c r="E92" s="93" t="s">
        <v>678</v>
      </c>
      <c r="F92" s="84">
        <v>85648</v>
      </c>
      <c r="G92" s="89">
        <v>85648</v>
      </c>
      <c r="H92" s="84">
        <v>4902.5</v>
      </c>
      <c r="I92" s="84">
        <v>6779.1</v>
      </c>
      <c r="J92" s="84">
        <v>15242.91</v>
      </c>
      <c r="K92" s="84">
        <v>14744.150000000001</v>
      </c>
      <c r="L92" s="84">
        <v>14248.73</v>
      </c>
      <c r="M92" s="84">
        <v>13740.99</v>
      </c>
      <c r="N92" s="84">
        <v>13240.109999999999</v>
      </c>
      <c r="O92" s="84">
        <v>24987.83</v>
      </c>
      <c r="P92" s="89">
        <f t="shared" si="4"/>
        <v>107886.32</v>
      </c>
    </row>
    <row r="93" spans="1:76" ht="45" x14ac:dyDescent="0.25">
      <c r="A93" s="77" t="s">
        <v>734</v>
      </c>
      <c r="B93" s="87" t="s">
        <v>516</v>
      </c>
      <c r="C93" s="87" t="s">
        <v>887</v>
      </c>
      <c r="D93" s="93" t="s">
        <v>886</v>
      </c>
      <c r="E93" s="93" t="s">
        <v>883</v>
      </c>
      <c r="F93" s="84">
        <v>98623</v>
      </c>
      <c r="G93" s="89">
        <v>98623</v>
      </c>
      <c r="H93" s="84">
        <v>5858.76</v>
      </c>
      <c r="I93" s="84">
        <v>8550.07</v>
      </c>
      <c r="J93" s="84">
        <v>12062.7</v>
      </c>
      <c r="K93" s="84">
        <v>11705.3</v>
      </c>
      <c r="L93" s="84">
        <v>11362.39</v>
      </c>
      <c r="M93" s="84">
        <v>11001.17</v>
      </c>
      <c r="N93" s="84">
        <v>10649.57</v>
      </c>
      <c r="O93" s="84">
        <v>64718.420000000006</v>
      </c>
      <c r="P93" s="89">
        <f t="shared" si="4"/>
        <v>135908.38</v>
      </c>
    </row>
    <row r="94" spans="1:76" ht="45" x14ac:dyDescent="0.25">
      <c r="A94" s="77" t="s">
        <v>737</v>
      </c>
      <c r="B94" s="87" t="s">
        <v>516</v>
      </c>
      <c r="C94" s="87" t="s">
        <v>888</v>
      </c>
      <c r="D94" s="93" t="s">
        <v>886</v>
      </c>
      <c r="E94" s="93" t="s">
        <v>883</v>
      </c>
      <c r="F94" s="84">
        <v>134350</v>
      </c>
      <c r="G94" s="89">
        <v>134350</v>
      </c>
      <c r="H94" s="84">
        <v>7981.15</v>
      </c>
      <c r="I94" s="84">
        <v>11682.6</v>
      </c>
      <c r="J94" s="84">
        <v>16428.009999999998</v>
      </c>
      <c r="K94" s="84">
        <v>15941.289999999999</v>
      </c>
      <c r="L94" s="84">
        <v>15474.28</v>
      </c>
      <c r="M94" s="84">
        <v>14982.33</v>
      </c>
      <c r="N94" s="84">
        <v>14503.51</v>
      </c>
      <c r="O94" s="84">
        <v>88139.050000000017</v>
      </c>
      <c r="P94" s="89">
        <f t="shared" si="4"/>
        <v>185132.22000000003</v>
      </c>
    </row>
    <row r="95" spans="1:76" x14ac:dyDescent="0.25">
      <c r="A95" s="77" t="s">
        <v>738</v>
      </c>
      <c r="B95" s="87" t="s">
        <v>516</v>
      </c>
      <c r="C95" s="87" t="s">
        <v>889</v>
      </c>
      <c r="D95" s="93" t="s">
        <v>890</v>
      </c>
      <c r="E95" s="93" t="s">
        <v>891</v>
      </c>
      <c r="F95" s="84">
        <v>203159</v>
      </c>
      <c r="G95" s="89">
        <v>162528</v>
      </c>
      <c r="H95" s="84">
        <v>88577.66</v>
      </c>
      <c r="I95" s="84">
        <v>83955.67</v>
      </c>
      <c r="J95" s="84">
        <v>98.7</v>
      </c>
      <c r="K95" s="84">
        <v>0</v>
      </c>
      <c r="L95" s="84">
        <v>0</v>
      </c>
      <c r="M95" s="84">
        <v>0</v>
      </c>
      <c r="N95" s="84">
        <v>0</v>
      </c>
      <c r="O95" s="84">
        <v>0</v>
      </c>
      <c r="P95" s="89">
        <f t="shared" si="4"/>
        <v>172632.03000000003</v>
      </c>
    </row>
    <row r="96" spans="1:76" ht="30" x14ac:dyDescent="0.25">
      <c r="A96" s="77" t="s">
        <v>741</v>
      </c>
      <c r="B96" s="87" t="s">
        <v>516</v>
      </c>
      <c r="C96" s="87" t="s">
        <v>913</v>
      </c>
      <c r="D96" s="93" t="s">
        <v>914</v>
      </c>
      <c r="E96" s="93" t="s">
        <v>523</v>
      </c>
      <c r="F96" s="84">
        <v>326549</v>
      </c>
      <c r="G96" s="89">
        <v>326549</v>
      </c>
      <c r="H96" s="84">
        <v>19255.560000000001</v>
      </c>
      <c r="I96" s="84">
        <v>15612.18</v>
      </c>
      <c r="J96" s="84">
        <v>24765.35</v>
      </c>
      <c r="K96" s="84">
        <v>27881.75</v>
      </c>
      <c r="L96" s="84">
        <v>27296.22</v>
      </c>
      <c r="M96" s="84">
        <v>26642.02</v>
      </c>
      <c r="N96" s="84">
        <v>26022.97</v>
      </c>
      <c r="O96" s="84">
        <v>358945.21000000008</v>
      </c>
      <c r="P96" s="89">
        <f>SUM(H96:O96)</f>
        <v>526421.26</v>
      </c>
    </row>
    <row r="97" spans="1:76" ht="45" x14ac:dyDescent="0.25">
      <c r="A97" s="77" t="s">
        <v>744</v>
      </c>
      <c r="B97" s="87" t="s">
        <v>516</v>
      </c>
      <c r="C97" s="87" t="s">
        <v>915</v>
      </c>
      <c r="D97" s="93" t="s">
        <v>914</v>
      </c>
      <c r="E97" s="93" t="s">
        <v>916</v>
      </c>
      <c r="F97" s="84">
        <v>453773</v>
      </c>
      <c r="G97" s="89">
        <v>453773.42</v>
      </c>
      <c r="H97" s="94">
        <v>22340.240000000002</v>
      </c>
      <c r="I97" s="94">
        <v>20889.59</v>
      </c>
      <c r="J97" s="94">
        <v>43894.64</v>
      </c>
      <c r="K97" s="94">
        <v>42907.66</v>
      </c>
      <c r="L97" s="94">
        <v>41904.909999999996</v>
      </c>
      <c r="M97" s="94">
        <v>40814.89</v>
      </c>
      <c r="N97" s="94">
        <v>39769.9</v>
      </c>
      <c r="O97" s="94">
        <v>415530.13</v>
      </c>
      <c r="P97" s="89">
        <f t="shared" si="4"/>
        <v>668051.96</v>
      </c>
    </row>
    <row r="98" spans="1:76" ht="30" x14ac:dyDescent="0.25">
      <c r="A98" s="77" t="s">
        <v>746</v>
      </c>
      <c r="B98" s="87" t="s">
        <v>516</v>
      </c>
      <c r="C98" s="87" t="s">
        <v>917</v>
      </c>
      <c r="D98" s="93" t="s">
        <v>918</v>
      </c>
      <c r="E98" s="93" t="s">
        <v>538</v>
      </c>
      <c r="F98" s="84">
        <v>59728</v>
      </c>
      <c r="G98" s="89">
        <v>59728.08</v>
      </c>
      <c r="H98" s="84">
        <v>2630.42</v>
      </c>
      <c r="I98" s="84">
        <v>2572.15</v>
      </c>
      <c r="J98" s="84">
        <v>6935.85</v>
      </c>
      <c r="K98" s="84">
        <v>6766.4100000000008</v>
      </c>
      <c r="L98" s="84">
        <v>6591.83</v>
      </c>
      <c r="M98" s="84">
        <v>6407.1699999999992</v>
      </c>
      <c r="N98" s="84">
        <v>6227.7699999999995</v>
      </c>
      <c r="O98" s="84">
        <v>42151.93</v>
      </c>
      <c r="P98" s="89">
        <f>SUM(H98:O98)</f>
        <v>80283.53</v>
      </c>
    </row>
    <row r="99" spans="1:76" ht="60" x14ac:dyDescent="0.25">
      <c r="A99" s="77" t="s">
        <v>749</v>
      </c>
      <c r="B99" s="87" t="s">
        <v>516</v>
      </c>
      <c r="C99" s="87" t="s">
        <v>920</v>
      </c>
      <c r="D99" s="93" t="s">
        <v>918</v>
      </c>
      <c r="E99" s="93" t="s">
        <v>538</v>
      </c>
      <c r="F99" s="84">
        <v>77190</v>
      </c>
      <c r="G99" s="89">
        <v>77189.990000000005</v>
      </c>
      <c r="H99" s="84">
        <v>3434.48</v>
      </c>
      <c r="I99" s="84">
        <v>3324.1399999999994</v>
      </c>
      <c r="J99" s="84">
        <v>8961.0400000000009</v>
      </c>
      <c r="K99" s="84">
        <v>8742.1699999999983</v>
      </c>
      <c r="L99" s="84">
        <v>8516.630000000001</v>
      </c>
      <c r="M99" s="84">
        <v>8278.08</v>
      </c>
      <c r="N99" s="84">
        <v>8046.3600000000006</v>
      </c>
      <c r="O99" s="84">
        <v>54494.83</v>
      </c>
      <c r="P99" s="89">
        <f>SUM(H99:O99)</f>
        <v>103797.73000000001</v>
      </c>
    </row>
    <row r="100" spans="1:76" ht="30" x14ac:dyDescent="0.25">
      <c r="A100" s="77" t="s">
        <v>752</v>
      </c>
      <c r="B100" s="87" t="s">
        <v>516</v>
      </c>
      <c r="C100" s="87" t="s">
        <v>947</v>
      </c>
      <c r="D100" s="93" t="s">
        <v>918</v>
      </c>
      <c r="E100" s="93" t="s">
        <v>538</v>
      </c>
      <c r="F100" s="84">
        <v>105102</v>
      </c>
      <c r="G100" s="89">
        <v>105102</v>
      </c>
      <c r="H100" s="84">
        <v>5296.46</v>
      </c>
      <c r="I100" s="84">
        <v>4526.1499999999996</v>
      </c>
      <c r="J100" s="84">
        <v>12199.52</v>
      </c>
      <c r="K100" s="84">
        <v>11901.58</v>
      </c>
      <c r="L100" s="84">
        <v>11594.55</v>
      </c>
      <c r="M100" s="84">
        <v>11269.820000000002</v>
      </c>
      <c r="N100" s="84">
        <v>10954.349999999999</v>
      </c>
      <c r="O100" s="84">
        <v>74214.359999999986</v>
      </c>
      <c r="P100" s="89">
        <f>SUM(H100:O100)</f>
        <v>141956.78999999998</v>
      </c>
    </row>
    <row r="101" spans="1:76" ht="30" x14ac:dyDescent="0.25">
      <c r="A101" s="77" t="s">
        <v>755</v>
      </c>
      <c r="B101" s="87" t="s">
        <v>516</v>
      </c>
      <c r="C101" s="87" t="s">
        <v>923</v>
      </c>
      <c r="D101" s="93" t="s">
        <v>918</v>
      </c>
      <c r="E101" s="93" t="s">
        <v>538</v>
      </c>
      <c r="F101" s="84">
        <v>187597</v>
      </c>
      <c r="G101" s="89">
        <v>187597</v>
      </c>
      <c r="H101" s="84">
        <v>8744.2099999999991</v>
      </c>
      <c r="I101" s="84">
        <v>8078.75</v>
      </c>
      <c r="J101" s="84">
        <v>21776.22</v>
      </c>
      <c r="K101" s="84">
        <v>21244.37</v>
      </c>
      <c r="L101" s="84">
        <v>20696.310000000001</v>
      </c>
      <c r="M101" s="84">
        <v>20116.63</v>
      </c>
      <c r="N101" s="84">
        <v>19553.560000000001</v>
      </c>
      <c r="O101" s="84">
        <v>132456.04999999999</v>
      </c>
      <c r="P101" s="89">
        <f>SUM(H101:O101)</f>
        <v>252666.09999999998</v>
      </c>
    </row>
    <row r="102" spans="1:76" ht="30" x14ac:dyDescent="0.25">
      <c r="A102" s="77" t="s">
        <v>758</v>
      </c>
      <c r="B102" s="87" t="s">
        <v>516</v>
      </c>
      <c r="C102" s="87" t="s">
        <v>924</v>
      </c>
      <c r="D102" s="93" t="s">
        <v>918</v>
      </c>
      <c r="E102" s="93" t="s">
        <v>538</v>
      </c>
      <c r="F102" s="84">
        <v>304135</v>
      </c>
      <c r="G102" s="89">
        <v>65206.76</v>
      </c>
      <c r="H102" s="84">
        <v>10074</v>
      </c>
      <c r="I102" s="84">
        <v>16592</v>
      </c>
      <c r="J102" s="84">
        <v>28921</v>
      </c>
      <c r="K102" s="84">
        <v>40232</v>
      </c>
      <c r="L102" s="84">
        <v>38878</v>
      </c>
      <c r="M102" s="84">
        <v>37524</v>
      </c>
      <c r="N102" s="84">
        <v>36170</v>
      </c>
      <c r="O102" s="84">
        <v>234396</v>
      </c>
      <c r="P102" s="89">
        <f t="shared" si="4"/>
        <v>442787</v>
      </c>
      <c r="Q102" s="243"/>
    </row>
    <row r="103" spans="1:76" ht="30" x14ac:dyDescent="0.25">
      <c r="A103" s="77" t="s">
        <v>919</v>
      </c>
      <c r="B103" s="87" t="s">
        <v>516</v>
      </c>
      <c r="C103" s="87" t="s">
        <v>1008</v>
      </c>
      <c r="D103" s="93" t="s">
        <v>948</v>
      </c>
      <c r="E103" s="93" t="s">
        <v>949</v>
      </c>
      <c r="F103" s="84">
        <v>176958</v>
      </c>
      <c r="G103" s="89">
        <v>87933.93</v>
      </c>
      <c r="H103" s="84">
        <v>7692</v>
      </c>
      <c r="I103" s="84">
        <v>10276</v>
      </c>
      <c r="J103" s="84">
        <v>17859</v>
      </c>
      <c r="K103" s="84">
        <v>19864</v>
      </c>
      <c r="L103" s="84">
        <v>19268</v>
      </c>
      <c r="M103" s="84">
        <v>18672</v>
      </c>
      <c r="N103" s="84">
        <v>18077</v>
      </c>
      <c r="O103" s="84">
        <v>175700</v>
      </c>
      <c r="P103" s="89">
        <f>SUM(H103:O103)</f>
        <v>287408</v>
      </c>
      <c r="Q103" s="243"/>
    </row>
    <row r="104" spans="1:76" ht="45" x14ac:dyDescent="0.25">
      <c r="A104" s="77" t="s">
        <v>921</v>
      </c>
      <c r="B104" s="87" t="s">
        <v>516</v>
      </c>
      <c r="C104" s="87" t="s">
        <v>1009</v>
      </c>
      <c r="D104" s="93" t="s">
        <v>948</v>
      </c>
      <c r="E104" s="93" t="s">
        <v>776</v>
      </c>
      <c r="F104" s="84">
        <v>663880</v>
      </c>
      <c r="G104" s="89">
        <v>100624.08</v>
      </c>
      <c r="H104" s="84">
        <v>28445</v>
      </c>
      <c r="I104" s="84">
        <v>39184</v>
      </c>
      <c r="J104" s="84">
        <v>61230</v>
      </c>
      <c r="K104" s="84">
        <v>67037</v>
      </c>
      <c r="L104" s="84">
        <v>65277</v>
      </c>
      <c r="M104" s="84">
        <v>63517</v>
      </c>
      <c r="N104" s="84">
        <v>61755</v>
      </c>
      <c r="O104" s="84">
        <v>795655</v>
      </c>
      <c r="P104" s="89">
        <f t="shared" si="4"/>
        <v>1182100</v>
      </c>
      <c r="Q104" s="243"/>
    </row>
    <row r="105" spans="1:76" ht="30" x14ac:dyDescent="0.25">
      <c r="A105" s="77"/>
      <c r="B105" s="87" t="s">
        <v>516</v>
      </c>
      <c r="C105" s="87" t="s">
        <v>1010</v>
      </c>
      <c r="D105" s="93" t="s">
        <v>967</v>
      </c>
      <c r="E105" s="93" t="s">
        <v>968</v>
      </c>
      <c r="F105" s="84">
        <v>234602</v>
      </c>
      <c r="G105" s="89">
        <v>0</v>
      </c>
      <c r="H105" s="84">
        <v>2240</v>
      </c>
      <c r="I105" s="84">
        <v>6894</v>
      </c>
      <c r="J105" s="84">
        <v>22708</v>
      </c>
      <c r="K105" s="84">
        <v>26547</v>
      </c>
      <c r="L105" s="84">
        <v>25831</v>
      </c>
      <c r="M105" s="84">
        <v>25115</v>
      </c>
      <c r="N105" s="84">
        <v>24400</v>
      </c>
      <c r="O105" s="84">
        <v>173983</v>
      </c>
      <c r="P105" s="89">
        <f t="shared" si="4"/>
        <v>307718</v>
      </c>
      <c r="Q105" s="95"/>
    </row>
    <row r="106" spans="1:76" ht="60" x14ac:dyDescent="0.25">
      <c r="A106" s="77" t="s">
        <v>922</v>
      </c>
      <c r="B106" s="87" t="s">
        <v>516</v>
      </c>
      <c r="C106" s="87" t="s">
        <v>1011</v>
      </c>
      <c r="D106" s="93" t="s">
        <v>950</v>
      </c>
      <c r="E106" s="93" t="s">
        <v>951</v>
      </c>
      <c r="F106" s="84">
        <v>245401</v>
      </c>
      <c r="G106" s="89">
        <v>245400.82</v>
      </c>
      <c r="H106" s="84">
        <v>80014.09</v>
      </c>
      <c r="I106" s="84">
        <v>7410.18</v>
      </c>
      <c r="J106" s="84">
        <v>14822.630000000001</v>
      </c>
      <c r="K106" s="84">
        <v>14518.199999999999</v>
      </c>
      <c r="L106" s="84">
        <v>14213.529999999999</v>
      </c>
      <c r="M106" s="84">
        <v>13872.68</v>
      </c>
      <c r="N106" s="84">
        <v>13550.37</v>
      </c>
      <c r="O106" s="84">
        <v>188783.50000000003</v>
      </c>
      <c r="P106" s="89">
        <f t="shared" si="4"/>
        <v>347185.18000000005</v>
      </c>
    </row>
    <row r="107" spans="1:76" x14ac:dyDescent="0.25">
      <c r="A107" s="244" t="s">
        <v>759</v>
      </c>
      <c r="B107" s="244"/>
      <c r="C107" s="244"/>
      <c r="D107" s="244"/>
      <c r="E107" s="244"/>
      <c r="F107" s="96">
        <f>SUM(F8:F106)</f>
        <v>64399880</v>
      </c>
      <c r="G107" s="96">
        <f>SUM(G8:G106)</f>
        <v>45156871.609999992</v>
      </c>
      <c r="H107" s="96">
        <f>SUM(H8:H106)</f>
        <v>4965068.3099999987</v>
      </c>
      <c r="I107" s="96">
        <f t="shared" ref="I107:O107" si="5">SUM(I8:I106)</f>
        <v>5172745.7799999993</v>
      </c>
      <c r="J107" s="96">
        <f t="shared" si="5"/>
        <v>4828764.7299999986</v>
      </c>
      <c r="K107" s="96">
        <f t="shared" si="5"/>
        <v>4541124.55</v>
      </c>
      <c r="L107" s="96">
        <f t="shared" si="5"/>
        <v>4232494.68</v>
      </c>
      <c r="M107" s="96">
        <f t="shared" si="5"/>
        <v>3844571.7900000005</v>
      </c>
      <c r="N107" s="96">
        <f t="shared" si="5"/>
        <v>3692465.4900000021</v>
      </c>
      <c r="O107" s="96">
        <f t="shared" si="5"/>
        <v>27807705.319999993</v>
      </c>
      <c r="P107" s="96">
        <f>SUM(P8:P106)</f>
        <v>59084940.649999984</v>
      </c>
    </row>
    <row r="108" spans="1:76" x14ac:dyDescent="0.25">
      <c r="A108" s="245" t="s">
        <v>760</v>
      </c>
      <c r="B108" s="245"/>
      <c r="C108" s="245"/>
      <c r="D108" s="245"/>
      <c r="E108" s="245"/>
      <c r="F108" s="245"/>
      <c r="G108" s="245"/>
      <c r="H108" s="245"/>
      <c r="I108" s="245"/>
      <c r="J108" s="245"/>
      <c r="K108" s="245"/>
      <c r="L108" s="245"/>
      <c r="M108" s="245"/>
      <c r="N108" s="245"/>
      <c r="O108" s="245"/>
      <c r="P108" s="245"/>
    </row>
    <row r="109" spans="1:76" s="80" customFormat="1" ht="45" x14ac:dyDescent="0.25">
      <c r="A109" s="75" t="s">
        <v>515</v>
      </c>
      <c r="B109" s="76" t="s">
        <v>516</v>
      </c>
      <c r="C109" s="76" t="s">
        <v>761</v>
      </c>
      <c r="D109" s="77" t="s">
        <v>762</v>
      </c>
      <c r="E109" s="97" t="s">
        <v>763</v>
      </c>
      <c r="F109" s="98">
        <v>506490</v>
      </c>
      <c r="G109" s="99">
        <v>101287.87</v>
      </c>
      <c r="H109" s="100">
        <v>55030.8</v>
      </c>
      <c r="I109" s="100">
        <v>52162.520000000004</v>
      </c>
      <c r="J109" s="100">
        <v>92.17</v>
      </c>
      <c r="K109" s="100">
        <v>0</v>
      </c>
      <c r="L109" s="100">
        <v>0</v>
      </c>
      <c r="M109" s="100">
        <v>0</v>
      </c>
      <c r="N109" s="100">
        <v>0</v>
      </c>
      <c r="O109" s="100">
        <v>0</v>
      </c>
      <c r="P109" s="79">
        <f>SUM(H109:O109)</f>
        <v>107285.49</v>
      </c>
      <c r="Q109" s="72"/>
      <c r="R109" s="101"/>
      <c r="S109" s="101"/>
      <c r="T109" s="72"/>
      <c r="U109" s="72"/>
      <c r="V109" s="72"/>
      <c r="W109" s="72"/>
      <c r="X109" s="72"/>
      <c r="Y109" s="72"/>
      <c r="Z109" s="72"/>
      <c r="AA109" s="72"/>
      <c r="AB109" s="72"/>
      <c r="AC109" s="72"/>
      <c r="AD109" s="72"/>
      <c r="AE109" s="72"/>
      <c r="AF109" s="72"/>
      <c r="AG109" s="72"/>
      <c r="AH109" s="72"/>
      <c r="AI109" s="72"/>
      <c r="AJ109" s="72"/>
      <c r="AK109" s="72"/>
      <c r="AL109" s="72"/>
      <c r="AM109" s="72"/>
      <c r="AN109" s="72"/>
      <c r="AO109" s="72"/>
      <c r="AP109" s="72"/>
      <c r="AQ109" s="72"/>
      <c r="AR109" s="72"/>
      <c r="AS109" s="72"/>
      <c r="AT109" s="72"/>
      <c r="AU109" s="72"/>
      <c r="AV109" s="72"/>
      <c r="AW109" s="72"/>
      <c r="AX109" s="72"/>
      <c r="AY109" s="72"/>
      <c r="AZ109" s="72"/>
      <c r="BA109" s="72"/>
      <c r="BB109" s="72"/>
      <c r="BC109" s="72"/>
      <c r="BD109" s="72"/>
      <c r="BE109" s="72"/>
      <c r="BF109" s="72"/>
      <c r="BG109" s="72"/>
      <c r="BH109" s="72"/>
      <c r="BI109" s="72"/>
      <c r="BJ109" s="72"/>
      <c r="BK109" s="72"/>
      <c r="BL109" s="72"/>
      <c r="BM109" s="72"/>
      <c r="BN109" s="72"/>
      <c r="BO109" s="72"/>
      <c r="BP109" s="72"/>
      <c r="BQ109" s="72"/>
      <c r="BR109" s="72"/>
      <c r="BS109" s="72"/>
      <c r="BT109" s="72"/>
      <c r="BU109" s="72"/>
      <c r="BV109" s="72"/>
      <c r="BW109" s="72"/>
      <c r="BX109" s="72"/>
    </row>
    <row r="110" spans="1:76" s="80" customFormat="1" ht="72.599999999999994" customHeight="1" x14ac:dyDescent="0.25">
      <c r="A110" s="75" t="s">
        <v>517</v>
      </c>
      <c r="B110" s="76" t="s">
        <v>516</v>
      </c>
      <c r="C110" s="76" t="s">
        <v>764</v>
      </c>
      <c r="D110" s="77" t="s">
        <v>765</v>
      </c>
      <c r="E110" s="97" t="s">
        <v>766</v>
      </c>
      <c r="F110" s="98">
        <v>249000</v>
      </c>
      <c r="G110" s="99">
        <v>66258</v>
      </c>
      <c r="H110" s="100">
        <v>17580.879999999997</v>
      </c>
      <c r="I110" s="100">
        <v>16537.759999999998</v>
      </c>
      <c r="J110" s="100">
        <v>15896.82</v>
      </c>
      <c r="K110" s="100">
        <v>15396.69</v>
      </c>
      <c r="L110" s="100">
        <v>7537.96</v>
      </c>
      <c r="M110" s="100">
        <v>0</v>
      </c>
      <c r="N110" s="100">
        <v>0</v>
      </c>
      <c r="O110" s="78">
        <v>0</v>
      </c>
      <c r="P110" s="79">
        <f>SUM(H110:O110)</f>
        <v>72950.11</v>
      </c>
      <c r="Q110" s="72"/>
      <c r="R110" s="101"/>
      <c r="S110" s="101"/>
      <c r="T110" s="72"/>
      <c r="U110" s="72"/>
      <c r="V110" s="72"/>
      <c r="W110" s="72"/>
      <c r="X110" s="72"/>
      <c r="Y110" s="72"/>
      <c r="Z110" s="72"/>
      <c r="AA110" s="72"/>
      <c r="AB110" s="72"/>
      <c r="AC110" s="72"/>
      <c r="AD110" s="72"/>
      <c r="AE110" s="72"/>
      <c r="AF110" s="72"/>
      <c r="AG110" s="72"/>
      <c r="AH110" s="72"/>
      <c r="AI110" s="72"/>
      <c r="AJ110" s="72"/>
      <c r="AK110" s="72"/>
      <c r="AL110" s="72"/>
      <c r="AM110" s="72"/>
      <c r="AN110" s="72"/>
      <c r="AO110" s="72"/>
      <c r="AP110" s="72"/>
      <c r="AQ110" s="72"/>
      <c r="AR110" s="72"/>
      <c r="AS110" s="72"/>
      <c r="AT110" s="72"/>
      <c r="AU110" s="72"/>
      <c r="AV110" s="72"/>
      <c r="AW110" s="72"/>
      <c r="AX110" s="72"/>
      <c r="AY110" s="72"/>
      <c r="AZ110" s="72"/>
      <c r="BA110" s="72"/>
      <c r="BB110" s="72"/>
      <c r="BC110" s="72"/>
      <c r="BD110" s="72"/>
      <c r="BE110" s="72"/>
      <c r="BF110" s="72"/>
      <c r="BG110" s="72"/>
      <c r="BH110" s="72"/>
      <c r="BI110" s="72"/>
      <c r="BJ110" s="72"/>
      <c r="BK110" s="72"/>
      <c r="BL110" s="72"/>
      <c r="BM110" s="72"/>
      <c r="BN110" s="72"/>
      <c r="BO110" s="72"/>
      <c r="BP110" s="72"/>
      <c r="BQ110" s="72"/>
      <c r="BR110" s="72"/>
      <c r="BS110" s="72"/>
      <c r="BT110" s="72"/>
      <c r="BU110" s="72"/>
      <c r="BV110" s="72"/>
      <c r="BW110" s="72"/>
      <c r="BX110" s="72"/>
    </row>
    <row r="111" spans="1:76" s="80" customFormat="1" ht="84" customHeight="1" x14ac:dyDescent="0.25">
      <c r="A111" s="75" t="s">
        <v>518</v>
      </c>
      <c r="B111" s="76" t="s">
        <v>516</v>
      </c>
      <c r="C111" s="76" t="s">
        <v>1012</v>
      </c>
      <c r="D111" s="77" t="s">
        <v>767</v>
      </c>
      <c r="E111" s="97" t="s">
        <v>768</v>
      </c>
      <c r="F111" s="98">
        <v>67400</v>
      </c>
      <c r="G111" s="99">
        <v>49194</v>
      </c>
      <c r="H111" s="100">
        <v>9575.619999999999</v>
      </c>
      <c r="I111" s="100">
        <v>8858.9900000000016</v>
      </c>
      <c r="J111" s="100">
        <v>8476.7800000000007</v>
      </c>
      <c r="K111" s="100">
        <v>8217.99</v>
      </c>
      <c r="L111" s="100">
        <v>7960.59</v>
      </c>
      <c r="M111" s="100">
        <v>7700.02</v>
      </c>
      <c r="N111" s="100">
        <v>5608.77</v>
      </c>
      <c r="O111" s="78">
        <v>0</v>
      </c>
      <c r="P111" s="79">
        <f t="shared" ref="P111:P119" si="6">SUM(H111:O111)</f>
        <v>56398.760000000009</v>
      </c>
      <c r="Q111" s="72"/>
      <c r="R111" s="101"/>
      <c r="S111" s="101"/>
      <c r="T111" s="72"/>
      <c r="U111" s="72"/>
      <c r="V111" s="72"/>
      <c r="W111" s="72"/>
      <c r="X111" s="72"/>
      <c r="Y111" s="72"/>
      <c r="Z111" s="72"/>
      <c r="AA111" s="72"/>
      <c r="AB111" s="72"/>
      <c r="AC111" s="72"/>
      <c r="AD111" s="72"/>
      <c r="AE111" s="72"/>
      <c r="AF111" s="72"/>
      <c r="AG111" s="72"/>
      <c r="AH111" s="72"/>
      <c r="AI111" s="72"/>
      <c r="AJ111" s="72"/>
      <c r="AK111" s="72"/>
      <c r="AL111" s="72"/>
      <c r="AM111" s="72"/>
      <c r="AN111" s="72"/>
      <c r="AO111" s="72"/>
      <c r="AP111" s="72"/>
      <c r="AQ111" s="72"/>
      <c r="AR111" s="72"/>
      <c r="AS111" s="72"/>
      <c r="AT111" s="72"/>
      <c r="AU111" s="72"/>
      <c r="AV111" s="72"/>
      <c r="AW111" s="72"/>
      <c r="AX111" s="72"/>
      <c r="AY111" s="72"/>
      <c r="AZ111" s="72"/>
      <c r="BA111" s="72"/>
      <c r="BB111" s="72"/>
      <c r="BC111" s="72"/>
      <c r="BD111" s="72"/>
      <c r="BE111" s="72"/>
      <c r="BF111" s="72"/>
      <c r="BG111" s="72"/>
      <c r="BH111" s="72"/>
      <c r="BI111" s="72"/>
      <c r="BJ111" s="72"/>
      <c r="BK111" s="72"/>
      <c r="BL111" s="72"/>
      <c r="BM111" s="72"/>
      <c r="BN111" s="72"/>
      <c r="BO111" s="72"/>
      <c r="BP111" s="72"/>
      <c r="BQ111" s="72"/>
      <c r="BR111" s="72"/>
      <c r="BS111" s="72"/>
      <c r="BT111" s="72"/>
      <c r="BU111" s="72"/>
      <c r="BV111" s="72"/>
      <c r="BW111" s="72"/>
      <c r="BX111" s="72"/>
    </row>
    <row r="112" spans="1:76" s="80" customFormat="1" ht="45" x14ac:dyDescent="0.25">
      <c r="A112" s="75" t="s">
        <v>521</v>
      </c>
      <c r="B112" s="76" t="s">
        <v>516</v>
      </c>
      <c r="C112" s="76" t="s">
        <v>1013</v>
      </c>
      <c r="D112" s="77" t="s">
        <v>767</v>
      </c>
      <c r="E112" s="97" t="s">
        <v>768</v>
      </c>
      <c r="F112" s="98">
        <v>69210</v>
      </c>
      <c r="G112" s="99">
        <v>50517</v>
      </c>
      <c r="H112" s="100">
        <v>9833.16</v>
      </c>
      <c r="I112" s="100">
        <v>9097.2400000000016</v>
      </c>
      <c r="J112" s="100">
        <v>8704.74</v>
      </c>
      <c r="K112" s="100">
        <v>8438.99</v>
      </c>
      <c r="L112" s="100">
        <v>8174.69</v>
      </c>
      <c r="M112" s="100">
        <v>7907.1</v>
      </c>
      <c r="N112" s="100">
        <v>5759.62</v>
      </c>
      <c r="O112" s="78">
        <v>0</v>
      </c>
      <c r="P112" s="124">
        <f t="shared" si="6"/>
        <v>57915.54</v>
      </c>
      <c r="Q112" s="72"/>
      <c r="R112" s="101"/>
      <c r="S112" s="101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  <c r="BE112" s="72"/>
      <c r="BF112" s="72"/>
      <c r="BG112" s="72"/>
      <c r="BH112" s="72"/>
      <c r="BI112" s="72"/>
      <c r="BJ112" s="72"/>
      <c r="BK112" s="72"/>
      <c r="BL112" s="72"/>
      <c r="BM112" s="72"/>
      <c r="BN112" s="72"/>
      <c r="BO112" s="72"/>
      <c r="BP112" s="72"/>
      <c r="BQ112" s="72"/>
      <c r="BR112" s="72"/>
      <c r="BS112" s="72"/>
      <c r="BT112" s="72"/>
      <c r="BU112" s="72"/>
      <c r="BV112" s="72"/>
      <c r="BW112" s="72"/>
      <c r="BX112" s="72"/>
    </row>
    <row r="113" spans="1:116" s="80" customFormat="1" ht="30" x14ac:dyDescent="0.25">
      <c r="A113" s="75" t="s">
        <v>524</v>
      </c>
      <c r="B113" s="76" t="s">
        <v>516</v>
      </c>
      <c r="C113" s="76" t="s">
        <v>954</v>
      </c>
      <c r="D113" s="77" t="s">
        <v>771</v>
      </c>
      <c r="E113" s="97" t="s">
        <v>772</v>
      </c>
      <c r="F113" s="98">
        <v>272598</v>
      </c>
      <c r="G113" s="99">
        <v>228124</v>
      </c>
      <c r="H113" s="100">
        <v>10523.74</v>
      </c>
      <c r="I113" s="100">
        <v>19002.669999999998</v>
      </c>
      <c r="J113" s="100">
        <v>18058.22</v>
      </c>
      <c r="K113" s="100">
        <v>17680.230000000003</v>
      </c>
      <c r="L113" s="100">
        <v>17318.52</v>
      </c>
      <c r="M113" s="100">
        <v>16923.73</v>
      </c>
      <c r="N113" s="100">
        <v>16545.98</v>
      </c>
      <c r="O113" s="78">
        <v>186454.3</v>
      </c>
      <c r="P113" s="124">
        <f>SUM(H113:O113)</f>
        <v>302507.39</v>
      </c>
      <c r="Q113" s="72"/>
      <c r="R113" s="101"/>
      <c r="S113" s="10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72"/>
      <c r="AO113" s="72"/>
      <c r="AP113" s="72"/>
      <c r="AQ113" s="72"/>
      <c r="AR113" s="72"/>
      <c r="AS113" s="72"/>
      <c r="AT113" s="72"/>
      <c r="AU113" s="72"/>
      <c r="AV113" s="72"/>
      <c r="AW113" s="72"/>
      <c r="AX113" s="72"/>
      <c r="AY113" s="72"/>
      <c r="AZ113" s="72"/>
      <c r="BA113" s="72"/>
      <c r="BB113" s="72"/>
      <c r="BC113" s="72"/>
      <c r="BD113" s="72"/>
      <c r="BE113" s="72"/>
      <c r="BF113" s="72"/>
      <c r="BG113" s="72"/>
      <c r="BH113" s="72"/>
      <c r="BI113" s="72"/>
      <c r="BJ113" s="72"/>
      <c r="BK113" s="72"/>
      <c r="BL113" s="72"/>
      <c r="BM113" s="72"/>
      <c r="BN113" s="72"/>
      <c r="BO113" s="72"/>
      <c r="BP113" s="72"/>
      <c r="BQ113" s="72"/>
      <c r="BR113" s="72"/>
      <c r="BS113" s="72"/>
      <c r="BT113" s="72"/>
      <c r="BU113" s="72"/>
      <c r="BV113" s="72"/>
      <c r="BW113" s="72"/>
      <c r="BX113" s="72"/>
    </row>
    <row r="114" spans="1:116" s="80" customFormat="1" ht="30" x14ac:dyDescent="0.25">
      <c r="A114" s="75" t="s">
        <v>526</v>
      </c>
      <c r="B114" s="76" t="s">
        <v>516</v>
      </c>
      <c r="C114" s="76" t="s">
        <v>955</v>
      </c>
      <c r="D114" s="77" t="s">
        <v>769</v>
      </c>
      <c r="E114" s="97" t="s">
        <v>770</v>
      </c>
      <c r="F114" s="98">
        <v>373233</v>
      </c>
      <c r="G114" s="99">
        <v>309738</v>
      </c>
      <c r="H114" s="100">
        <v>14716.869999999999</v>
      </c>
      <c r="I114" s="100">
        <v>26467.699999999997</v>
      </c>
      <c r="J114" s="100">
        <v>25236.959999999999</v>
      </c>
      <c r="K114" s="100">
        <v>24697.41</v>
      </c>
      <c r="L114" s="100">
        <v>24179.65</v>
      </c>
      <c r="M114" s="100">
        <v>23617.59</v>
      </c>
      <c r="N114" s="100">
        <v>23078.39</v>
      </c>
      <c r="O114" s="78">
        <v>243058.42999999996</v>
      </c>
      <c r="P114" s="124">
        <f t="shared" si="6"/>
        <v>405053</v>
      </c>
      <c r="Q114" s="72"/>
      <c r="R114" s="101"/>
      <c r="S114" s="102"/>
      <c r="T114" s="72"/>
      <c r="U114" s="72"/>
      <c r="V114" s="72"/>
      <c r="W114" s="72"/>
      <c r="X114" s="72"/>
      <c r="Y114" s="72"/>
      <c r="Z114" s="72"/>
      <c r="AA114" s="72"/>
      <c r="AB114" s="72"/>
      <c r="AC114" s="72"/>
      <c r="AD114" s="72"/>
      <c r="AE114" s="72"/>
      <c r="AF114" s="72"/>
      <c r="AG114" s="72"/>
      <c r="AH114" s="72"/>
      <c r="AI114" s="72"/>
      <c r="AJ114" s="72"/>
      <c r="AK114" s="72"/>
      <c r="AL114" s="72"/>
      <c r="AM114" s="72"/>
      <c r="AN114" s="72"/>
      <c r="AO114" s="72"/>
      <c r="AP114" s="72"/>
      <c r="AQ114" s="72"/>
      <c r="AR114" s="72"/>
      <c r="AS114" s="72"/>
      <c r="AT114" s="72"/>
      <c r="AU114" s="72"/>
      <c r="AV114" s="72"/>
      <c r="AW114" s="72"/>
      <c r="AX114" s="72"/>
      <c r="AY114" s="72"/>
      <c r="AZ114" s="72"/>
      <c r="BA114" s="72"/>
      <c r="BB114" s="72"/>
      <c r="BC114" s="72"/>
      <c r="BD114" s="72"/>
      <c r="BE114" s="72"/>
      <c r="BF114" s="72"/>
      <c r="BG114" s="72"/>
      <c r="BH114" s="72"/>
      <c r="BI114" s="72"/>
      <c r="BJ114" s="72"/>
      <c r="BK114" s="72"/>
      <c r="BL114" s="72"/>
      <c r="BM114" s="72"/>
      <c r="BN114" s="72"/>
      <c r="BO114" s="72"/>
      <c r="BP114" s="72"/>
      <c r="BQ114" s="72"/>
      <c r="BR114" s="72"/>
      <c r="BS114" s="72"/>
      <c r="BT114" s="72"/>
      <c r="BU114" s="72"/>
      <c r="BV114" s="72"/>
      <c r="BW114" s="72"/>
      <c r="BX114" s="72"/>
    </row>
    <row r="115" spans="1:116" s="80" customFormat="1" ht="30" x14ac:dyDescent="0.25">
      <c r="A115" s="75" t="s">
        <v>527</v>
      </c>
      <c r="B115" s="76" t="s">
        <v>516</v>
      </c>
      <c r="C115" s="76" t="s">
        <v>952</v>
      </c>
      <c r="D115" s="77" t="s">
        <v>773</v>
      </c>
      <c r="E115" s="97" t="s">
        <v>774</v>
      </c>
      <c r="F115" s="98">
        <v>150209</v>
      </c>
      <c r="G115" s="99">
        <v>96000</v>
      </c>
      <c r="H115" s="100">
        <v>5226.67</v>
      </c>
      <c r="I115" s="100">
        <v>9397.5499999999993</v>
      </c>
      <c r="J115" s="100">
        <v>8633.99</v>
      </c>
      <c r="K115" s="100">
        <v>8443.64</v>
      </c>
      <c r="L115" s="100">
        <v>8259.130000000001</v>
      </c>
      <c r="M115" s="100">
        <v>8062.67</v>
      </c>
      <c r="N115" s="100">
        <v>7872.42</v>
      </c>
      <c r="O115" s="78">
        <v>62310.98</v>
      </c>
      <c r="P115" s="124">
        <f t="shared" si="6"/>
        <v>118207.04999999999</v>
      </c>
      <c r="Q115" s="72"/>
      <c r="R115" s="101"/>
      <c r="S115" s="102"/>
      <c r="T115" s="72"/>
      <c r="U115" s="72"/>
      <c r="V115" s="72"/>
      <c r="W115" s="72"/>
      <c r="X115" s="72"/>
      <c r="Y115" s="72"/>
      <c r="Z115" s="72"/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72"/>
      <c r="AO115" s="72"/>
      <c r="AP115" s="72"/>
      <c r="AQ115" s="72"/>
      <c r="AR115" s="72"/>
      <c r="AS115" s="72"/>
      <c r="AT115" s="72"/>
      <c r="AU115" s="72"/>
      <c r="AV115" s="72"/>
      <c r="AW115" s="72"/>
      <c r="AX115" s="72"/>
      <c r="AY115" s="72"/>
      <c r="AZ115" s="72"/>
      <c r="BA115" s="72"/>
      <c r="BB115" s="72"/>
      <c r="BC115" s="72"/>
      <c r="BD115" s="72"/>
      <c r="BE115" s="72"/>
      <c r="BF115" s="72"/>
      <c r="BG115" s="72"/>
      <c r="BH115" s="72"/>
      <c r="BI115" s="72"/>
      <c r="BJ115" s="72"/>
      <c r="BK115" s="72"/>
      <c r="BL115" s="72"/>
      <c r="BM115" s="72"/>
      <c r="BN115" s="72"/>
      <c r="BO115" s="72"/>
      <c r="BP115" s="72"/>
      <c r="BQ115" s="72"/>
      <c r="BR115" s="72"/>
      <c r="BS115" s="72"/>
      <c r="BT115" s="72"/>
      <c r="BU115" s="72"/>
      <c r="BV115" s="72"/>
      <c r="BW115" s="72"/>
      <c r="BX115" s="72"/>
    </row>
    <row r="116" spans="1:116" s="80" customFormat="1" ht="81.599999999999994" customHeight="1" x14ac:dyDescent="0.25">
      <c r="A116" s="75" t="s">
        <v>528</v>
      </c>
      <c r="B116" s="76" t="s">
        <v>516</v>
      </c>
      <c r="C116" s="103" t="s">
        <v>1020</v>
      </c>
      <c r="D116" s="77" t="s">
        <v>779</v>
      </c>
      <c r="E116" s="97" t="s">
        <v>780</v>
      </c>
      <c r="F116" s="98">
        <v>422549</v>
      </c>
      <c r="G116" s="99">
        <v>222768</v>
      </c>
      <c r="H116" s="100">
        <v>18381.269999999997</v>
      </c>
      <c r="I116" s="100">
        <v>17943.5</v>
      </c>
      <c r="J116" s="100">
        <v>16842.499999999996</v>
      </c>
      <c r="K116" s="100">
        <v>16462.150000000001</v>
      </c>
      <c r="L116" s="100">
        <v>16148.479999999998</v>
      </c>
      <c r="M116" s="100">
        <v>15805.150000000001</v>
      </c>
      <c r="N116" s="100">
        <v>15477.109999999997</v>
      </c>
      <c r="O116" s="78">
        <v>182285.30000000005</v>
      </c>
      <c r="P116" s="124">
        <f>SUM(H116:O116)</f>
        <v>299345.46000000002</v>
      </c>
      <c r="Q116" s="72"/>
      <c r="R116" s="101"/>
      <c r="S116" s="102"/>
      <c r="T116" s="72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  <c r="AI116" s="72"/>
      <c r="AJ116" s="72"/>
      <c r="AK116" s="72"/>
      <c r="AL116" s="72"/>
      <c r="AM116" s="72"/>
      <c r="AN116" s="72"/>
      <c r="AO116" s="72"/>
      <c r="AP116" s="72"/>
      <c r="AQ116" s="72"/>
      <c r="AR116" s="72"/>
      <c r="AS116" s="72"/>
      <c r="AT116" s="72"/>
      <c r="AU116" s="72"/>
      <c r="AV116" s="72"/>
      <c r="AW116" s="72"/>
      <c r="AX116" s="72"/>
      <c r="AY116" s="72"/>
      <c r="AZ116" s="72"/>
      <c r="BA116" s="72"/>
      <c r="BB116" s="72"/>
      <c r="BC116" s="72"/>
      <c r="BD116" s="72"/>
      <c r="BE116" s="72"/>
      <c r="BF116" s="72"/>
      <c r="BG116" s="72"/>
      <c r="BH116" s="72"/>
      <c r="BI116" s="72"/>
      <c r="BJ116" s="72"/>
      <c r="BK116" s="72"/>
      <c r="BL116" s="72"/>
      <c r="BM116" s="72"/>
      <c r="BN116" s="72"/>
      <c r="BO116" s="72"/>
      <c r="BP116" s="72"/>
      <c r="BQ116" s="72"/>
      <c r="BR116" s="72"/>
      <c r="BS116" s="72"/>
      <c r="BT116" s="72"/>
      <c r="BU116" s="72"/>
      <c r="BV116" s="72"/>
      <c r="BW116" s="72"/>
      <c r="BX116" s="72"/>
    </row>
    <row r="117" spans="1:116" s="80" customFormat="1" ht="88.8" customHeight="1" x14ac:dyDescent="0.25">
      <c r="A117" s="75" t="s">
        <v>531</v>
      </c>
      <c r="B117" s="76" t="s">
        <v>516</v>
      </c>
      <c r="C117" s="76" t="s">
        <v>1014</v>
      </c>
      <c r="D117" s="77" t="s">
        <v>781</v>
      </c>
      <c r="E117" s="97" t="s">
        <v>782</v>
      </c>
      <c r="F117" s="98">
        <v>2279588</v>
      </c>
      <c r="G117" s="99">
        <v>930468</v>
      </c>
      <c r="H117" s="100">
        <v>87019.17</v>
      </c>
      <c r="I117" s="100">
        <v>87077.659999999989</v>
      </c>
      <c r="J117" s="100">
        <v>83542.900000000009</v>
      </c>
      <c r="K117" s="100">
        <v>81649.090000000011</v>
      </c>
      <c r="L117" s="100">
        <v>79816.22</v>
      </c>
      <c r="M117" s="100">
        <v>77858.919999999984</v>
      </c>
      <c r="N117" s="100">
        <v>75966.41</v>
      </c>
      <c r="O117" s="78">
        <v>627451.92000000016</v>
      </c>
      <c r="P117" s="79">
        <f>SUM(H117:O117)</f>
        <v>1200382.29</v>
      </c>
      <c r="Q117" s="72"/>
      <c r="R117" s="101"/>
      <c r="S117" s="102"/>
      <c r="T117" s="72"/>
      <c r="U117" s="72"/>
      <c r="V117" s="72"/>
      <c r="W117" s="72"/>
      <c r="X117" s="72"/>
      <c r="Y117" s="72"/>
      <c r="Z117" s="72"/>
      <c r="AA117" s="72"/>
      <c r="AB117" s="72"/>
      <c r="AC117" s="72"/>
      <c r="AD117" s="72"/>
      <c r="AE117" s="72"/>
      <c r="AF117" s="72"/>
      <c r="AG117" s="72"/>
      <c r="AH117" s="72"/>
      <c r="AI117" s="72"/>
      <c r="AJ117" s="72"/>
      <c r="AK117" s="72"/>
      <c r="AL117" s="72"/>
      <c r="AM117" s="72"/>
      <c r="AN117" s="72"/>
      <c r="AO117" s="72"/>
      <c r="AP117" s="72"/>
      <c r="AQ117" s="72"/>
      <c r="AR117" s="72"/>
      <c r="AS117" s="72"/>
      <c r="AT117" s="72"/>
      <c r="AU117" s="72"/>
      <c r="AV117" s="72"/>
      <c r="AW117" s="72"/>
      <c r="AX117" s="72"/>
      <c r="AY117" s="72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72"/>
      <c r="BN117" s="72"/>
      <c r="BO117" s="72"/>
      <c r="BP117" s="72"/>
      <c r="BQ117" s="72"/>
      <c r="BR117" s="72"/>
      <c r="BS117" s="72"/>
      <c r="BT117" s="72"/>
      <c r="BU117" s="72"/>
      <c r="BV117" s="72"/>
      <c r="BW117" s="72"/>
      <c r="BX117" s="72"/>
    </row>
    <row r="118" spans="1:116" s="80" customFormat="1" ht="108" customHeight="1" x14ac:dyDescent="0.25">
      <c r="A118" s="75" t="s">
        <v>529</v>
      </c>
      <c r="B118" s="76" t="s">
        <v>516</v>
      </c>
      <c r="C118" s="103" t="s">
        <v>956</v>
      </c>
      <c r="D118" s="77" t="s">
        <v>777</v>
      </c>
      <c r="E118" s="97" t="s">
        <v>778</v>
      </c>
      <c r="F118" s="98">
        <v>387000</v>
      </c>
      <c r="G118" s="99">
        <v>294203</v>
      </c>
      <c r="H118" s="100">
        <v>23005.87</v>
      </c>
      <c r="I118" s="100">
        <v>23443.23</v>
      </c>
      <c r="J118" s="100">
        <v>21168.63</v>
      </c>
      <c r="K118" s="100">
        <v>20768.490000000002</v>
      </c>
      <c r="L118" s="100">
        <v>20388.009999999998</v>
      </c>
      <c r="M118" s="100">
        <v>19967.570000000003</v>
      </c>
      <c r="N118" s="100">
        <v>19567.670000000002</v>
      </c>
      <c r="O118" s="78">
        <v>255509.08</v>
      </c>
      <c r="P118" s="79">
        <f>SUM(H118:O118)</f>
        <v>403818.55</v>
      </c>
      <c r="Q118" s="72"/>
      <c r="R118" s="101"/>
      <c r="S118" s="102"/>
      <c r="T118" s="72"/>
      <c r="U118" s="72"/>
      <c r="V118" s="72"/>
      <c r="W118" s="72"/>
      <c r="X118" s="72"/>
      <c r="Y118" s="72"/>
      <c r="Z118" s="72"/>
      <c r="AA118" s="72"/>
      <c r="AB118" s="72"/>
      <c r="AC118" s="72"/>
      <c r="AD118" s="72"/>
      <c r="AE118" s="72"/>
      <c r="AF118" s="72"/>
      <c r="AG118" s="72"/>
      <c r="AH118" s="72"/>
      <c r="AI118" s="72"/>
      <c r="AJ118" s="72"/>
      <c r="AK118" s="72"/>
      <c r="AL118" s="72"/>
      <c r="AM118" s="72"/>
      <c r="AN118" s="72"/>
      <c r="AO118" s="72"/>
      <c r="AP118" s="72"/>
      <c r="AQ118" s="72"/>
      <c r="AR118" s="72"/>
      <c r="AS118" s="72"/>
      <c r="AT118" s="72"/>
      <c r="AU118" s="72"/>
      <c r="AV118" s="72"/>
      <c r="AW118" s="72"/>
      <c r="AX118" s="72"/>
      <c r="AY118" s="72"/>
      <c r="AZ118" s="72"/>
      <c r="BA118" s="72"/>
      <c r="BB118" s="72"/>
      <c r="BC118" s="72"/>
      <c r="BD118" s="72"/>
      <c r="BE118" s="72"/>
      <c r="BF118" s="72"/>
      <c r="BG118" s="72"/>
      <c r="BH118" s="72"/>
      <c r="BI118" s="72"/>
      <c r="BJ118" s="72"/>
      <c r="BK118" s="72"/>
      <c r="BL118" s="72"/>
      <c r="BM118" s="72"/>
      <c r="BN118" s="72"/>
      <c r="BO118" s="72"/>
      <c r="BP118" s="72"/>
      <c r="BQ118" s="72"/>
      <c r="BR118" s="72"/>
      <c r="BS118" s="72"/>
      <c r="BT118" s="72"/>
      <c r="BU118" s="72"/>
      <c r="BV118" s="72"/>
      <c r="BW118" s="72"/>
      <c r="BX118" s="72"/>
    </row>
    <row r="119" spans="1:116" s="80" customFormat="1" ht="91.2" customHeight="1" x14ac:dyDescent="0.25">
      <c r="A119" s="77" t="s">
        <v>530</v>
      </c>
      <c r="B119" s="81" t="s">
        <v>516</v>
      </c>
      <c r="C119" s="125" t="s">
        <v>1015</v>
      </c>
      <c r="D119" s="77" t="s">
        <v>775</v>
      </c>
      <c r="E119" s="97" t="s">
        <v>776</v>
      </c>
      <c r="F119" s="98">
        <v>554574</v>
      </c>
      <c r="G119" s="99">
        <v>490800</v>
      </c>
      <c r="H119" s="100">
        <v>36839.58</v>
      </c>
      <c r="I119" s="100">
        <v>35516.950000000004</v>
      </c>
      <c r="J119" s="100">
        <v>33562.639999999992</v>
      </c>
      <c r="K119" s="100">
        <v>32894.49</v>
      </c>
      <c r="L119" s="100">
        <v>32320.65</v>
      </c>
      <c r="M119" s="100">
        <v>31678.62</v>
      </c>
      <c r="N119" s="100">
        <v>31071.540000000008</v>
      </c>
      <c r="O119" s="78">
        <v>455583.77999999968</v>
      </c>
      <c r="P119" s="79">
        <f t="shared" si="6"/>
        <v>689468.24999999965</v>
      </c>
      <c r="Q119" s="72"/>
      <c r="R119" s="101"/>
      <c r="S119" s="102"/>
      <c r="T119" s="72"/>
      <c r="U119" s="72"/>
      <c r="V119" s="72"/>
      <c r="W119" s="72"/>
      <c r="X119" s="72"/>
      <c r="Y119" s="72"/>
      <c r="Z119" s="72"/>
      <c r="AA119" s="72"/>
      <c r="AB119" s="72"/>
      <c r="AC119" s="72"/>
      <c r="AD119" s="72"/>
      <c r="AE119" s="72"/>
      <c r="AF119" s="72"/>
      <c r="AG119" s="72"/>
      <c r="AH119" s="72"/>
      <c r="AI119" s="72"/>
      <c r="AJ119" s="72"/>
      <c r="AK119" s="72"/>
      <c r="AL119" s="72"/>
      <c r="AM119" s="72"/>
      <c r="AN119" s="72"/>
      <c r="AO119" s="72"/>
      <c r="AP119" s="72"/>
      <c r="AQ119" s="72"/>
      <c r="AR119" s="72"/>
      <c r="AS119" s="72"/>
      <c r="AT119" s="72"/>
      <c r="AU119" s="72"/>
      <c r="AV119" s="72"/>
      <c r="AW119" s="72"/>
      <c r="AX119" s="72"/>
      <c r="AY119" s="72"/>
      <c r="AZ119" s="72"/>
      <c r="BA119" s="72"/>
      <c r="BB119" s="72"/>
      <c r="BC119" s="72"/>
      <c r="BD119" s="72"/>
      <c r="BE119" s="72"/>
      <c r="BF119" s="72"/>
      <c r="BG119" s="72"/>
      <c r="BH119" s="72"/>
      <c r="BI119" s="72"/>
      <c r="BJ119" s="72"/>
      <c r="BK119" s="72"/>
      <c r="BL119" s="72"/>
      <c r="BM119" s="72"/>
      <c r="BN119" s="72"/>
      <c r="BO119" s="72"/>
      <c r="BP119" s="72"/>
      <c r="BQ119" s="72"/>
      <c r="BR119" s="72"/>
      <c r="BS119" s="72"/>
      <c r="BT119" s="72"/>
      <c r="BU119" s="72"/>
      <c r="BV119" s="72"/>
      <c r="BW119" s="72"/>
      <c r="BX119" s="72"/>
    </row>
    <row r="120" spans="1:116" x14ac:dyDescent="0.25">
      <c r="A120" s="246" t="s">
        <v>783</v>
      </c>
      <c r="B120" s="246"/>
      <c r="C120" s="246"/>
      <c r="D120" s="246"/>
      <c r="E120" s="246"/>
      <c r="F120" s="104">
        <f t="shared" ref="F120:P120" si="7">SUM(F109:F119)</f>
        <v>5331851</v>
      </c>
      <c r="G120" s="104">
        <f t="shared" si="7"/>
        <v>2839357.87</v>
      </c>
      <c r="H120" s="104">
        <f t="shared" si="7"/>
        <v>287733.63</v>
      </c>
      <c r="I120" s="104">
        <f t="shared" si="7"/>
        <v>305505.76999999996</v>
      </c>
      <c r="J120" s="104">
        <f t="shared" si="7"/>
        <v>240216.35</v>
      </c>
      <c r="K120" s="104">
        <f t="shared" si="7"/>
        <v>234649.16999999998</v>
      </c>
      <c r="L120" s="104">
        <f t="shared" si="7"/>
        <v>222103.9</v>
      </c>
      <c r="M120" s="104">
        <f t="shared" si="7"/>
        <v>209521.37</v>
      </c>
      <c r="N120" s="104">
        <f t="shared" si="7"/>
        <v>200947.91000000003</v>
      </c>
      <c r="O120" s="104">
        <f t="shared" si="7"/>
        <v>2012653.79</v>
      </c>
      <c r="P120" s="104">
        <f t="shared" si="7"/>
        <v>3713331.8899999992</v>
      </c>
    </row>
    <row r="123" spans="1:116" x14ac:dyDescent="0.25">
      <c r="A123" s="217" t="s">
        <v>784</v>
      </c>
      <c r="B123" s="218"/>
      <c r="C123" s="218"/>
      <c r="D123" s="218"/>
      <c r="E123" s="218"/>
      <c r="F123" s="218"/>
      <c r="G123" s="219"/>
      <c r="H123" s="105">
        <f t="shared" ref="H123:P123" si="8">SUM(H120,H107)</f>
        <v>5252801.9399999985</v>
      </c>
      <c r="I123" s="105">
        <f t="shared" si="8"/>
        <v>5478251.5499999989</v>
      </c>
      <c r="J123" s="105">
        <f t="shared" si="8"/>
        <v>5068981.0799999982</v>
      </c>
      <c r="K123" s="105">
        <f t="shared" si="8"/>
        <v>4775773.72</v>
      </c>
      <c r="L123" s="105">
        <f t="shared" si="8"/>
        <v>4454598.58</v>
      </c>
      <c r="M123" s="105">
        <f t="shared" si="8"/>
        <v>4054093.1600000006</v>
      </c>
      <c r="N123" s="105">
        <f t="shared" si="8"/>
        <v>3893413.4000000022</v>
      </c>
      <c r="O123" s="105">
        <f t="shared" si="8"/>
        <v>29820359.109999992</v>
      </c>
      <c r="P123" s="105">
        <f t="shared" si="8"/>
        <v>62798272.539999984</v>
      </c>
    </row>
    <row r="126" spans="1:116" x14ac:dyDescent="0.25">
      <c r="A126" s="220" t="s">
        <v>785</v>
      </c>
      <c r="B126" s="221"/>
      <c r="C126" s="221"/>
      <c r="D126" s="221"/>
      <c r="E126" s="221"/>
      <c r="F126" s="221"/>
      <c r="G126" s="222"/>
      <c r="H126" s="106">
        <f t="shared" ref="H126:N126" si="9">H123/$O$128</f>
        <v>0.11806225363155695</v>
      </c>
      <c r="I126" s="106">
        <f t="shared" si="9"/>
        <v>0.12312947096451347</v>
      </c>
      <c r="J126" s="106">
        <f t="shared" si="9"/>
        <v>0.11393068628064881</v>
      </c>
      <c r="K126" s="106">
        <f t="shared" si="9"/>
        <v>0.1073405421826288</v>
      </c>
      <c r="L126" s="106">
        <f t="shared" si="9"/>
        <v>0.10012179278526798</v>
      </c>
      <c r="M126" s="106">
        <f t="shared" si="9"/>
        <v>9.1120011827798025E-2</v>
      </c>
      <c r="N126" s="106">
        <f t="shared" si="9"/>
        <v>8.7508565061812121E-2</v>
      </c>
      <c r="O126" s="107" t="s">
        <v>786</v>
      </c>
      <c r="P126" s="107" t="s">
        <v>786</v>
      </c>
    </row>
    <row r="127" spans="1:116" x14ac:dyDescent="0.25">
      <c r="A127" s="108"/>
      <c r="B127" s="109"/>
      <c r="C127" s="109"/>
      <c r="D127" s="109"/>
    </row>
    <row r="128" spans="1:116" x14ac:dyDescent="0.25">
      <c r="A128" s="223" t="s">
        <v>787</v>
      </c>
      <c r="B128" s="224"/>
      <c r="C128" s="224"/>
      <c r="D128" s="224"/>
      <c r="E128" s="224"/>
      <c r="F128" s="224"/>
      <c r="G128" s="225"/>
      <c r="O128" s="232">
        <f>62203549-17591619-120132</f>
        <v>44491798</v>
      </c>
      <c r="P128" s="233"/>
      <c r="DL128" s="110" t="s">
        <v>788</v>
      </c>
    </row>
    <row r="129" spans="1:16" x14ac:dyDescent="0.25">
      <c r="A129" s="226"/>
      <c r="B129" s="227"/>
      <c r="C129" s="227"/>
      <c r="D129" s="227"/>
      <c r="E129" s="227"/>
      <c r="F129" s="227"/>
      <c r="G129" s="228"/>
      <c r="M129" s="111"/>
      <c r="N129" s="112"/>
      <c r="O129" s="234"/>
      <c r="P129" s="235"/>
    </row>
    <row r="130" spans="1:16" x14ac:dyDescent="0.25">
      <c r="A130" s="229"/>
      <c r="B130" s="230"/>
      <c r="C130" s="230"/>
      <c r="D130" s="230"/>
      <c r="E130" s="230"/>
      <c r="F130" s="230"/>
      <c r="G130" s="231"/>
      <c r="M130" s="111"/>
      <c r="N130" s="112"/>
      <c r="O130" s="236"/>
      <c r="P130" s="237"/>
    </row>
    <row r="131" spans="1:16" x14ac:dyDescent="0.25">
      <c r="M131" s="111"/>
      <c r="N131" s="111"/>
    </row>
    <row r="133" spans="1:16" s="6" customFormat="1" ht="15.6" x14ac:dyDescent="0.3">
      <c r="A133" s="45" t="s">
        <v>957</v>
      </c>
      <c r="B133" s="113"/>
      <c r="C133" s="46"/>
      <c r="D133" s="46"/>
      <c r="E133" s="47"/>
      <c r="F133" s="8"/>
      <c r="G133" s="114"/>
    </row>
    <row r="134" spans="1:16" s="6" customFormat="1" ht="15.6" x14ac:dyDescent="0.3">
      <c r="A134" s="46"/>
      <c r="B134" s="46"/>
      <c r="C134" s="2"/>
      <c r="D134" s="46"/>
      <c r="E134" s="47"/>
      <c r="F134" s="8"/>
      <c r="G134" s="114"/>
    </row>
    <row r="135" spans="1:16" s="40" customFormat="1" ht="18" x14ac:dyDescent="0.35">
      <c r="A135" s="50"/>
      <c r="B135" s="51"/>
      <c r="C135" s="252"/>
      <c r="D135" s="252"/>
      <c r="E135" s="252"/>
      <c r="F135" s="252"/>
      <c r="G135" s="252"/>
      <c r="H135" s="252"/>
      <c r="I135" s="252"/>
      <c r="J135" s="252"/>
      <c r="K135" s="252"/>
      <c r="L135" s="252"/>
      <c r="M135" s="252"/>
      <c r="N135" s="252"/>
      <c r="O135" s="252"/>
      <c r="P135" s="252"/>
    </row>
    <row r="136" spans="1:16" x14ac:dyDescent="0.25">
      <c r="A136" s="115"/>
      <c r="B136" s="115"/>
      <c r="C136" s="116"/>
      <c r="D136" s="115"/>
      <c r="E136" s="80"/>
      <c r="F136" s="117"/>
      <c r="G136" s="118"/>
    </row>
    <row r="137" spans="1:16" ht="17.399999999999999" x14ac:dyDescent="0.25">
      <c r="A137" s="119"/>
      <c r="B137" s="120"/>
      <c r="C137" s="119"/>
      <c r="D137" s="121"/>
      <c r="E137" s="122"/>
      <c r="F137" s="121"/>
      <c r="H137" s="253" t="s">
        <v>1021</v>
      </c>
      <c r="I137" s="253"/>
      <c r="J137" s="253"/>
      <c r="K137" s="253"/>
      <c r="L137" s="253"/>
      <c r="M137" s="253"/>
      <c r="N137" s="253"/>
      <c r="O137" s="253"/>
      <c r="P137" s="253"/>
    </row>
  </sheetData>
  <mergeCells count="22">
    <mergeCell ref="C135:P135"/>
    <mergeCell ref="H137:P137"/>
    <mergeCell ref="Q102:Q104"/>
    <mergeCell ref="A107:E107"/>
    <mergeCell ref="A108:P108"/>
    <mergeCell ref="A120:E120"/>
    <mergeCell ref="I1:P2"/>
    <mergeCell ref="A4:P4"/>
    <mergeCell ref="A5:A6"/>
    <mergeCell ref="B5:B6"/>
    <mergeCell ref="C5:C6"/>
    <mergeCell ref="D5:D6"/>
    <mergeCell ref="E5:E6"/>
    <mergeCell ref="F5:F6"/>
    <mergeCell ref="G5:G6"/>
    <mergeCell ref="H5:O5"/>
    <mergeCell ref="A123:G123"/>
    <mergeCell ref="A126:G126"/>
    <mergeCell ref="A128:G130"/>
    <mergeCell ref="O128:P130"/>
    <mergeCell ref="P5:P6"/>
    <mergeCell ref="A7:P7"/>
  </mergeCells>
  <pageMargins left="0.43307086614173229" right="0.27559055118110237" top="0.39370078740157483" bottom="0.31496062992125984" header="0.23622047244094491" footer="0.19685039370078741"/>
  <pageSetup paperSize="9" scale="5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1.pielikums_kopsavilkums</vt:lpstr>
      <vt:lpstr>2.pielikums_izdevumi_pa_EKK</vt:lpstr>
      <vt:lpstr>3.pielikums_ saistibu apmers</vt:lpstr>
      <vt:lpstr>'3.pielikums_ saistibu apmers'!Print_Titles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Sanita Djadela</cp:lastModifiedBy>
  <cp:lastPrinted>2024-12-18T08:26:33Z</cp:lastPrinted>
  <dcterms:created xsi:type="dcterms:W3CDTF">2000-12-02T14:17:49Z</dcterms:created>
  <dcterms:modified xsi:type="dcterms:W3CDTF">2025-01-03T07:43:02Z</dcterms:modified>
</cp:coreProperties>
</file>