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B36B3A0-5D02-4C00-B007-9F392AF566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-SAI" sheetId="1" r:id="rId1"/>
  </sheets>
  <definedNames>
    <definedName name="_xlnm._FilterDatabase" localSheetId="0" hidden="1">'4-SAI'!$B$19:$O$77</definedName>
    <definedName name="_xlnm.Print_Area" localSheetId="0">'4-SAI'!$B$1:$O$65603</definedName>
    <definedName name="_xlnm.Print_Titles" localSheetId="0">'4-SAI'!$9:$16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5" i="1" l="1"/>
  <c r="O88" i="1" l="1"/>
  <c r="O81" i="1"/>
  <c r="O82" i="1"/>
  <c r="O83" i="1"/>
  <c r="O84" i="1"/>
  <c r="O85" i="1"/>
  <c r="O80" i="1"/>
  <c r="H86" i="1"/>
  <c r="I86" i="1"/>
  <c r="J86" i="1"/>
  <c r="K86" i="1"/>
  <c r="L86" i="1"/>
  <c r="M86" i="1"/>
  <c r="N86" i="1"/>
  <c r="G86" i="1"/>
  <c r="N71" i="1"/>
  <c r="O71" i="1" s="1"/>
  <c r="I77" i="1"/>
  <c r="J77" i="1"/>
  <c r="K77" i="1"/>
  <c r="L77" i="1"/>
  <c r="M77" i="1"/>
  <c r="N77" i="1"/>
  <c r="G77" i="1"/>
  <c r="G90" i="1" s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2" i="1"/>
  <c r="O74" i="1"/>
  <c r="O76" i="1"/>
  <c r="O19" i="1"/>
  <c r="H73" i="1"/>
  <c r="O73" i="1" s="1"/>
  <c r="L90" i="1" l="1"/>
  <c r="L92" i="1" s="1"/>
  <c r="N90" i="1"/>
  <c r="M90" i="1"/>
  <c r="M92" i="1" s="1"/>
  <c r="O86" i="1"/>
  <c r="H77" i="1"/>
  <c r="K90" i="1"/>
  <c r="K92" i="1" s="1"/>
  <c r="I90" i="1"/>
  <c r="I92" i="1" s="1"/>
  <c r="J90" i="1"/>
  <c r="J92" i="1" s="1"/>
  <c r="G92" i="1"/>
  <c r="H90" i="1" l="1"/>
  <c r="O90" i="1" s="1"/>
  <c r="O77" i="1"/>
  <c r="H92" i="1" l="1"/>
</calcChain>
</file>

<file path=xl/sharedStrings.xml><?xml version="1.0" encoding="utf-8"?>
<sst xmlns="http://schemas.openxmlformats.org/spreadsheetml/2006/main" count="335" uniqueCount="148">
  <si>
    <t>Pārskats par saistību apmēru</t>
  </si>
  <si>
    <t>x</t>
  </si>
  <si>
    <t>(euro)</t>
  </si>
  <si>
    <t>Kods/ Uzskaites konts</t>
  </si>
  <si>
    <t>Aizdevējs</t>
  </si>
  <si>
    <t>Institucionālā sektora klasifikācijas kods</t>
  </si>
  <si>
    <t>Mērķis</t>
  </si>
  <si>
    <t>Līguma noslēgšanas datums</t>
  </si>
  <si>
    <t>Saistību apmērs</t>
  </si>
  <si>
    <t>turpmākajos gados</t>
  </si>
  <si>
    <t>pavisam (1.+2.+3.+4.+ 5+.6.+7.+8.)</t>
  </si>
  <si>
    <t>A</t>
  </si>
  <si>
    <t>B</t>
  </si>
  <si>
    <t>C</t>
  </si>
  <si>
    <t>D</t>
  </si>
  <si>
    <t>E</t>
  </si>
  <si>
    <t>Aizņēmumi</t>
  </si>
  <si>
    <t>03</t>
  </si>
  <si>
    <t>Valsts kase</t>
  </si>
  <si>
    <t>S13 01 00</t>
  </si>
  <si>
    <t>30.10.2018</t>
  </si>
  <si>
    <t>05.05.2020</t>
  </si>
  <si>
    <t>08.04.2021</t>
  </si>
  <si>
    <t>01.10.2021</t>
  </si>
  <si>
    <t>13.06.2022</t>
  </si>
  <si>
    <t>02.03.2022</t>
  </si>
  <si>
    <t>15.09.2017</t>
  </si>
  <si>
    <t>13.11.2020</t>
  </si>
  <si>
    <t>09.04.2021</t>
  </si>
  <si>
    <t>16.11.2020</t>
  </si>
  <si>
    <t>14.09.2020</t>
  </si>
  <si>
    <t>04.12.2020</t>
  </si>
  <si>
    <t>16.06.2020</t>
  </si>
  <si>
    <t>16.05.2018</t>
  </si>
  <si>
    <t>04</t>
  </si>
  <si>
    <t>07.09.2022</t>
  </si>
  <si>
    <t>17.09.2014</t>
  </si>
  <si>
    <t>Baldones vidusskolas stadiona būvniecība (p-242/2017)</t>
  </si>
  <si>
    <t>05.06.2017</t>
  </si>
  <si>
    <t>15.05.2019</t>
  </si>
  <si>
    <t>18.04.2023</t>
  </si>
  <si>
    <t>20.09.2013</t>
  </si>
  <si>
    <t>18.10.2022</t>
  </si>
  <si>
    <t>projekta "Gājēju ceļa un veloceliņa izbūve gar autoceļu A7 Ķekavas pag.,Ķekavas nov.,īstenošanai P-431/2021</t>
  </si>
  <si>
    <t>21.12.2022</t>
  </si>
  <si>
    <t>14.03.2019</t>
  </si>
  <si>
    <t>09</t>
  </si>
  <si>
    <t>17.12.2018</t>
  </si>
  <si>
    <t>11.02.2016</t>
  </si>
  <si>
    <t>15.10.2015</t>
  </si>
  <si>
    <t>06.12.2017</t>
  </si>
  <si>
    <t>14.02.2014</t>
  </si>
  <si>
    <t>06.09.2018</t>
  </si>
  <si>
    <t>30.06.2016</t>
  </si>
  <si>
    <t>16.10.2017</t>
  </si>
  <si>
    <t>05.07.2016</t>
  </si>
  <si>
    <t>14.12.2016</t>
  </si>
  <si>
    <t>17.10.2023</t>
  </si>
  <si>
    <t>15.09.2023</t>
  </si>
  <si>
    <t>16.10.2023</t>
  </si>
  <si>
    <t>13.07.2023</t>
  </si>
  <si>
    <t>27.10.2023</t>
  </si>
  <si>
    <t>S13 01 00</t>
  </si>
  <si>
    <t>Ķekavas sākumskolas 3B korpusa būvniecība P-44/2013</t>
  </si>
  <si>
    <t>08.03.2013</t>
  </si>
  <si>
    <t>KOPĀ:</t>
  </si>
  <si>
    <t>Galvojumi</t>
  </si>
  <si>
    <t>SEB Banka</t>
  </si>
  <si>
    <t>S12 20 00</t>
  </si>
  <si>
    <t xml:space="preserve"> Studiju kredīts</t>
  </si>
  <si>
    <t>13.01.2014</t>
  </si>
  <si>
    <t>Studiju kredīts</t>
  </si>
  <si>
    <t>15.12.2016</t>
  </si>
  <si>
    <t>17.10.2014</t>
  </si>
  <si>
    <t>23.08.2011</t>
  </si>
  <si>
    <t>SIA "Ķekavas nami" aizņēmums kurināmā iegādei</t>
  </si>
  <si>
    <t>22.11.2022</t>
  </si>
  <si>
    <t>09.06.2015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</si>
  <si>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</si>
  <si>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</si>
  <si>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</si>
  <si>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</si>
  <si>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07.05.2024</t>
  </si>
  <si>
    <t>Ķeguma prospekta būvniecība (P-59/2024)</t>
  </si>
  <si>
    <t>19.06.2024</t>
  </si>
  <si>
    <t>projekts</t>
  </si>
  <si>
    <t>PII būvniecība Baložos</t>
  </si>
  <si>
    <t xml:space="preserve">Saulgriežu ielas būvniecība II kārta </t>
  </si>
  <si>
    <t>ANM projektu realizācijai, t.sk. AF prikšfinansējumam</t>
  </si>
  <si>
    <t>Ķekavas novada domes</t>
  </si>
  <si>
    <t>2024</t>
  </si>
  <si>
    <t>Satiksmes drošības uzlabošana Gaismas ielas (autoceļš V6) krustojumā ar autoceļu AC V6 - Ķekavas putnu fabrika, Ķekava, Kekavas novads</t>
  </si>
  <si>
    <r>
      <t xml:space="preserve">Ķekavas novada pašvaldības domes priekšsēdētāja </t>
    </r>
    <r>
      <rPr>
        <i/>
        <sz val="12"/>
        <rFont val="Times New Roman"/>
        <family val="1"/>
        <charset val="186"/>
      </rPr>
      <t>V. Baire</t>
    </r>
  </si>
  <si>
    <t>4. pielikums</t>
  </si>
  <si>
    <t xml:space="preserve">2024. gada 21. novembra saistošajiem noteikumiem Nr. 30/2024 </t>
  </si>
  <si>
    <t>5. pielikums</t>
  </si>
  <si>
    <t>2023. gada 14. februāra saistošajiem noteikumiem Nr. 3/2023</t>
  </si>
  <si>
    <t>ERAF projekta (Nr.3.3.1.0/18/I/010) "Infrakstruktūras izbūve uzņēmējdarbības atbalstam Baložos, Ķekavas novadā" īstenošanai P-122/2020</t>
  </si>
  <si>
    <t>ERAF projekta (Nr.8.1.2.0/17/I/036) Ķekavas vidusskolas un Baložu vidusskolas mācību vides uzlabošana īstenošanai P-429/2021</t>
  </si>
  <si>
    <t>ERAF projekta (Nr.8.1.2.0/17/I/036) "Ķekavas vidusskolas un Baložu vidusskolas mācību vides uzlabošana" īstenošanai  P-80/2022</t>
  </si>
  <si>
    <t>ERAF projekta (Nr.8.1.2.0/17/I/036) Ķekavas vidusskolas un Baložu vidusskolas mācību vides uzlabošanas īstenošanai P-11/2022</t>
  </si>
  <si>
    <t>SIA Baložu komunālā saimniecība pamatkapitāla palielināšanai KF projekta (Nr.4.3.1.0/17/A/011) Siltumtīklu modernizācija Titurgā īstenošanai (P-154/2020)</t>
  </si>
  <si>
    <t>SIA "Ķekavas nami" pamatkapitāla palielināšanai Kohēzijas fonda projekta (Nr.5.3.1.0/16/I/08) "Ūdenssaimniecības pakalpojumu attīstība Ķekavā, 4.kārta" īstenošanai P-190/2018</t>
  </si>
  <si>
    <t>EKII projekta (Nr.EKII-3/18) "Siltumnīcefekta gāzu  emisiju samazināšana ar viedajām pilsētvides  tehnoloģijām Baldones novadā" īstenošanai P-82/2019</t>
  </si>
  <si>
    <t>ERAF projekta (Nr.4.2.2.0./17/I/086) "Energoefiktivitātes paaugstināšana sociālajā aprūpes centrā Baldone īstenošanai P-83/2019</t>
  </si>
  <si>
    <t>ERAF projekts (Nr.4.2.2.0/21/A/090) "Ķekavas kultūras nama energoefektivitātes paaugstināšana" P-37/2023</t>
  </si>
  <si>
    <t>projekta "Asfaltbetona seguma izbūve uz Ķekavas novada pašvaldības ielām, Ķekavas nov. īstenošanai P-430/2021</t>
  </si>
  <si>
    <t>RAF projekts (Nr.4.2.2.0/21/A/086) "Baldones pilsētas pārvaldes ēkas Pārupes iela 3, Baldone, Ķekavas novads, energoefektivitātes paaugstināšana". P-38/2023</t>
  </si>
  <si>
    <t>ceļu un to kompleksa investīciju projekta "Auto stāvlaukuma pārbūve pie Ķekavas novada pašvaldības administrācijas ēkas Gaismas ielā 19, Ķekavā, Ķekavas pagastā, Ķekavas novadā" īstenošanai P - 724/2018</t>
  </si>
  <si>
    <t>prioritārā investīciju projekta "Ķekavas novada Jaunu ideju centra pārbūve" īstenošanai P-189/2018</t>
  </si>
  <si>
    <t>Projekta "Ķekavas sākumskolas "II kārtas būvniecība" īstenošana P-28/2014</t>
  </si>
  <si>
    <t>Projekta "PII "Avotiņš" piebūves būvniecības realizācija" īstenošanai (P-108/2016)</t>
  </si>
  <si>
    <t>Projekta "Rīgas ielas (daļa) rekonstrukcija ar gājēju ietvi, veloceliņu, ielas apgaismojumu un lietus ūdens kanalizāciju Rīgas ielā, Baložos, Ķekavas novadā" īstenošanai P-385/2015</t>
  </si>
  <si>
    <t>Projekta "Skolas ielas pārbūve no Rīgas ielas līdz Dārzu ielai Baložos, Ķekavas novadā" īstenošanai P-366/2016</t>
  </si>
  <si>
    <t>projekts "Ķekavas vidusskolas sporta halles junbūves būvniecība Gaismas ielā 7a, Ķekavā, Ķekavas novadā" (P-241/2023)</t>
  </si>
  <si>
    <t>projekts "Naudītes ielas pārbūve no Ķekavas apvedceļa līdz Asteru ielai, Katlakalns, Ķekavas pagasts, Ķekavas novads" (P-342/2023)</t>
  </si>
  <si>
    <t>projekts "Odukalna ielas pārbūve, Odukalns, Ķekavas pagasts, Ķekavas novads" (P-343/2023)</t>
  </si>
  <si>
    <t>projekts "Pļavniekkala sākumskolas pārbūves būvprojekta izstrāde un būvdarbi" (P-134/2023)</t>
  </si>
  <si>
    <t>projekts "Titurgas PII apkārtējo ceļu infrastruktūra, Baloži, Ķekavas novads" (P-345/2023)</t>
  </si>
  <si>
    <t>Projekts "Pļavniekkalna sākumskolas esošā korpusa pārbūve". (P-23/2024)</t>
  </si>
  <si>
    <t>Energoefektivitāte  Sporta klubam "Bultas"</t>
  </si>
  <si>
    <t>Ūdenssaimniecības pakalpojumu attīstība Ķekavā, III kārta</t>
  </si>
  <si>
    <t>projekts "Apvienotā gājēju ceļa un veloceļa izbūve gar autoceļu V2 Ķekavas pagastā, Ķekavas novadā, no Katlakalna ielas (a/c V1) līdz Kāpu ielai" (P-341/2023)</t>
  </si>
  <si>
    <t>Projekta "Rāmavas ielas rekonstrukcija (no mazās Rāmavas ielas līdz Pļavniekkalna ielai), Rāmavā, Ķekavas pagastā, Ķekavas novadā, II kārta" īstenošanai P-149/2016</t>
  </si>
  <si>
    <t>Projekta "Rāmavas ielas rekonstrukcija (no Mazās Rāmavas ielas līdz Pļavniekkalna ielai), Rāmavā, Ķekavas pagastā, Ķekavas novadā, 1.kārta" īstenošanai P-588/2017</t>
  </si>
  <si>
    <t>Projekta "PII "Zvaigznīte" energoefektivitātes uzlabošana - pagraba siltināšana un drenāžas tīklu izbūve" īstenošanai P-521/2017</t>
  </si>
  <si>
    <t>Projekta "Nākotnes ielas posma (no Dienvidu ielas līdz Mūzikas skolas stāvlaukumam) pārbūve un Nākotnes ielas ietves izbūve Ķekavā, Ķekavas pagastā, Ķekavas novadā" īstenošanai P-521/2018</t>
  </si>
  <si>
    <t>Projekta "Kazeņu ielas daļa un Sporta ielas daļa ar stāvlaukumu un nepieciešamajiem inženiertīkliem un ārtelpas labiekārtojumu Katlakalnā, Ķekavas pagastā, Ķekavas novadā" īstenošanai P-644/2017</t>
  </si>
  <si>
    <t>projekta "Gājēju ietves III kārtas izbūve Pļavniekkalna ielā, Katlakalnā, Ķekavas pagastā, Ķekavas novadā" īstenošanai P-386/2015</t>
  </si>
  <si>
    <t>Ķekavas sākumskolas 3.kārtas būvniecība P-10/2016</t>
  </si>
  <si>
    <t>SIA BŪKS pamatkapitāla palielināšanai KF projekta (Nr.5.31.0/17/I/006) Ūdenssaimniecības infrastruktūras attīstība Baldones  pilsētā īstenošanai P-32/2019</t>
  </si>
  <si>
    <t>projekts "Gājēju ceļa izbūve gar autoceļu V6 Ķekava– putnu­fabrika (Ziemeļu iela) posmā no Sporta nama līdz Ziemeļu ielai Ķekavā, Ķekavas novadā" investīciju īstenošanai. P-317/2022</t>
  </si>
  <si>
    <t>projekta "Teritorijas labiekārtojums Zaļā ielā 5, Baložos" investīciju īstenošanai P-318/2022</t>
  </si>
  <si>
    <t>projekta "Jauna pirmsskolas izglītības iestāde Titurgā, Baložu pilsētā., Ķekavas novadā - būvprojekta izstrāde" īstenošanai P-388/2022</t>
  </si>
  <si>
    <t>projekta "Gājēju ceļa un veloceliņa izbūve gar autoceļu A7 Ķekavas pagastā, Ķekavas novadā" investīciju īstenošanai P-316/2022</t>
  </si>
  <si>
    <t>projekta "Apvienotā gājēju ceļa un veloceliņa izbūve gar autoceļu V2 Ķekavas pagastā, Ķekavas novadā, no Egļu ielas līdz Katlakalna ielai (a/c V1)" investīciju īstenošanai P-319/2022</t>
  </si>
  <si>
    <t>Līdzfinansējums Kohēzijas fonda projektam SIA Būks PL-29/2013</t>
  </si>
  <si>
    <t>Baldones PII Vāverīte rekonstrukcija papildus korpusa celtniecības uzsākšana P-448/2014</t>
  </si>
  <si>
    <t>Aktīvās atpūtas veicināšanas multifunkcionālo objektu izveide apkaimēs (Baložos) īstenošanai P-247/2022</t>
  </si>
  <si>
    <t>Aktīvās atpūtas veicināšanas multifunkcionālo objektu izveide apkaimēs (Baldonē) īstenošanai P-248/2022</t>
  </si>
  <si>
    <t>projekts Pirmsskolas izglītības iestādes Ieviņa  Ķekavas ciemā paplašināšana īstenošanai P-473/2020</t>
  </si>
  <si>
    <t>projekta Saulgriežu ielas pārbūve no Kalnu ielas līdz Labrenča ielai Baložos, (1.kārta) īstenošanai P-299/2020</t>
  </si>
  <si>
    <t>projekta Saules ielas pārbūve Odukalnā, Ķekavas pagastā, Ķekavas novadā īstenošanai P-441/2020</t>
  </si>
  <si>
    <t>projekta Gājēju ceļa un veloceļiņa izbūve gar autoceļu A7, Ķekavas pag., Ķekavas nov., īstenošanai P-70/2021</t>
  </si>
  <si>
    <t>projekta Apvienotā gājēju un veloceliņa izbūve gar autoceļu V2 Ķekavas pagastā, Ķekavas novadā īstenošanai p-442/2020</t>
  </si>
  <si>
    <t>Līdzfinansējuma nodrošināšanai ELFLA projekta (Nr.17-04-A00702-000048) "Kompleksa ceļa Daugmalē pārbūve" īstenošanai P-522/2017</t>
  </si>
  <si>
    <t>ERAF projekta (Nr.3.3.1.0/18/I/010)Infrastruktūras izbūve uzņēmējdarbības atbalstam Baložos., Ķekavas nov., īstenošana P-56/2021i</t>
  </si>
  <si>
    <t>ERAF projekta (Nr.3.3.1.0/17/I/008) "Uzņēmējdarbības attīstībai nepieciešamās infrastruktūras izbūve Ķekavas novadā" īstenošanai P-627/2018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</si>
</sst>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rgb="FF000000"/>
      <name val="Arial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3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12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</borders>
  <cellStyleXfs count="3">
    <xf numFmtId="0" fontId="0" fillId="0" borderId="0"/>
    <xf numFmtId="0" fontId="9" fillId="2" borderId="0"/>
    <xf numFmtId="0" fontId="9" fillId="2" borderId="0"/>
  </cellStyleXfs>
  <cellXfs count="111">
    <xf numFmtId="0" fontId="0" fillId="2" borderId="0" xfId="0" applyFill="1"/>
    <xf numFmtId="0" fontId="1" fillId="2" borderId="0" xfId="0" applyFont="1" applyFill="1" applyAlignment="1">
      <alignment horizontal="right"/>
    </xf>
    <xf numFmtId="0" fontId="1" fillId="2" borderId="0" xfId="0" applyFont="1" applyFill="1" applyProtection="1">
      <protection locked="0"/>
    </xf>
    <xf numFmtId="0" fontId="1" fillId="2" borderId="0" xfId="0" applyFont="1" applyFill="1"/>
    <xf numFmtId="0" fontId="2" fillId="2" borderId="0" xfId="0" applyFont="1" applyFill="1" applyAlignment="1">
      <alignment horizontal="centerContinuous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 applyProtection="1">
      <alignment vertical="center"/>
      <protection locked="0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 applyProtection="1">
      <alignment horizontal="right" vertical="center" wrapText="1"/>
      <protection locked="0"/>
    </xf>
    <xf numFmtId="0" fontId="1" fillId="2" borderId="0" xfId="0" applyFont="1" applyFill="1" applyAlignment="1">
      <alignment horizontal="right" wrapText="1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  <xf numFmtId="3" fontId="3" fillId="2" borderId="1" xfId="0" applyNumberFormat="1" applyFont="1" applyFill="1" applyBorder="1" applyAlignment="1" applyProtection="1">
      <alignment horizontal="right" vertical="center"/>
      <protection locked="0"/>
    </xf>
    <xf numFmtId="3" fontId="5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2" xfId="0" applyFont="1" applyFill="1" applyBorder="1" applyAlignment="1" applyProtection="1">
      <alignment vertical="center"/>
      <protection locked="0"/>
    </xf>
    <xf numFmtId="0" fontId="3" fillId="2" borderId="3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4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  <xf numFmtId="49" fontId="7" fillId="2" borderId="0" xfId="0" applyNumberFormat="1" applyFont="1" applyFill="1" applyAlignment="1">
      <alignment horizontal="left" wrapText="1"/>
    </xf>
    <xf numFmtId="49" fontId="5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1" fillId="2" borderId="0" xfId="0" applyNumberFormat="1" applyFont="1" applyFill="1" applyAlignment="1" applyProtection="1">
      <alignment horizontal="center" vertical="center" wrapText="1"/>
      <protection locked="0"/>
    </xf>
    <xf numFmtId="49" fontId="1" fillId="2" borderId="0" xfId="0" applyNumberFormat="1" applyFont="1" applyFill="1" applyAlignment="1" applyProtection="1">
      <alignment wrapText="1"/>
      <protection locked="0"/>
    </xf>
    <xf numFmtId="49" fontId="5" fillId="2" borderId="0" xfId="0" applyNumberFormat="1" applyFont="1" applyFill="1" applyAlignment="1" applyProtection="1">
      <alignment horizontal="left" wrapText="1"/>
      <protection locked="0"/>
    </xf>
    <xf numFmtId="49" fontId="5" fillId="2" borderId="0" xfId="0" applyNumberFormat="1" applyFont="1" applyFill="1" applyAlignment="1" applyProtection="1">
      <alignment wrapText="1"/>
      <protection locked="0"/>
    </xf>
    <xf numFmtId="49" fontId="5" fillId="2" borderId="5" xfId="0" applyNumberFormat="1" applyFont="1" applyFill="1" applyBorder="1" applyAlignment="1" applyProtection="1">
      <alignment vertical="center" wrapText="1"/>
      <protection locked="0"/>
    </xf>
    <xf numFmtId="49" fontId="3" fillId="2" borderId="0" xfId="0" applyNumberFormat="1" applyFont="1" applyFill="1" applyAlignment="1" applyProtection="1">
      <alignment horizontal="center" vertical="center" wrapText="1"/>
      <protection locked="0"/>
    </xf>
    <xf numFmtId="49" fontId="3" fillId="2" borderId="0" xfId="0" applyNumberFormat="1" applyFont="1" applyFill="1" applyAlignment="1" applyProtection="1">
      <alignment wrapText="1"/>
      <protection locked="0"/>
    </xf>
    <xf numFmtId="49" fontId="5" fillId="2" borderId="0" xfId="0" applyNumberFormat="1" applyFont="1" applyFill="1" applyAlignment="1" applyProtection="1">
      <alignment vertical="center" wrapText="1"/>
      <protection locked="0"/>
    </xf>
    <xf numFmtId="49" fontId="0" fillId="2" borderId="6" xfId="0" applyNumberFormat="1" applyFill="1" applyBorder="1" applyAlignment="1">
      <alignment vertical="center" wrapText="1"/>
    </xf>
    <xf numFmtId="49" fontId="0" fillId="2" borderId="7" xfId="0" applyNumberFormat="1" applyFill="1" applyBorder="1" applyAlignment="1">
      <alignment vertical="center" wrapText="1"/>
    </xf>
    <xf numFmtId="49" fontId="3" fillId="2" borderId="0" xfId="0" applyNumberFormat="1" applyFont="1" applyFill="1" applyAlignment="1" applyProtection="1">
      <alignment vertical="center" wrapText="1"/>
      <protection locked="0"/>
    </xf>
    <xf numFmtId="49" fontId="6" fillId="2" borderId="0" xfId="0" applyNumberFormat="1" applyFont="1" applyFill="1" applyAlignment="1">
      <alignment vertical="center" wrapText="1"/>
    </xf>
    <xf numFmtId="49" fontId="1" fillId="2" borderId="0" xfId="0" applyNumberFormat="1" applyFont="1" applyFill="1" applyProtection="1">
      <protection locked="0"/>
    </xf>
    <xf numFmtId="49" fontId="4" fillId="2" borderId="0" xfId="0" applyNumberFormat="1" applyFont="1" applyFill="1" applyProtection="1">
      <protection locked="0"/>
    </xf>
    <xf numFmtId="49" fontId="1" fillId="2" borderId="0" xfId="0" applyNumberFormat="1" applyFont="1" applyFill="1"/>
    <xf numFmtId="0" fontId="3" fillId="2" borderId="9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wrapText="1"/>
    </xf>
    <xf numFmtId="3" fontId="5" fillId="3" borderId="10" xfId="0" applyNumberFormat="1" applyFont="1" applyFill="1" applyBorder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right" vertical="center" wrapText="1"/>
    </xf>
    <xf numFmtId="0" fontId="3" fillId="2" borderId="9" xfId="0" applyFont="1" applyFill="1" applyBorder="1" applyAlignment="1" applyProtection="1">
      <alignment vertical="center"/>
      <protection locked="0"/>
    </xf>
    <xf numFmtId="49" fontId="5" fillId="2" borderId="9" xfId="0" applyNumberFormat="1" applyFont="1" applyFill="1" applyBorder="1" applyAlignment="1">
      <alignment wrapText="1"/>
    </xf>
    <xf numFmtId="0" fontId="6" fillId="2" borderId="0" xfId="0" applyFont="1" applyFill="1" applyAlignment="1" applyProtection="1">
      <alignment horizontal="right" vertical="top"/>
      <protection locked="0"/>
    </xf>
    <xf numFmtId="49" fontId="10" fillId="2" borderId="12" xfId="1" applyNumberFormat="1" applyFont="1" applyBorder="1" applyAlignment="1" applyProtection="1">
      <alignment horizontal="left" vertical="center" wrapText="1"/>
      <protection locked="0"/>
    </xf>
    <xf numFmtId="49" fontId="10" fillId="2" borderId="12" xfId="1" applyNumberFormat="1" applyFont="1" applyBorder="1" applyAlignment="1" applyProtection="1">
      <alignment horizontal="center" vertical="center" wrapText="1"/>
      <protection locked="0"/>
    </xf>
    <xf numFmtId="3" fontId="10" fillId="2" borderId="12" xfId="1" applyNumberFormat="1" applyFont="1" applyBorder="1" applyAlignment="1" applyProtection="1">
      <alignment horizontal="right" vertical="center"/>
      <protection locked="0"/>
    </xf>
    <xf numFmtId="49" fontId="10" fillId="4" borderId="12" xfId="1" applyNumberFormat="1" applyFont="1" applyFill="1" applyBorder="1" applyAlignment="1" applyProtection="1">
      <alignment horizontal="left" vertical="center" wrapText="1"/>
      <protection locked="0"/>
    </xf>
    <xf numFmtId="49" fontId="10" fillId="4" borderId="12" xfId="1" applyNumberFormat="1" applyFont="1" applyFill="1" applyBorder="1" applyAlignment="1" applyProtection="1">
      <alignment horizontal="center" vertical="center" wrapText="1"/>
      <protection locked="0"/>
    </xf>
    <xf numFmtId="3" fontId="10" fillId="4" borderId="12" xfId="1" applyNumberFormat="1" applyFont="1" applyFill="1" applyBorder="1" applyAlignment="1" applyProtection="1">
      <alignment horizontal="right" vertical="center"/>
      <protection locked="0"/>
    </xf>
    <xf numFmtId="0" fontId="11" fillId="4" borderId="12" xfId="0" applyFont="1" applyFill="1" applyBorder="1" applyAlignment="1">
      <alignment wrapText="1"/>
    </xf>
    <xf numFmtId="3" fontId="0" fillId="2" borderId="0" xfId="0" applyNumberFormat="1" applyFill="1"/>
    <xf numFmtId="0" fontId="12" fillId="2" borderId="13" xfId="1" applyFont="1" applyBorder="1" applyAlignment="1" applyProtection="1">
      <alignment vertical="center"/>
      <protection locked="0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3" fontId="10" fillId="0" borderId="12" xfId="1" applyNumberFormat="1" applyFont="1" applyFill="1" applyBorder="1" applyAlignment="1" applyProtection="1">
      <alignment horizontal="right" vertical="center"/>
      <protection locked="0"/>
    </xf>
    <xf numFmtId="0" fontId="13" fillId="0" borderId="0" xfId="0" applyFont="1"/>
    <xf numFmtId="0" fontId="14" fillId="0" borderId="12" xfId="0" applyFont="1" applyBorder="1" applyAlignment="1">
      <alignment horizontal="center" vertical="center"/>
    </xf>
    <xf numFmtId="0" fontId="14" fillId="2" borderId="12" xfId="1" applyFont="1" applyBorder="1" applyAlignment="1" applyProtection="1">
      <alignment horizontal="right"/>
      <protection locked="0"/>
    </xf>
    <xf numFmtId="0" fontId="16" fillId="2" borderId="12" xfId="1" applyFont="1" applyBorder="1" applyAlignment="1" applyProtection="1">
      <alignment horizontal="center"/>
      <protection locked="0"/>
    </xf>
    <xf numFmtId="0" fontId="14" fillId="2" borderId="12" xfId="1" applyFont="1" applyBorder="1" applyProtection="1">
      <protection locked="0"/>
    </xf>
    <xf numFmtId="0" fontId="14" fillId="2" borderId="12" xfId="1" applyFont="1" applyBorder="1" applyAlignment="1" applyProtection="1">
      <alignment horizontal="center"/>
      <protection locked="0"/>
    </xf>
    <xf numFmtId="49" fontId="14" fillId="2" borderId="12" xfId="1" applyNumberFormat="1" applyFont="1" applyBorder="1" applyAlignment="1" applyProtection="1">
      <alignment horizontal="center" vertical="center"/>
      <protection locked="0"/>
    </xf>
    <xf numFmtId="49" fontId="17" fillId="2" borderId="12" xfId="2" applyNumberFormat="1" applyFont="1" applyBorder="1" applyAlignment="1">
      <alignment horizontal="left"/>
    </xf>
    <xf numFmtId="49" fontId="14" fillId="2" borderId="12" xfId="2" applyNumberFormat="1" applyFont="1" applyBorder="1" applyAlignment="1">
      <alignment horizontal="center" vertical="center"/>
    </xf>
    <xf numFmtId="49" fontId="14" fillId="2" borderId="12" xfId="2" applyNumberFormat="1" applyFont="1" applyBorder="1" applyAlignment="1">
      <alignment horizontal="left"/>
    </xf>
    <xf numFmtId="0" fontId="15" fillId="2" borderId="12" xfId="1" applyFont="1" applyBorder="1" applyProtection="1">
      <protection locked="0"/>
    </xf>
    <xf numFmtId="0" fontId="15" fillId="2" borderId="12" xfId="2" applyFont="1" applyBorder="1"/>
    <xf numFmtId="0" fontId="19" fillId="2" borderId="12" xfId="2" applyFont="1" applyBorder="1"/>
    <xf numFmtId="0" fontId="19" fillId="2" borderId="12" xfId="2" applyFont="1" applyBorder="1" applyAlignment="1">
      <alignment horizontal="center"/>
    </xf>
    <xf numFmtId="0" fontId="15" fillId="2" borderId="12" xfId="2" applyFont="1" applyBorder="1" applyAlignment="1">
      <alignment horizontal="center"/>
    </xf>
    <xf numFmtId="0" fontId="15" fillId="2" borderId="17" xfId="2" applyFont="1" applyBorder="1"/>
    <xf numFmtId="49" fontId="17" fillId="2" borderId="12" xfId="2" applyNumberFormat="1" applyFont="1" applyBorder="1" applyAlignment="1">
      <alignment horizontal="right"/>
    </xf>
    <xf numFmtId="0" fontId="20" fillId="0" borderId="0" xfId="0" applyFont="1"/>
    <xf numFmtId="0" fontId="21" fillId="0" borderId="0" xfId="0" applyFont="1"/>
    <xf numFmtId="49" fontId="14" fillId="2" borderId="12" xfId="2" applyNumberFormat="1" applyFont="1" applyBorder="1" applyAlignment="1">
      <alignment horizontal="left"/>
    </xf>
    <xf numFmtId="0" fontId="15" fillId="2" borderId="14" xfId="1" applyFont="1" applyBorder="1" applyAlignment="1" applyProtection="1">
      <alignment horizontal="right"/>
      <protection locked="0"/>
    </xf>
    <xf numFmtId="0" fontId="15" fillId="2" borderId="15" xfId="1" applyFont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right"/>
    </xf>
    <xf numFmtId="49" fontId="8" fillId="2" borderId="0" xfId="0" applyNumberFormat="1" applyFont="1" applyFill="1" applyAlignment="1">
      <alignment horizontal="left" vertical="top" wrapText="1"/>
    </xf>
    <xf numFmtId="49" fontId="3" fillId="2" borderId="5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6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7" xfId="0" applyNumberFormat="1" applyFont="1" applyFill="1" applyBorder="1" applyAlignment="1" applyProtection="1">
      <alignment horizontal="left" vertical="center" wrapText="1"/>
      <protection locked="0"/>
    </xf>
    <xf numFmtId="0" fontId="16" fillId="2" borderId="12" xfId="1" applyFont="1" applyBorder="1" applyAlignment="1" applyProtection="1">
      <alignment horizontal="right"/>
      <protection locked="0"/>
    </xf>
    <xf numFmtId="0" fontId="14" fillId="2" borderId="12" xfId="1" applyFont="1" applyBorder="1" applyAlignment="1" applyProtection="1">
      <alignment horizontal="right"/>
      <protection locked="0"/>
    </xf>
    <xf numFmtId="49" fontId="17" fillId="2" borderId="12" xfId="2" applyNumberFormat="1" applyFont="1" applyBorder="1" applyAlignment="1">
      <alignment horizontal="right"/>
    </xf>
    <xf numFmtId="49" fontId="18" fillId="2" borderId="12" xfId="2" applyNumberFormat="1" applyFont="1" applyBorder="1" applyAlignment="1">
      <alignment horizontal="left"/>
    </xf>
    <xf numFmtId="0" fontId="15" fillId="0" borderId="0" xfId="0" applyFont="1" applyAlignment="1">
      <alignment horizontal="right"/>
    </xf>
  </cellXfs>
  <cellStyles count="3">
    <cellStyle name="Normal" xfId="0" builtinId="0"/>
    <cellStyle name="Normal_Pamatformas" xfId="1" xr:uid="{84A88F27-D52B-44BA-A6FD-9EA56FEF0E92}"/>
    <cellStyle name="Normal_Veidlapa_2008_oktobris_(5.piel)_(2)" xfId="2" xr:uid="{9AD2F669-D7CC-4042-A3A2-96ADA68A9EFC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G98"/>
  <sheetViews>
    <sheetView showGridLines="0" tabSelected="1" zoomScale="80" zoomScaleNormal="80" workbookViewId="0">
      <selection activeCell="E19" sqref="E19"/>
    </sheetView>
  </sheetViews>
  <sheetFormatPr defaultColWidth="9.109375" defaultRowHeight="15.75" customHeight="1" x14ac:dyDescent="0.3"/>
  <cols>
    <col min="1" max="1" width="9.109375" style="17"/>
    <col min="2" max="2" width="11.109375" style="2" customWidth="1"/>
    <col min="3" max="3" width="29.6640625" style="3" customWidth="1"/>
    <col min="4" max="4" width="12.33203125" style="3" customWidth="1"/>
    <col min="5" max="5" width="31.33203125" style="3" customWidth="1"/>
    <col min="6" max="6" width="12.33203125" style="3" customWidth="1"/>
    <col min="7" max="15" width="13.33203125" style="2" customWidth="1"/>
    <col min="16" max="19" width="0" style="2" hidden="1" customWidth="1"/>
    <col min="20" max="20" width="0" style="3" hidden="1" customWidth="1"/>
    <col min="21" max="36" width="0" style="2" hidden="1" customWidth="1"/>
    <col min="37" max="37" width="17.109375" customWidth="1"/>
    <col min="38" max="38" width="14.109375" customWidth="1"/>
  </cols>
  <sheetData>
    <row r="1" spans="1:27" s="3" customFormat="1" ht="15.75" customHeight="1" x14ac:dyDescent="0.3">
      <c r="A1" s="18"/>
      <c r="B1" s="89" t="s">
        <v>93</v>
      </c>
      <c r="C1" s="73"/>
      <c r="D1" s="73"/>
      <c r="E1" s="73"/>
      <c r="F1" s="73"/>
      <c r="G1" s="74"/>
      <c r="H1" s="74"/>
      <c r="I1" s="74"/>
      <c r="J1" s="74"/>
      <c r="K1" s="74"/>
      <c r="L1" s="74"/>
      <c r="M1" s="92"/>
      <c r="N1" s="93"/>
      <c r="O1" s="94"/>
      <c r="P1" s="74"/>
      <c r="S1" s="1"/>
      <c r="X1"/>
      <c r="AA1"/>
    </row>
    <row r="2" spans="1:27" s="3" customFormat="1" ht="15.75" customHeight="1" x14ac:dyDescent="0.3">
      <c r="A2" s="18"/>
      <c r="B2" s="89" t="s">
        <v>89</v>
      </c>
      <c r="C2" s="73"/>
      <c r="D2" s="73"/>
      <c r="E2" s="73"/>
      <c r="F2" s="73"/>
      <c r="G2" s="75"/>
      <c r="H2" s="75"/>
      <c r="I2" s="75"/>
      <c r="J2" s="75"/>
      <c r="K2" s="75"/>
      <c r="L2" s="106"/>
      <c r="M2" s="106"/>
      <c r="N2" s="106"/>
      <c r="O2" s="106"/>
      <c r="P2" s="106"/>
      <c r="S2" s="1"/>
      <c r="X2"/>
      <c r="AA2"/>
    </row>
    <row r="3" spans="1:27" s="3" customFormat="1" ht="15.75" customHeight="1" x14ac:dyDescent="0.3">
      <c r="A3" s="18"/>
      <c r="B3" s="89" t="s">
        <v>94</v>
      </c>
      <c r="C3" s="73"/>
      <c r="D3" s="73"/>
      <c r="E3" s="73"/>
      <c r="F3" s="73"/>
      <c r="G3" s="75"/>
      <c r="H3" s="75"/>
      <c r="I3" s="75"/>
      <c r="J3" s="75"/>
      <c r="K3" s="75"/>
      <c r="L3" s="76"/>
      <c r="M3" s="107"/>
      <c r="N3" s="107"/>
      <c r="O3" s="107"/>
      <c r="P3" s="107"/>
      <c r="S3" s="1"/>
      <c r="X3"/>
      <c r="AA3"/>
    </row>
    <row r="4" spans="1:27" s="3" customFormat="1" ht="15.75" customHeight="1" x14ac:dyDescent="0.3">
      <c r="A4" s="18"/>
      <c r="B4" s="72"/>
      <c r="C4" s="73"/>
      <c r="D4" s="73"/>
      <c r="E4" s="73"/>
      <c r="F4" s="73"/>
      <c r="G4" s="75"/>
      <c r="H4" s="75"/>
      <c r="I4" s="75"/>
      <c r="J4" s="75"/>
      <c r="K4" s="75"/>
      <c r="L4" s="108"/>
      <c r="M4" s="108"/>
      <c r="N4" s="108"/>
      <c r="O4" s="108"/>
      <c r="P4" s="108"/>
      <c r="S4" s="1"/>
      <c r="X4"/>
      <c r="AA4"/>
    </row>
    <row r="5" spans="1:27" s="3" customFormat="1" ht="15.75" customHeight="1" x14ac:dyDescent="0.3">
      <c r="A5" s="18"/>
      <c r="B5" s="90" t="s">
        <v>95</v>
      </c>
      <c r="C5" s="73"/>
      <c r="D5" s="73"/>
      <c r="E5" s="73"/>
      <c r="F5" s="73"/>
      <c r="G5" s="75"/>
      <c r="H5" s="75"/>
      <c r="I5" s="75"/>
      <c r="J5" s="75"/>
      <c r="K5" s="75"/>
      <c r="L5" s="88"/>
      <c r="M5" s="88"/>
      <c r="N5" s="88"/>
      <c r="O5" s="88"/>
      <c r="P5" s="88"/>
      <c r="S5" s="1"/>
      <c r="X5"/>
      <c r="AA5"/>
    </row>
    <row r="6" spans="1:27" s="3" customFormat="1" ht="15.75" customHeight="1" x14ac:dyDescent="0.3">
      <c r="A6" s="18"/>
      <c r="B6" s="90" t="s">
        <v>89</v>
      </c>
      <c r="C6" s="73"/>
      <c r="D6" s="73"/>
      <c r="E6" s="73"/>
      <c r="F6" s="73"/>
      <c r="G6" s="75"/>
      <c r="H6" s="75"/>
      <c r="I6" s="75"/>
      <c r="J6" s="75"/>
      <c r="K6" s="75"/>
      <c r="L6" s="88"/>
      <c r="M6" s="88"/>
      <c r="N6" s="88"/>
      <c r="O6" s="88"/>
      <c r="P6" s="88"/>
      <c r="S6" s="1"/>
      <c r="X6"/>
      <c r="AA6"/>
    </row>
    <row r="7" spans="1:27" s="3" customFormat="1" ht="15.75" customHeight="1" x14ac:dyDescent="0.3">
      <c r="A7" s="18"/>
      <c r="B7" s="90" t="s">
        <v>96</v>
      </c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8"/>
      <c r="O7" s="82"/>
      <c r="P7" s="82"/>
      <c r="S7" s="1"/>
      <c r="X7"/>
      <c r="AA7"/>
    </row>
    <row r="8" spans="1:27" s="3" customFormat="1" ht="15.75" customHeight="1" x14ac:dyDescent="0.3">
      <c r="A8" s="18"/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80"/>
      <c r="O8" s="83"/>
      <c r="P8" s="83"/>
      <c r="S8" s="1"/>
      <c r="X8"/>
      <c r="AA8"/>
    </row>
    <row r="9" spans="1:27" ht="15.75" customHeight="1" x14ac:dyDescent="0.3">
      <c r="B9" s="109" t="s">
        <v>0</v>
      </c>
      <c r="C9" s="109"/>
      <c r="D9" s="109"/>
      <c r="E9" s="109"/>
      <c r="F9" s="109"/>
      <c r="G9" s="109"/>
      <c r="H9" s="109"/>
      <c r="I9" s="109"/>
      <c r="J9" s="109"/>
      <c r="K9" s="109"/>
      <c r="L9" s="81"/>
      <c r="M9" s="81"/>
      <c r="N9" s="80"/>
      <c r="O9" s="84"/>
      <c r="P9" s="85"/>
      <c r="X9"/>
    </row>
    <row r="10" spans="1:27" ht="15.75" customHeight="1" x14ac:dyDescent="0.3"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O10" s="80" t="s">
        <v>90</v>
      </c>
      <c r="P10" s="86"/>
      <c r="X10"/>
    </row>
    <row r="11" spans="1:27" ht="15.75" customHeight="1" x14ac:dyDescent="0.3"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80"/>
      <c r="O11" s="83"/>
      <c r="P11" s="87"/>
      <c r="X11"/>
    </row>
    <row r="12" spans="1:27" ht="15.75" customHeight="1" x14ac:dyDescent="0.3">
      <c r="O12" s="60"/>
      <c r="X12"/>
    </row>
    <row r="13" spans="1:27" ht="15.75" customHeight="1" x14ac:dyDescent="0.3">
      <c r="O13" s="60" t="s">
        <v>2</v>
      </c>
      <c r="X13"/>
    </row>
    <row r="14" spans="1:27" ht="15.75" customHeight="1" x14ac:dyDescent="0.3">
      <c r="B14" s="99" t="s">
        <v>3</v>
      </c>
      <c r="C14" s="99" t="s">
        <v>4</v>
      </c>
      <c r="D14" s="101" t="s">
        <v>5</v>
      </c>
      <c r="E14" s="101" t="s">
        <v>6</v>
      </c>
      <c r="F14" s="99" t="s">
        <v>7</v>
      </c>
      <c r="G14" s="100" t="s">
        <v>8</v>
      </c>
      <c r="H14" s="100"/>
      <c r="I14" s="100"/>
      <c r="J14" s="100"/>
      <c r="K14" s="100"/>
      <c r="L14" s="100"/>
      <c r="M14" s="100"/>
      <c r="N14" s="100"/>
      <c r="O14" s="100"/>
      <c r="X14"/>
      <c r="Y14"/>
    </row>
    <row r="15" spans="1:27" s="7" customFormat="1" ht="45.75" customHeight="1" x14ac:dyDescent="0.3">
      <c r="A15" s="19"/>
      <c r="B15" s="99"/>
      <c r="C15" s="99"/>
      <c r="D15" s="102"/>
      <c r="E15" s="102"/>
      <c r="F15" s="99"/>
      <c r="G15" s="14">
        <v>2024</v>
      </c>
      <c r="H15" s="14">
        <v>2025</v>
      </c>
      <c r="I15" s="14">
        <v>2026</v>
      </c>
      <c r="J15" s="14">
        <v>2027</v>
      </c>
      <c r="K15" s="14">
        <v>2028</v>
      </c>
      <c r="L15" s="14">
        <v>2029</v>
      </c>
      <c r="M15" s="14">
        <v>2030</v>
      </c>
      <c r="N15" s="14" t="s">
        <v>9</v>
      </c>
      <c r="O15" s="15" t="s">
        <v>10</v>
      </c>
      <c r="P15" s="4"/>
      <c r="Q15" s="4"/>
      <c r="R15" s="4"/>
      <c r="S15" s="4"/>
      <c r="T15" s="5"/>
      <c r="U15" s="4"/>
      <c r="V15" s="4"/>
      <c r="W15"/>
      <c r="X15"/>
      <c r="Y15"/>
      <c r="Z15"/>
      <c r="AA15"/>
    </row>
    <row r="16" spans="1:27" s="10" customFormat="1" ht="12" customHeight="1" x14ac:dyDescent="0.25">
      <c r="A16" s="20"/>
      <c r="B16" s="35" t="s">
        <v>11</v>
      </c>
      <c r="C16" s="35" t="s">
        <v>12</v>
      </c>
      <c r="D16" s="35" t="s">
        <v>13</v>
      </c>
      <c r="E16" s="35" t="s">
        <v>14</v>
      </c>
      <c r="F16" s="35" t="s">
        <v>15</v>
      </c>
      <c r="G16" s="8">
        <v>1</v>
      </c>
      <c r="H16" s="8">
        <v>2</v>
      </c>
      <c r="I16" s="8">
        <v>3</v>
      </c>
      <c r="J16" s="8">
        <v>4</v>
      </c>
      <c r="K16" s="8">
        <v>5</v>
      </c>
      <c r="L16" s="8">
        <v>6</v>
      </c>
      <c r="M16" s="8">
        <v>7</v>
      </c>
      <c r="N16" s="8">
        <v>8</v>
      </c>
      <c r="O16" s="8">
        <v>9</v>
      </c>
      <c r="P16" s="9"/>
      <c r="Q16" s="9"/>
      <c r="R16" s="9"/>
      <c r="S16" s="9"/>
      <c r="T16" s="9"/>
      <c r="U16" s="9"/>
      <c r="V16" s="9"/>
      <c r="W16"/>
      <c r="X16"/>
      <c r="Y16"/>
      <c r="Z16"/>
      <c r="AA16"/>
    </row>
    <row r="17" spans="1:111" s="10" customFormat="1" ht="11.25" customHeight="1" x14ac:dyDescent="0.25">
      <c r="A17" s="20"/>
      <c r="B17" s="36"/>
      <c r="C17" s="36"/>
      <c r="D17" s="36"/>
      <c r="E17" s="36"/>
      <c r="F17" s="36"/>
      <c r="P17" s="9"/>
      <c r="Q17" s="9"/>
      <c r="R17" s="9"/>
      <c r="S17" s="9"/>
      <c r="T17" s="9"/>
      <c r="U17" s="9"/>
      <c r="V17" s="9"/>
      <c r="W17"/>
      <c r="X17"/>
      <c r="Y17"/>
      <c r="Z17"/>
      <c r="AA17"/>
    </row>
    <row r="18" spans="1:111" s="10" customFormat="1" ht="15.75" customHeight="1" x14ac:dyDescent="0.25">
      <c r="A18" s="20"/>
      <c r="B18" s="36"/>
      <c r="C18" s="59" t="s">
        <v>16</v>
      </c>
      <c r="D18" s="37"/>
      <c r="E18" s="37"/>
      <c r="F18" s="37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/>
      <c r="X18"/>
      <c r="Y18"/>
      <c r="Z18"/>
      <c r="AA18"/>
    </row>
    <row r="19" spans="1:111" s="10" customFormat="1" ht="66" x14ac:dyDescent="0.25">
      <c r="A19" s="20"/>
      <c r="B19" s="27" t="s">
        <v>17</v>
      </c>
      <c r="C19" s="28" t="s">
        <v>18</v>
      </c>
      <c r="D19" s="27" t="s">
        <v>19</v>
      </c>
      <c r="E19" s="28" t="s">
        <v>147</v>
      </c>
      <c r="F19" s="27" t="s">
        <v>20</v>
      </c>
      <c r="G19" s="29">
        <v>12677</v>
      </c>
      <c r="H19" s="29">
        <v>11730</v>
      </c>
      <c r="I19" s="29">
        <v>11354</v>
      </c>
      <c r="J19" s="29">
        <v>11031</v>
      </c>
      <c r="K19" s="29">
        <v>10709</v>
      </c>
      <c r="L19" s="29">
        <v>5</v>
      </c>
      <c r="M19" s="29">
        <v>0</v>
      </c>
      <c r="N19" s="29">
        <v>0</v>
      </c>
      <c r="O19" s="21">
        <f>SUM(G19:N19)</f>
        <v>57506</v>
      </c>
      <c r="P19" s="9"/>
      <c r="Q19" s="9"/>
      <c r="R19" s="9"/>
      <c r="S19" s="9"/>
      <c r="T19" s="9"/>
      <c r="U19" s="9"/>
      <c r="V19" s="9"/>
      <c r="W19"/>
      <c r="X19"/>
      <c r="Y19"/>
      <c r="Z19"/>
      <c r="AA19"/>
    </row>
    <row r="20" spans="1:111" ht="66" x14ac:dyDescent="0.3">
      <c r="A20" s="20"/>
      <c r="B20" s="27" t="s">
        <v>17</v>
      </c>
      <c r="C20" s="28" t="s">
        <v>18</v>
      </c>
      <c r="D20" s="27" t="s">
        <v>19</v>
      </c>
      <c r="E20" s="28" t="s">
        <v>97</v>
      </c>
      <c r="F20" s="27" t="s">
        <v>21</v>
      </c>
      <c r="G20" s="29">
        <v>127382</v>
      </c>
      <c r="H20" s="29">
        <v>122596</v>
      </c>
      <c r="I20" s="29">
        <v>118978</v>
      </c>
      <c r="J20" s="29">
        <v>115368</v>
      </c>
      <c r="K20" s="29">
        <v>111875</v>
      </c>
      <c r="L20" s="29">
        <v>108144</v>
      </c>
      <c r="M20" s="29">
        <v>104537</v>
      </c>
      <c r="N20" s="29">
        <v>813424</v>
      </c>
      <c r="O20" s="21">
        <f t="shared" ref="O20:O77" si="0">SUM(G20:N20)</f>
        <v>1622304</v>
      </c>
      <c r="P20" s="9"/>
      <c r="Q20" s="9"/>
      <c r="R20" s="9"/>
      <c r="S20" s="9"/>
      <c r="T20" s="9"/>
      <c r="U20" s="9"/>
      <c r="V20" s="9"/>
      <c r="W20"/>
      <c r="X20"/>
      <c r="Y20"/>
      <c r="Z20"/>
      <c r="AA20"/>
      <c r="DG20" s="10"/>
    </row>
    <row r="21" spans="1:111" ht="66" x14ac:dyDescent="0.3">
      <c r="A21" s="20"/>
      <c r="B21" s="27" t="s">
        <v>17</v>
      </c>
      <c r="C21" s="28" t="s">
        <v>18</v>
      </c>
      <c r="D21" s="27" t="s">
        <v>19</v>
      </c>
      <c r="E21" s="28" t="s">
        <v>146</v>
      </c>
      <c r="F21" s="27" t="s">
        <v>22</v>
      </c>
      <c r="G21" s="29">
        <v>35543</v>
      </c>
      <c r="H21" s="29">
        <v>38239</v>
      </c>
      <c r="I21" s="29">
        <v>37212</v>
      </c>
      <c r="J21" s="29">
        <v>36181</v>
      </c>
      <c r="K21" s="29">
        <v>35178</v>
      </c>
      <c r="L21" s="29">
        <v>34120</v>
      </c>
      <c r="M21" s="29">
        <v>33090</v>
      </c>
      <c r="N21" s="29">
        <v>205084</v>
      </c>
      <c r="O21" s="21">
        <f t="shared" si="0"/>
        <v>454647</v>
      </c>
      <c r="P21" s="9"/>
      <c r="Q21" s="9"/>
      <c r="R21" s="9"/>
      <c r="S21" s="9"/>
      <c r="T21" s="9"/>
      <c r="U21" s="9"/>
      <c r="V21" s="9"/>
      <c r="W21"/>
      <c r="X21"/>
      <c r="Y21"/>
      <c r="Z21"/>
      <c r="AA21"/>
      <c r="DG21" s="10"/>
    </row>
    <row r="22" spans="1:111" ht="52.8" x14ac:dyDescent="0.3">
      <c r="A22" s="20"/>
      <c r="B22" s="27" t="s">
        <v>17</v>
      </c>
      <c r="C22" s="28" t="s">
        <v>18</v>
      </c>
      <c r="D22" s="27" t="s">
        <v>19</v>
      </c>
      <c r="E22" s="28" t="s">
        <v>98</v>
      </c>
      <c r="F22" s="27" t="s">
        <v>23</v>
      </c>
      <c r="G22" s="29">
        <v>458705</v>
      </c>
      <c r="H22" s="29">
        <v>370930</v>
      </c>
      <c r="I22" s="29">
        <v>358401</v>
      </c>
      <c r="J22" s="29">
        <v>351976</v>
      </c>
      <c r="K22" s="29">
        <v>345956</v>
      </c>
      <c r="L22" s="29">
        <v>339118</v>
      </c>
      <c r="M22" s="29">
        <v>332698</v>
      </c>
      <c r="N22" s="29">
        <v>5456250</v>
      </c>
      <c r="O22" s="21">
        <f t="shared" si="0"/>
        <v>8014034</v>
      </c>
      <c r="P22" s="9"/>
      <c r="Q22" s="9"/>
      <c r="R22" s="9"/>
      <c r="S22" s="9"/>
      <c r="T22" s="9"/>
      <c r="U22" s="9"/>
      <c r="V22" s="9"/>
      <c r="W22"/>
      <c r="X22"/>
      <c r="Y22"/>
      <c r="Z22"/>
      <c r="AA22"/>
      <c r="DG22" s="10"/>
    </row>
    <row r="23" spans="1:111" ht="52.8" x14ac:dyDescent="0.3">
      <c r="A23" s="20"/>
      <c r="B23" s="27" t="s">
        <v>17</v>
      </c>
      <c r="C23" s="28" t="s">
        <v>18</v>
      </c>
      <c r="D23" s="27" t="s">
        <v>19</v>
      </c>
      <c r="E23" s="28" t="s">
        <v>99</v>
      </c>
      <c r="F23" s="27" t="s">
        <v>24</v>
      </c>
      <c r="G23" s="29">
        <v>23800</v>
      </c>
      <c r="H23" s="29">
        <v>22712</v>
      </c>
      <c r="I23" s="29">
        <v>21821</v>
      </c>
      <c r="J23" s="29">
        <v>21034</v>
      </c>
      <c r="K23" s="29">
        <v>20255</v>
      </c>
      <c r="L23" s="29">
        <v>19459</v>
      </c>
      <c r="M23" s="29">
        <v>18673</v>
      </c>
      <c r="N23" s="29">
        <v>24178</v>
      </c>
      <c r="O23" s="21">
        <f t="shared" si="0"/>
        <v>171932</v>
      </c>
      <c r="P23" s="9"/>
      <c r="Q23" s="9"/>
      <c r="R23" s="9"/>
      <c r="S23" s="9"/>
      <c r="T23" s="9"/>
      <c r="U23" s="9"/>
      <c r="V23" s="9"/>
      <c r="W23"/>
      <c r="X23"/>
      <c r="Y23"/>
      <c r="Z23"/>
      <c r="AA23"/>
      <c r="DG23" s="10"/>
    </row>
    <row r="24" spans="1:111" ht="52.8" x14ac:dyDescent="0.3">
      <c r="A24" s="20"/>
      <c r="B24" s="27" t="s">
        <v>17</v>
      </c>
      <c r="C24" s="28" t="s">
        <v>18</v>
      </c>
      <c r="D24" s="27" t="s">
        <v>19</v>
      </c>
      <c r="E24" s="28" t="s">
        <v>100</v>
      </c>
      <c r="F24" s="27" t="s">
        <v>25</v>
      </c>
      <c r="G24" s="29">
        <v>86075</v>
      </c>
      <c r="H24" s="29">
        <v>82995</v>
      </c>
      <c r="I24" s="29">
        <v>80091</v>
      </c>
      <c r="J24" s="29">
        <v>77350</v>
      </c>
      <c r="K24" s="29">
        <v>74634</v>
      </c>
      <c r="L24" s="29">
        <v>71862</v>
      </c>
      <c r="M24" s="29">
        <v>69123</v>
      </c>
      <c r="N24" s="29">
        <v>82654</v>
      </c>
      <c r="O24" s="21">
        <f t="shared" si="0"/>
        <v>624784</v>
      </c>
      <c r="P24" s="9"/>
      <c r="Q24" s="9"/>
      <c r="R24" s="9"/>
      <c r="S24" s="9"/>
      <c r="T24" s="9"/>
      <c r="U24" s="9"/>
      <c r="V24" s="9"/>
      <c r="W24"/>
      <c r="X24"/>
      <c r="Y24"/>
      <c r="Z24"/>
      <c r="AA24"/>
      <c r="DG24" s="10"/>
    </row>
    <row r="25" spans="1:111" ht="52.8" x14ac:dyDescent="0.3">
      <c r="A25" s="20"/>
      <c r="B25" s="27" t="s">
        <v>17</v>
      </c>
      <c r="C25" s="28" t="s">
        <v>18</v>
      </c>
      <c r="D25" s="27" t="s">
        <v>19</v>
      </c>
      <c r="E25" s="28" t="s">
        <v>145</v>
      </c>
      <c r="F25" s="27" t="s">
        <v>26</v>
      </c>
      <c r="G25" s="29">
        <v>46973</v>
      </c>
      <c r="H25" s="29">
        <v>44379</v>
      </c>
      <c r="I25" s="29">
        <v>42690</v>
      </c>
      <c r="J25" s="29">
        <v>31193</v>
      </c>
      <c r="K25" s="29">
        <v>0</v>
      </c>
      <c r="L25" s="29">
        <v>0</v>
      </c>
      <c r="M25" s="29">
        <v>0</v>
      </c>
      <c r="N25" s="29">
        <v>0</v>
      </c>
      <c r="O25" s="21">
        <f t="shared" si="0"/>
        <v>165235</v>
      </c>
      <c r="P25" s="9"/>
      <c r="Q25" s="9"/>
      <c r="R25" s="9"/>
      <c r="S25" s="9"/>
      <c r="T25" s="9"/>
      <c r="U25" s="9"/>
      <c r="V25" s="9"/>
      <c r="W25"/>
      <c r="X25"/>
      <c r="Y25"/>
      <c r="Z25"/>
      <c r="AA25"/>
      <c r="DG25" s="10"/>
    </row>
    <row r="26" spans="1:111" ht="52.8" x14ac:dyDescent="0.3">
      <c r="A26" s="20"/>
      <c r="B26" s="27" t="s">
        <v>17</v>
      </c>
      <c r="C26" s="28" t="s">
        <v>18</v>
      </c>
      <c r="D26" s="27" t="s">
        <v>19</v>
      </c>
      <c r="E26" s="28" t="s">
        <v>144</v>
      </c>
      <c r="F26" s="27" t="s">
        <v>27</v>
      </c>
      <c r="G26" s="29">
        <v>31090</v>
      </c>
      <c r="H26" s="29">
        <v>32313</v>
      </c>
      <c r="I26" s="29">
        <v>31245</v>
      </c>
      <c r="J26" s="29">
        <v>30292</v>
      </c>
      <c r="K26" s="29">
        <v>29358</v>
      </c>
      <c r="L26" s="29">
        <v>28387</v>
      </c>
      <c r="M26" s="29">
        <v>27435</v>
      </c>
      <c r="N26" s="29">
        <v>117382</v>
      </c>
      <c r="O26" s="21">
        <f t="shared" si="0"/>
        <v>327502</v>
      </c>
      <c r="P26" s="9"/>
      <c r="Q26" s="9"/>
      <c r="R26" s="9"/>
      <c r="S26" s="9"/>
      <c r="T26" s="9"/>
      <c r="U26" s="9"/>
      <c r="V26" s="9"/>
      <c r="W26"/>
      <c r="X26"/>
      <c r="Y26"/>
      <c r="Z26"/>
      <c r="AA26"/>
      <c r="DG26" s="10"/>
    </row>
    <row r="27" spans="1:111" ht="39.6" x14ac:dyDescent="0.3">
      <c r="A27" s="20"/>
      <c r="B27" s="27" t="s">
        <v>17</v>
      </c>
      <c r="C27" s="28" t="s">
        <v>18</v>
      </c>
      <c r="D27" s="27" t="s">
        <v>19</v>
      </c>
      <c r="E27" s="28" t="s">
        <v>143</v>
      </c>
      <c r="F27" s="27" t="s">
        <v>28</v>
      </c>
      <c r="G27" s="29">
        <v>12168</v>
      </c>
      <c r="H27" s="29">
        <v>12496</v>
      </c>
      <c r="I27" s="29">
        <v>12089</v>
      </c>
      <c r="J27" s="29">
        <v>11681</v>
      </c>
      <c r="K27" s="29">
        <v>11276</v>
      </c>
      <c r="L27" s="29">
        <v>10865</v>
      </c>
      <c r="M27" s="29">
        <v>9524</v>
      </c>
      <c r="N27" s="29">
        <v>14</v>
      </c>
      <c r="O27" s="21">
        <f t="shared" si="0"/>
        <v>80113</v>
      </c>
      <c r="P27" s="9"/>
      <c r="Q27" s="9"/>
      <c r="R27" s="9"/>
      <c r="S27" s="9"/>
      <c r="T27" s="9"/>
      <c r="U27" s="9"/>
      <c r="V27" s="9"/>
      <c r="W27"/>
      <c r="X27"/>
      <c r="Y27"/>
      <c r="Z27"/>
      <c r="AA27"/>
      <c r="DG27" s="10"/>
    </row>
    <row r="28" spans="1:111" ht="39.6" x14ac:dyDescent="0.3">
      <c r="A28" s="20"/>
      <c r="B28" s="27" t="s">
        <v>17</v>
      </c>
      <c r="C28" s="28" t="s">
        <v>18</v>
      </c>
      <c r="D28" s="27" t="s">
        <v>19</v>
      </c>
      <c r="E28" s="28" t="s">
        <v>142</v>
      </c>
      <c r="F28" s="27" t="s">
        <v>29</v>
      </c>
      <c r="G28" s="29">
        <v>54704</v>
      </c>
      <c r="H28" s="29">
        <v>56931</v>
      </c>
      <c r="I28" s="29">
        <v>55045</v>
      </c>
      <c r="J28" s="29">
        <v>53372</v>
      </c>
      <c r="K28" s="29">
        <v>51732</v>
      </c>
      <c r="L28" s="29">
        <v>50025</v>
      </c>
      <c r="M28" s="29">
        <v>48353</v>
      </c>
      <c r="N28" s="29">
        <v>210804</v>
      </c>
      <c r="O28" s="21">
        <f t="shared" si="0"/>
        <v>580966</v>
      </c>
      <c r="P28" s="9"/>
      <c r="Q28" s="9"/>
      <c r="R28" s="9"/>
      <c r="S28" s="9"/>
      <c r="T28" s="9"/>
      <c r="U28" s="9"/>
      <c r="V28" s="9"/>
      <c r="W28"/>
      <c r="X28"/>
      <c r="Y28"/>
      <c r="Z28"/>
      <c r="AA28"/>
      <c r="DG28" s="10"/>
    </row>
    <row r="29" spans="1:111" ht="52.8" x14ac:dyDescent="0.3">
      <c r="A29" s="20"/>
      <c r="B29" s="27" t="s">
        <v>17</v>
      </c>
      <c r="C29" s="28" t="s">
        <v>18</v>
      </c>
      <c r="D29" s="27" t="s">
        <v>19</v>
      </c>
      <c r="E29" s="28" t="s">
        <v>141</v>
      </c>
      <c r="F29" s="27" t="s">
        <v>30</v>
      </c>
      <c r="G29" s="29">
        <v>81804</v>
      </c>
      <c r="H29" s="29">
        <v>72869</v>
      </c>
      <c r="I29" s="29">
        <v>69809</v>
      </c>
      <c r="J29" s="29">
        <v>68019</v>
      </c>
      <c r="K29" s="29">
        <v>66264</v>
      </c>
      <c r="L29" s="29">
        <v>64438</v>
      </c>
      <c r="M29" s="29">
        <v>62650</v>
      </c>
      <c r="N29" s="29">
        <v>273254</v>
      </c>
      <c r="O29" s="21">
        <f t="shared" si="0"/>
        <v>759107</v>
      </c>
      <c r="P29" s="9"/>
      <c r="Q29" s="9"/>
      <c r="R29" s="9"/>
      <c r="S29" s="9"/>
      <c r="T29" s="9"/>
      <c r="U29" s="9"/>
      <c r="V29" s="9"/>
      <c r="W29"/>
      <c r="X29"/>
      <c r="Y29"/>
      <c r="Z29"/>
      <c r="AA29"/>
      <c r="DG29" s="10"/>
    </row>
    <row r="30" spans="1:111" ht="39.6" x14ac:dyDescent="0.3">
      <c r="A30" s="20"/>
      <c r="B30" s="27" t="s">
        <v>17</v>
      </c>
      <c r="C30" s="28" t="s">
        <v>18</v>
      </c>
      <c r="D30" s="27" t="s">
        <v>19</v>
      </c>
      <c r="E30" s="28" t="s">
        <v>140</v>
      </c>
      <c r="F30" s="27" t="s">
        <v>31</v>
      </c>
      <c r="G30" s="29">
        <v>120639</v>
      </c>
      <c r="H30" s="29">
        <v>126521</v>
      </c>
      <c r="I30" s="29">
        <v>122406</v>
      </c>
      <c r="J30" s="29">
        <v>118747</v>
      </c>
      <c r="K30" s="29">
        <v>115160</v>
      </c>
      <c r="L30" s="29">
        <v>111422</v>
      </c>
      <c r="M30" s="29">
        <v>107765</v>
      </c>
      <c r="N30" s="29">
        <v>484154</v>
      </c>
      <c r="O30" s="21">
        <f t="shared" si="0"/>
        <v>1306814</v>
      </c>
      <c r="P30" s="9"/>
      <c r="Q30" s="9"/>
      <c r="R30" s="9"/>
      <c r="S30" s="9"/>
      <c r="T30" s="9"/>
      <c r="U30" s="9"/>
      <c r="V30" s="9"/>
      <c r="W30"/>
      <c r="X30"/>
      <c r="Y30"/>
      <c r="Z30"/>
      <c r="AA30"/>
      <c r="DG30" s="10"/>
    </row>
    <row r="31" spans="1:111" ht="66" x14ac:dyDescent="0.3">
      <c r="A31" s="20"/>
      <c r="B31" s="27" t="s">
        <v>17</v>
      </c>
      <c r="C31" s="28" t="s">
        <v>18</v>
      </c>
      <c r="D31" s="27" t="s">
        <v>19</v>
      </c>
      <c r="E31" s="28" t="s">
        <v>101</v>
      </c>
      <c r="F31" s="27" t="s">
        <v>32</v>
      </c>
      <c r="G31" s="29">
        <v>28040</v>
      </c>
      <c r="H31" s="29">
        <v>25586</v>
      </c>
      <c r="I31" s="29">
        <v>24942</v>
      </c>
      <c r="J31" s="29">
        <v>24260</v>
      </c>
      <c r="K31" s="29">
        <v>23599</v>
      </c>
      <c r="L31" s="29">
        <v>22893</v>
      </c>
      <c r="M31" s="29">
        <v>22211</v>
      </c>
      <c r="N31" s="29">
        <v>177058</v>
      </c>
      <c r="O31" s="21">
        <f t="shared" si="0"/>
        <v>348589</v>
      </c>
      <c r="P31" s="9"/>
      <c r="Q31" s="9"/>
      <c r="R31" s="9"/>
      <c r="S31" s="9"/>
      <c r="T31" s="9"/>
      <c r="U31" s="9"/>
      <c r="V31" s="9"/>
      <c r="W31"/>
      <c r="X31"/>
      <c r="Y31"/>
      <c r="Z31"/>
      <c r="AA31"/>
      <c r="DG31" s="10"/>
    </row>
    <row r="32" spans="1:111" ht="79.2" x14ac:dyDescent="0.3">
      <c r="A32" s="20"/>
      <c r="B32" s="27" t="s">
        <v>17</v>
      </c>
      <c r="C32" s="28" t="s">
        <v>18</v>
      </c>
      <c r="D32" s="27" t="s">
        <v>19</v>
      </c>
      <c r="E32" s="28" t="s">
        <v>102</v>
      </c>
      <c r="F32" s="27" t="s">
        <v>33</v>
      </c>
      <c r="G32" s="29">
        <v>289312</v>
      </c>
      <c r="H32" s="29">
        <v>279704</v>
      </c>
      <c r="I32" s="29">
        <v>272461</v>
      </c>
      <c r="J32" s="29">
        <v>265107</v>
      </c>
      <c r="K32" s="29">
        <v>257948</v>
      </c>
      <c r="L32" s="29">
        <v>250387</v>
      </c>
      <c r="M32" s="29">
        <v>243038</v>
      </c>
      <c r="N32" s="29">
        <v>1588882</v>
      </c>
      <c r="O32" s="21">
        <f t="shared" si="0"/>
        <v>3446839</v>
      </c>
      <c r="P32" s="9"/>
      <c r="Q32" s="9"/>
      <c r="R32" s="9"/>
      <c r="S32" s="9"/>
      <c r="T32" s="9"/>
      <c r="U32" s="9"/>
      <c r="V32" s="9"/>
      <c r="W32"/>
      <c r="X32"/>
      <c r="Y32"/>
      <c r="Z32"/>
      <c r="AA32"/>
      <c r="DG32" s="10"/>
    </row>
    <row r="33" spans="1:111" ht="52.8" x14ac:dyDescent="0.3">
      <c r="A33" s="20"/>
      <c r="B33" s="27" t="s">
        <v>34</v>
      </c>
      <c r="C33" s="28" t="s">
        <v>18</v>
      </c>
      <c r="D33" s="27" t="s">
        <v>19</v>
      </c>
      <c r="E33" s="28" t="s">
        <v>139</v>
      </c>
      <c r="F33" s="27" t="s">
        <v>35</v>
      </c>
      <c r="G33" s="29">
        <v>28823</v>
      </c>
      <c r="H33" s="29">
        <v>25514</v>
      </c>
      <c r="I33" s="29">
        <v>24172</v>
      </c>
      <c r="J33" s="29">
        <v>23572</v>
      </c>
      <c r="K33" s="29">
        <v>22995</v>
      </c>
      <c r="L33" s="29">
        <v>22370</v>
      </c>
      <c r="M33" s="29">
        <v>21771</v>
      </c>
      <c r="N33" s="29">
        <v>214483</v>
      </c>
      <c r="O33" s="21">
        <f t="shared" si="0"/>
        <v>383700</v>
      </c>
      <c r="P33" s="9"/>
      <c r="Q33" s="9"/>
      <c r="R33" s="9"/>
      <c r="S33" s="9"/>
      <c r="T33" s="9"/>
      <c r="U33" s="9"/>
      <c r="V33" s="9"/>
      <c r="W33"/>
      <c r="X33"/>
      <c r="Y33"/>
      <c r="Z33"/>
      <c r="AA33"/>
      <c r="DG33" s="10"/>
    </row>
    <row r="34" spans="1:111" ht="52.8" x14ac:dyDescent="0.3">
      <c r="A34" s="20"/>
      <c r="B34" s="27" t="s">
        <v>34</v>
      </c>
      <c r="C34" s="28" t="s">
        <v>18</v>
      </c>
      <c r="D34" s="27" t="s">
        <v>19</v>
      </c>
      <c r="E34" s="28" t="s">
        <v>138</v>
      </c>
      <c r="F34" s="27" t="s">
        <v>35</v>
      </c>
      <c r="G34" s="29">
        <v>34166</v>
      </c>
      <c r="H34" s="29">
        <v>30245</v>
      </c>
      <c r="I34" s="29">
        <v>28654</v>
      </c>
      <c r="J34" s="29">
        <v>27943</v>
      </c>
      <c r="K34" s="29">
        <v>27258</v>
      </c>
      <c r="L34" s="29">
        <v>26518</v>
      </c>
      <c r="M34" s="29">
        <v>25807</v>
      </c>
      <c r="N34" s="29">
        <v>250041</v>
      </c>
      <c r="O34" s="21">
        <f t="shared" si="0"/>
        <v>450632</v>
      </c>
      <c r="P34" s="9"/>
      <c r="Q34" s="9"/>
      <c r="R34" s="9"/>
      <c r="S34" s="9"/>
      <c r="T34" s="9"/>
      <c r="U34" s="9"/>
      <c r="V34" s="9"/>
      <c r="W34"/>
      <c r="X34"/>
      <c r="Y34"/>
      <c r="Z34"/>
      <c r="AA34"/>
      <c r="DG34" s="10"/>
    </row>
    <row r="35" spans="1:111" ht="39.6" x14ac:dyDescent="0.3">
      <c r="A35" s="20"/>
      <c r="B35" s="27" t="s">
        <v>34</v>
      </c>
      <c r="C35" s="28" t="s">
        <v>18</v>
      </c>
      <c r="D35" s="27" t="s">
        <v>19</v>
      </c>
      <c r="E35" s="28" t="s">
        <v>137</v>
      </c>
      <c r="F35" s="27" t="s">
        <v>36</v>
      </c>
      <c r="G35" s="29">
        <v>121157</v>
      </c>
      <c r="H35" s="29">
        <v>112832</v>
      </c>
      <c r="I35" s="29">
        <v>108475</v>
      </c>
      <c r="J35" s="29">
        <v>105305</v>
      </c>
      <c r="K35" s="29">
        <v>102143</v>
      </c>
      <c r="L35" s="29">
        <v>74689</v>
      </c>
      <c r="M35" s="29">
        <v>0</v>
      </c>
      <c r="N35" s="29">
        <v>0</v>
      </c>
      <c r="O35" s="21">
        <f t="shared" si="0"/>
        <v>624601</v>
      </c>
      <c r="P35" s="9"/>
      <c r="Q35" s="9"/>
      <c r="R35" s="9"/>
      <c r="S35" s="9"/>
      <c r="T35" s="9"/>
      <c r="U35" s="9"/>
      <c r="V35" s="9"/>
      <c r="W35"/>
      <c r="X35"/>
      <c r="Y35"/>
      <c r="Z35"/>
      <c r="AA35"/>
      <c r="DG35" s="10"/>
    </row>
    <row r="36" spans="1:111" ht="26.4" x14ac:dyDescent="0.3">
      <c r="A36" s="20"/>
      <c r="B36" s="27" t="s">
        <v>34</v>
      </c>
      <c r="C36" s="28" t="s">
        <v>18</v>
      </c>
      <c r="D36" s="27" t="s">
        <v>19</v>
      </c>
      <c r="E36" s="28" t="s">
        <v>37</v>
      </c>
      <c r="F36" s="27" t="s">
        <v>38</v>
      </c>
      <c r="G36" s="29">
        <v>132894</v>
      </c>
      <c r="H36" s="29">
        <v>127663</v>
      </c>
      <c r="I36" s="29">
        <v>123649</v>
      </c>
      <c r="J36" s="29">
        <v>119675</v>
      </c>
      <c r="K36" s="29">
        <v>115742</v>
      </c>
      <c r="L36" s="29">
        <v>111721</v>
      </c>
      <c r="M36" s="29">
        <v>107750</v>
      </c>
      <c r="N36" s="29">
        <v>154330</v>
      </c>
      <c r="O36" s="21">
        <f t="shared" si="0"/>
        <v>993424</v>
      </c>
      <c r="P36" s="9"/>
      <c r="Q36" s="9"/>
      <c r="R36" s="9"/>
      <c r="S36" s="9"/>
      <c r="T36" s="9"/>
      <c r="U36" s="9"/>
      <c r="V36" s="9"/>
      <c r="W36"/>
      <c r="X36"/>
      <c r="Y36"/>
      <c r="Z36"/>
      <c r="AA36"/>
      <c r="DG36" s="10"/>
    </row>
    <row r="37" spans="1:111" ht="66" x14ac:dyDescent="0.3">
      <c r="A37" s="20"/>
      <c r="B37" s="27" t="s">
        <v>34</v>
      </c>
      <c r="C37" s="28" t="s">
        <v>18</v>
      </c>
      <c r="D37" s="27" t="s">
        <v>19</v>
      </c>
      <c r="E37" s="28" t="s">
        <v>103</v>
      </c>
      <c r="F37" s="27" t="s">
        <v>39</v>
      </c>
      <c r="G37" s="29">
        <v>15839</v>
      </c>
      <c r="H37" s="29">
        <v>16010</v>
      </c>
      <c r="I37" s="29">
        <v>15463</v>
      </c>
      <c r="J37" s="29">
        <v>14912</v>
      </c>
      <c r="K37" s="29">
        <v>14362</v>
      </c>
      <c r="L37" s="29">
        <v>6980</v>
      </c>
      <c r="M37" s="29">
        <v>0</v>
      </c>
      <c r="N37" s="29">
        <v>0</v>
      </c>
      <c r="O37" s="21">
        <f t="shared" si="0"/>
        <v>83566</v>
      </c>
      <c r="P37" s="9"/>
      <c r="Q37" s="9"/>
      <c r="R37" s="9"/>
      <c r="S37" s="9"/>
      <c r="T37" s="9"/>
      <c r="U37" s="9"/>
      <c r="V37" s="9"/>
      <c r="W37"/>
      <c r="X37"/>
      <c r="Y37"/>
      <c r="Z37"/>
      <c r="AA37"/>
      <c r="DG37" s="10"/>
    </row>
    <row r="38" spans="1:111" ht="52.8" x14ac:dyDescent="0.3">
      <c r="A38" s="20"/>
      <c r="B38" s="27" t="s">
        <v>34</v>
      </c>
      <c r="C38" s="28" t="s">
        <v>18</v>
      </c>
      <c r="D38" s="27" t="s">
        <v>19</v>
      </c>
      <c r="E38" s="28" t="s">
        <v>104</v>
      </c>
      <c r="F38" s="27" t="s">
        <v>39</v>
      </c>
      <c r="G38" s="70">
        <v>21176</v>
      </c>
      <c r="H38" s="29">
        <v>20421</v>
      </c>
      <c r="I38" s="29">
        <v>19723</v>
      </c>
      <c r="J38" s="29">
        <v>19020</v>
      </c>
      <c r="K38" s="29">
        <v>18319</v>
      </c>
      <c r="L38" s="29">
        <v>8903</v>
      </c>
      <c r="M38" s="29">
        <v>0</v>
      </c>
      <c r="N38" s="29">
        <v>0</v>
      </c>
      <c r="O38" s="21">
        <f t="shared" si="0"/>
        <v>107562</v>
      </c>
      <c r="P38" s="9"/>
      <c r="Q38" s="9"/>
      <c r="R38" s="9"/>
      <c r="S38" s="9"/>
      <c r="T38" s="9"/>
      <c r="U38" s="9"/>
      <c r="V38" s="9"/>
      <c r="W38"/>
      <c r="X38"/>
      <c r="Y38"/>
      <c r="Z38"/>
      <c r="AA38"/>
      <c r="DG38" s="10"/>
    </row>
    <row r="39" spans="1:111" ht="52.8" x14ac:dyDescent="0.3">
      <c r="A39" s="20"/>
      <c r="B39" s="27" t="s">
        <v>34</v>
      </c>
      <c r="C39" s="28" t="s">
        <v>18</v>
      </c>
      <c r="D39" s="27" t="s">
        <v>19</v>
      </c>
      <c r="E39" s="28" t="s">
        <v>105</v>
      </c>
      <c r="F39" s="27" t="s">
        <v>40</v>
      </c>
      <c r="G39" s="70">
        <v>17222</v>
      </c>
      <c r="H39" s="29">
        <v>18683</v>
      </c>
      <c r="I39" s="29">
        <v>18100</v>
      </c>
      <c r="J39" s="29">
        <v>17517</v>
      </c>
      <c r="K39" s="29">
        <v>16948</v>
      </c>
      <c r="L39" s="29">
        <v>16348</v>
      </c>
      <c r="M39" s="29">
        <v>15765</v>
      </c>
      <c r="N39" s="29">
        <v>96892</v>
      </c>
      <c r="O39" s="21">
        <f t="shared" si="0"/>
        <v>217475</v>
      </c>
      <c r="P39" s="9"/>
      <c r="Q39" s="9"/>
      <c r="R39" s="9"/>
      <c r="S39" s="9"/>
      <c r="T39" s="9"/>
      <c r="U39" s="9"/>
      <c r="V39" s="9"/>
      <c r="W39"/>
      <c r="X39"/>
      <c r="Y39"/>
      <c r="Z39"/>
      <c r="AA39"/>
      <c r="DG39" s="10"/>
    </row>
    <row r="40" spans="1:111" ht="26.4" x14ac:dyDescent="0.3">
      <c r="A40" s="20"/>
      <c r="B40" s="27" t="s">
        <v>34</v>
      </c>
      <c r="C40" s="28" t="s">
        <v>18</v>
      </c>
      <c r="D40" s="27" t="s">
        <v>19</v>
      </c>
      <c r="E40" s="28" t="s">
        <v>136</v>
      </c>
      <c r="F40" s="27" t="s">
        <v>41</v>
      </c>
      <c r="G40" s="70">
        <v>52305</v>
      </c>
      <c r="H40" s="29">
        <v>55813</v>
      </c>
      <c r="I40" s="29">
        <v>53876</v>
      </c>
      <c r="J40" s="29">
        <v>51934</v>
      </c>
      <c r="K40" s="29">
        <v>50057</v>
      </c>
      <c r="L40" s="29">
        <v>36250</v>
      </c>
      <c r="M40" s="29">
        <v>0</v>
      </c>
      <c r="N40" s="29">
        <v>0</v>
      </c>
      <c r="O40" s="21">
        <f t="shared" si="0"/>
        <v>300235</v>
      </c>
      <c r="P40" s="9"/>
      <c r="Q40" s="9"/>
      <c r="R40" s="9"/>
      <c r="S40" s="9"/>
      <c r="T40" s="9"/>
      <c r="U40" s="9"/>
      <c r="V40" s="9"/>
      <c r="W40"/>
      <c r="X40"/>
      <c r="Y40"/>
      <c r="Z40"/>
      <c r="AA40"/>
      <c r="DG40" s="10"/>
    </row>
    <row r="41" spans="1:111" ht="79.2" x14ac:dyDescent="0.3">
      <c r="A41" s="20"/>
      <c r="B41" s="27" t="s">
        <v>34</v>
      </c>
      <c r="C41" s="28" t="s">
        <v>18</v>
      </c>
      <c r="D41" s="27" t="s">
        <v>19</v>
      </c>
      <c r="E41" s="28" t="s">
        <v>135</v>
      </c>
      <c r="F41" s="27" t="s">
        <v>42</v>
      </c>
      <c r="G41" s="70">
        <v>88848</v>
      </c>
      <c r="H41" s="29">
        <v>76974</v>
      </c>
      <c r="I41" s="29">
        <v>73970</v>
      </c>
      <c r="J41" s="29">
        <v>72111</v>
      </c>
      <c r="K41" s="29">
        <v>70354</v>
      </c>
      <c r="L41" s="29">
        <v>68453</v>
      </c>
      <c r="M41" s="29">
        <v>66626</v>
      </c>
      <c r="N41" s="29">
        <v>646118</v>
      </c>
      <c r="O41" s="21">
        <f t="shared" si="0"/>
        <v>1163454</v>
      </c>
      <c r="P41" s="9"/>
      <c r="Q41" s="9"/>
      <c r="R41" s="9"/>
      <c r="S41" s="9"/>
      <c r="T41" s="9"/>
      <c r="U41" s="9"/>
      <c r="V41" s="9"/>
      <c r="W41"/>
      <c r="X41"/>
      <c r="Y41"/>
      <c r="Z41"/>
      <c r="AA41"/>
      <c r="DG41" s="10"/>
    </row>
    <row r="42" spans="1:111" ht="39.6" x14ac:dyDescent="0.3">
      <c r="A42" s="20"/>
      <c r="B42" s="27" t="s">
        <v>34</v>
      </c>
      <c r="C42" s="28" t="s">
        <v>18</v>
      </c>
      <c r="D42" s="27" t="s">
        <v>19</v>
      </c>
      <c r="E42" s="28" t="s">
        <v>106</v>
      </c>
      <c r="F42" s="27" t="s">
        <v>23</v>
      </c>
      <c r="G42" s="70">
        <v>36911</v>
      </c>
      <c r="H42" s="29">
        <v>32922</v>
      </c>
      <c r="I42" s="29">
        <v>31893</v>
      </c>
      <c r="J42" s="29">
        <v>31076</v>
      </c>
      <c r="K42" s="29">
        <v>30266</v>
      </c>
      <c r="L42" s="29">
        <v>29441</v>
      </c>
      <c r="M42" s="29">
        <v>28625</v>
      </c>
      <c r="N42" s="29">
        <v>20978</v>
      </c>
      <c r="O42" s="21">
        <f t="shared" si="0"/>
        <v>242112</v>
      </c>
      <c r="P42" s="9"/>
      <c r="Q42" s="9"/>
      <c r="R42" s="9"/>
      <c r="S42" s="9"/>
      <c r="T42" s="9"/>
      <c r="U42" s="9"/>
      <c r="V42" s="9"/>
      <c r="W42"/>
      <c r="X42"/>
      <c r="Y42"/>
      <c r="Z42"/>
      <c r="AA42"/>
      <c r="DG42" s="10"/>
    </row>
    <row r="43" spans="1:111" ht="52.8" x14ac:dyDescent="0.3">
      <c r="A43" s="20"/>
      <c r="B43" s="27" t="s">
        <v>34</v>
      </c>
      <c r="C43" s="28" t="s">
        <v>18</v>
      </c>
      <c r="D43" s="27" t="s">
        <v>19</v>
      </c>
      <c r="E43" s="28" t="s">
        <v>134</v>
      </c>
      <c r="F43" s="27" t="s">
        <v>42</v>
      </c>
      <c r="G43" s="70">
        <v>15085</v>
      </c>
      <c r="H43" s="29">
        <v>13166</v>
      </c>
      <c r="I43" s="29">
        <v>12652</v>
      </c>
      <c r="J43" s="29">
        <v>12300</v>
      </c>
      <c r="K43" s="29">
        <v>11961</v>
      </c>
      <c r="L43" s="29">
        <v>11605</v>
      </c>
      <c r="M43" s="29">
        <v>11257</v>
      </c>
      <c r="N43" s="29">
        <v>65792</v>
      </c>
      <c r="O43" s="21">
        <f t="shared" si="0"/>
        <v>153818</v>
      </c>
      <c r="P43" s="9"/>
      <c r="Q43" s="9"/>
      <c r="R43" s="9"/>
      <c r="S43" s="9"/>
      <c r="T43" s="9"/>
      <c r="U43" s="9"/>
      <c r="V43" s="9"/>
      <c r="W43"/>
      <c r="X43"/>
      <c r="Y43"/>
      <c r="Z43"/>
      <c r="AA43"/>
      <c r="DG43" s="10"/>
    </row>
    <row r="44" spans="1:111" ht="52.8" x14ac:dyDescent="0.3">
      <c r="A44" s="20"/>
      <c r="B44" s="27" t="s">
        <v>34</v>
      </c>
      <c r="C44" s="28" t="s">
        <v>18</v>
      </c>
      <c r="D44" s="27" t="s">
        <v>19</v>
      </c>
      <c r="E44" s="28" t="s">
        <v>43</v>
      </c>
      <c r="F44" s="27" t="s">
        <v>23</v>
      </c>
      <c r="G44" s="70">
        <v>98487</v>
      </c>
      <c r="H44" s="29">
        <v>84711</v>
      </c>
      <c r="I44" s="29">
        <v>81973</v>
      </c>
      <c r="J44" s="29">
        <v>80083</v>
      </c>
      <c r="K44" s="29">
        <v>78233</v>
      </c>
      <c r="L44" s="29">
        <v>76299</v>
      </c>
      <c r="M44" s="29">
        <v>74409</v>
      </c>
      <c r="N44" s="29">
        <v>391330</v>
      </c>
      <c r="O44" s="21">
        <f t="shared" si="0"/>
        <v>965525</v>
      </c>
      <c r="P44" s="9"/>
      <c r="Q44" s="9"/>
      <c r="R44" s="9"/>
      <c r="S44" s="9"/>
      <c r="T44" s="9"/>
      <c r="U44" s="9"/>
      <c r="V44" s="9"/>
      <c r="W44"/>
      <c r="X44"/>
      <c r="Y44"/>
      <c r="Z44"/>
      <c r="AA44"/>
      <c r="DG44" s="10"/>
    </row>
    <row r="45" spans="1:111" ht="52.8" x14ac:dyDescent="0.3">
      <c r="A45" s="20"/>
      <c r="B45" s="27" t="s">
        <v>34</v>
      </c>
      <c r="C45" s="28" t="s">
        <v>18</v>
      </c>
      <c r="D45" s="27" t="s">
        <v>19</v>
      </c>
      <c r="E45" s="28" t="s">
        <v>133</v>
      </c>
      <c r="F45" s="27" t="s">
        <v>44</v>
      </c>
      <c r="G45" s="70">
        <v>28953</v>
      </c>
      <c r="H45" s="29">
        <v>22445</v>
      </c>
      <c r="I45" s="29">
        <v>21502</v>
      </c>
      <c r="J45" s="29">
        <v>20540</v>
      </c>
      <c r="K45" s="29">
        <v>34</v>
      </c>
      <c r="L45" s="29">
        <v>0</v>
      </c>
      <c r="M45" s="29">
        <v>0</v>
      </c>
      <c r="N45" s="29">
        <v>0</v>
      </c>
      <c r="O45" s="21">
        <f t="shared" si="0"/>
        <v>93474</v>
      </c>
      <c r="P45" s="9"/>
      <c r="Q45" s="9"/>
      <c r="R45" s="9"/>
      <c r="S45" s="9"/>
      <c r="T45" s="9"/>
      <c r="U45" s="9"/>
      <c r="V45" s="9"/>
      <c r="W45"/>
      <c r="X45"/>
      <c r="Y45"/>
      <c r="Z45"/>
      <c r="AA45"/>
      <c r="DG45" s="10"/>
    </row>
    <row r="46" spans="1:111" ht="39.6" x14ac:dyDescent="0.3">
      <c r="A46" s="20"/>
      <c r="B46" s="27" t="s">
        <v>34</v>
      </c>
      <c r="C46" s="28" t="s">
        <v>18</v>
      </c>
      <c r="D46" s="27" t="s">
        <v>19</v>
      </c>
      <c r="E46" s="28" t="s">
        <v>132</v>
      </c>
      <c r="F46" s="27" t="s">
        <v>42</v>
      </c>
      <c r="G46" s="70">
        <v>23149</v>
      </c>
      <c r="H46" s="29">
        <v>19988</v>
      </c>
      <c r="I46" s="29">
        <v>19208</v>
      </c>
      <c r="J46" s="29">
        <v>18725</v>
      </c>
      <c r="K46" s="29">
        <v>18269</v>
      </c>
      <c r="L46" s="29">
        <v>17775</v>
      </c>
      <c r="M46" s="29">
        <v>17301</v>
      </c>
      <c r="N46" s="29">
        <v>167803</v>
      </c>
      <c r="O46" s="21">
        <f t="shared" si="0"/>
        <v>302218</v>
      </c>
      <c r="P46" s="9"/>
      <c r="Q46" s="9"/>
      <c r="R46" s="9"/>
      <c r="S46" s="9"/>
      <c r="T46" s="9"/>
      <c r="U46" s="9"/>
      <c r="V46" s="9"/>
      <c r="W46"/>
      <c r="X46"/>
      <c r="Y46"/>
      <c r="Z46"/>
      <c r="AA46"/>
      <c r="DG46" s="10"/>
    </row>
    <row r="47" spans="1:111" ht="79.2" x14ac:dyDescent="0.3">
      <c r="A47" s="20"/>
      <c r="B47" s="27" t="s">
        <v>34</v>
      </c>
      <c r="C47" s="28" t="s">
        <v>18</v>
      </c>
      <c r="D47" s="27" t="s">
        <v>19</v>
      </c>
      <c r="E47" s="28" t="s">
        <v>131</v>
      </c>
      <c r="F47" s="27" t="s">
        <v>42</v>
      </c>
      <c r="G47" s="70">
        <v>49716</v>
      </c>
      <c r="H47" s="29">
        <v>42763</v>
      </c>
      <c r="I47" s="29">
        <v>41094</v>
      </c>
      <c r="J47" s="29">
        <v>40061</v>
      </c>
      <c r="K47" s="29">
        <v>39085</v>
      </c>
      <c r="L47" s="29">
        <v>38029</v>
      </c>
      <c r="M47" s="29">
        <v>37014</v>
      </c>
      <c r="N47" s="29">
        <v>223346</v>
      </c>
      <c r="O47" s="21">
        <f t="shared" si="0"/>
        <v>511108</v>
      </c>
      <c r="P47" s="9"/>
      <c r="Q47" s="9"/>
      <c r="R47" s="9"/>
      <c r="S47" s="9"/>
      <c r="T47" s="9"/>
      <c r="U47" s="9"/>
      <c r="V47" s="9"/>
      <c r="W47"/>
      <c r="X47"/>
      <c r="Y47"/>
      <c r="Z47"/>
      <c r="AA47"/>
      <c r="DG47" s="10"/>
    </row>
    <row r="48" spans="1:111" ht="66" x14ac:dyDescent="0.3">
      <c r="A48" s="20"/>
      <c r="B48" s="27" t="s">
        <v>34</v>
      </c>
      <c r="C48" s="28" t="s">
        <v>18</v>
      </c>
      <c r="D48" s="27" t="s">
        <v>19</v>
      </c>
      <c r="E48" s="28" t="s">
        <v>107</v>
      </c>
      <c r="F48" s="27" t="s">
        <v>40</v>
      </c>
      <c r="G48" s="70">
        <v>22637</v>
      </c>
      <c r="H48" s="29">
        <v>24557</v>
      </c>
      <c r="I48" s="29">
        <v>23791</v>
      </c>
      <c r="J48" s="29">
        <v>23024</v>
      </c>
      <c r="K48" s="29">
        <v>22277</v>
      </c>
      <c r="L48" s="29">
        <v>21488</v>
      </c>
      <c r="M48" s="29">
        <v>20721</v>
      </c>
      <c r="N48" s="29">
        <v>127363</v>
      </c>
      <c r="O48" s="21">
        <f t="shared" si="0"/>
        <v>285858</v>
      </c>
      <c r="P48" s="9"/>
      <c r="Q48" s="9"/>
      <c r="R48" s="9"/>
      <c r="S48" s="9"/>
      <c r="T48" s="9"/>
      <c r="U48" s="9"/>
      <c r="V48" s="9"/>
      <c r="W48"/>
      <c r="X48"/>
      <c r="Y48"/>
      <c r="Z48"/>
      <c r="AA48"/>
      <c r="DG48" s="10"/>
    </row>
    <row r="49" spans="1:111" ht="66" x14ac:dyDescent="0.3">
      <c r="A49" s="20"/>
      <c r="B49" s="27" t="s">
        <v>34</v>
      </c>
      <c r="C49" s="28" t="s">
        <v>18</v>
      </c>
      <c r="D49" s="27" t="s">
        <v>19</v>
      </c>
      <c r="E49" s="28" t="s">
        <v>130</v>
      </c>
      <c r="F49" s="27" t="s">
        <v>45</v>
      </c>
      <c r="G49" s="70">
        <v>219839</v>
      </c>
      <c r="H49" s="29">
        <v>206151</v>
      </c>
      <c r="I49" s="29">
        <v>200817</v>
      </c>
      <c r="J49" s="29">
        <v>196618</v>
      </c>
      <c r="K49" s="29">
        <v>192655</v>
      </c>
      <c r="L49" s="29">
        <v>188214</v>
      </c>
      <c r="M49" s="29">
        <v>184018</v>
      </c>
      <c r="N49" s="29">
        <v>2622066</v>
      </c>
      <c r="O49" s="21">
        <f t="shared" si="0"/>
        <v>4010378</v>
      </c>
      <c r="P49" s="9"/>
      <c r="Q49" s="9"/>
      <c r="R49" s="9"/>
      <c r="S49" s="9"/>
      <c r="T49" s="9"/>
      <c r="U49" s="9"/>
      <c r="V49" s="9"/>
      <c r="W49"/>
      <c r="X49"/>
      <c r="Y49"/>
      <c r="Z49"/>
      <c r="AA49"/>
      <c r="DG49" s="10"/>
    </row>
    <row r="50" spans="1:111" ht="79.2" x14ac:dyDescent="0.3">
      <c r="A50" s="20"/>
      <c r="B50" s="27" t="s">
        <v>46</v>
      </c>
      <c r="C50" s="28" t="s">
        <v>18</v>
      </c>
      <c r="D50" s="27" t="s">
        <v>19</v>
      </c>
      <c r="E50" s="28" t="s">
        <v>108</v>
      </c>
      <c r="F50" s="27" t="s">
        <v>47</v>
      </c>
      <c r="G50" s="70">
        <v>86464</v>
      </c>
      <c r="H50" s="29">
        <v>89750</v>
      </c>
      <c r="I50" s="29">
        <v>86798</v>
      </c>
      <c r="J50" s="29">
        <v>84104</v>
      </c>
      <c r="K50" s="29">
        <v>81449</v>
      </c>
      <c r="L50" s="29">
        <v>78714</v>
      </c>
      <c r="M50" s="29">
        <v>76022</v>
      </c>
      <c r="N50" s="29">
        <v>203640</v>
      </c>
      <c r="O50" s="21">
        <f t="shared" si="0"/>
        <v>786941</v>
      </c>
      <c r="P50" s="9"/>
      <c r="Q50" s="9"/>
      <c r="R50" s="9"/>
      <c r="S50" s="9"/>
      <c r="T50" s="9"/>
      <c r="U50" s="9"/>
      <c r="V50" s="9"/>
      <c r="W50"/>
      <c r="X50"/>
      <c r="Y50"/>
      <c r="Z50"/>
      <c r="AA50"/>
      <c r="DG50" s="10"/>
    </row>
    <row r="51" spans="1:111" ht="26.4" x14ac:dyDescent="0.3">
      <c r="A51" s="20"/>
      <c r="B51" s="27" t="s">
        <v>46</v>
      </c>
      <c r="C51" s="28" t="s">
        <v>18</v>
      </c>
      <c r="D51" s="27" t="s">
        <v>19</v>
      </c>
      <c r="E51" s="28" t="s">
        <v>129</v>
      </c>
      <c r="F51" s="27" t="s">
        <v>48</v>
      </c>
      <c r="G51" s="70">
        <v>564660</v>
      </c>
      <c r="H51" s="29">
        <v>603467</v>
      </c>
      <c r="I51" s="29">
        <v>587302</v>
      </c>
      <c r="J51" s="29">
        <v>570227</v>
      </c>
      <c r="K51" s="29">
        <v>553503</v>
      </c>
      <c r="L51" s="29">
        <v>536054</v>
      </c>
      <c r="M51" s="29">
        <v>518991</v>
      </c>
      <c r="N51" s="29">
        <v>2445303</v>
      </c>
      <c r="O51" s="21">
        <f t="shared" si="0"/>
        <v>6379507</v>
      </c>
      <c r="P51" s="9"/>
      <c r="Q51" s="9"/>
      <c r="R51" s="9"/>
      <c r="S51" s="9"/>
      <c r="T51" s="9"/>
      <c r="U51" s="9"/>
      <c r="V51" s="9"/>
      <c r="W51"/>
      <c r="X51"/>
      <c r="Y51"/>
      <c r="Z51"/>
      <c r="AA51"/>
      <c r="DG51" s="10"/>
    </row>
    <row r="52" spans="1:111" ht="39.6" x14ac:dyDescent="0.3">
      <c r="A52" s="20"/>
      <c r="B52" s="27" t="s">
        <v>46</v>
      </c>
      <c r="C52" s="28" t="s">
        <v>18</v>
      </c>
      <c r="D52" s="27" t="s">
        <v>19</v>
      </c>
      <c r="E52" s="28" t="s">
        <v>109</v>
      </c>
      <c r="F52" s="27" t="s">
        <v>33</v>
      </c>
      <c r="G52" s="70">
        <v>37287</v>
      </c>
      <c r="H52" s="29">
        <v>35981</v>
      </c>
      <c r="I52" s="29">
        <v>34903</v>
      </c>
      <c r="J52" s="29">
        <v>33814</v>
      </c>
      <c r="K52" s="29">
        <v>32739</v>
      </c>
      <c r="L52" s="29">
        <v>31635</v>
      </c>
      <c r="M52" s="29">
        <v>30546</v>
      </c>
      <c r="N52" s="29">
        <v>71628</v>
      </c>
      <c r="O52" s="21">
        <f t="shared" si="0"/>
        <v>308533</v>
      </c>
      <c r="P52" s="9"/>
      <c r="Q52" s="9"/>
      <c r="R52" s="9"/>
      <c r="S52" s="9"/>
      <c r="T52" s="9"/>
      <c r="U52" s="9"/>
      <c r="V52" s="9"/>
      <c r="W52"/>
      <c r="X52"/>
      <c r="Y52"/>
      <c r="Z52"/>
      <c r="AA52"/>
      <c r="DG52" s="10"/>
    </row>
    <row r="53" spans="1:111" ht="52.8" x14ac:dyDescent="0.3">
      <c r="A53" s="20"/>
      <c r="B53" s="27" t="s">
        <v>46</v>
      </c>
      <c r="C53" s="28" t="s">
        <v>18</v>
      </c>
      <c r="D53" s="27" t="s">
        <v>19</v>
      </c>
      <c r="E53" s="28" t="s">
        <v>128</v>
      </c>
      <c r="F53" s="27" t="s">
        <v>49</v>
      </c>
      <c r="G53" s="70">
        <v>27099</v>
      </c>
      <c r="H53" s="29">
        <v>25776</v>
      </c>
      <c r="I53" s="29">
        <v>11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1">
        <f t="shared" si="0"/>
        <v>52886</v>
      </c>
      <c r="P53" s="9"/>
      <c r="Q53" s="9"/>
      <c r="R53" s="9"/>
      <c r="S53" s="9"/>
      <c r="T53" s="9"/>
      <c r="U53" s="9"/>
      <c r="V53" s="9"/>
      <c r="W53"/>
      <c r="X53"/>
      <c r="Y53"/>
      <c r="Z53"/>
      <c r="AA53"/>
      <c r="DG53" s="10"/>
    </row>
    <row r="54" spans="1:111" ht="79.2" x14ac:dyDescent="0.3">
      <c r="A54" s="20"/>
      <c r="B54" s="27" t="s">
        <v>46</v>
      </c>
      <c r="C54" s="28" t="s">
        <v>18</v>
      </c>
      <c r="D54" s="27" t="s">
        <v>19</v>
      </c>
      <c r="E54" s="28" t="s">
        <v>127</v>
      </c>
      <c r="F54" s="27" t="s">
        <v>50</v>
      </c>
      <c r="G54" s="70">
        <v>18020</v>
      </c>
      <c r="H54" s="29">
        <v>17904</v>
      </c>
      <c r="I54" s="29">
        <v>17222</v>
      </c>
      <c r="J54" s="29">
        <v>16568</v>
      </c>
      <c r="K54" s="29">
        <v>24</v>
      </c>
      <c r="L54" s="29">
        <v>0</v>
      </c>
      <c r="M54" s="29">
        <v>0</v>
      </c>
      <c r="N54" s="29">
        <v>0</v>
      </c>
      <c r="O54" s="21">
        <f t="shared" si="0"/>
        <v>69738</v>
      </c>
      <c r="P54" s="9"/>
      <c r="Q54" s="9"/>
      <c r="R54" s="9"/>
      <c r="S54" s="9"/>
      <c r="T54" s="9"/>
      <c r="U54" s="9"/>
      <c r="V54" s="9"/>
      <c r="W54"/>
      <c r="X54"/>
      <c r="Y54"/>
      <c r="Z54"/>
      <c r="AA54"/>
      <c r="DG54" s="10"/>
    </row>
    <row r="55" spans="1:111" ht="39.6" x14ac:dyDescent="0.3">
      <c r="A55" s="20"/>
      <c r="B55" s="27" t="s">
        <v>46</v>
      </c>
      <c r="C55" s="28" t="s">
        <v>18</v>
      </c>
      <c r="D55" s="27" t="s">
        <v>19</v>
      </c>
      <c r="E55" s="28" t="s">
        <v>110</v>
      </c>
      <c r="F55" s="27" t="s">
        <v>51</v>
      </c>
      <c r="G55" s="70">
        <v>357583</v>
      </c>
      <c r="H55" s="29">
        <v>362866</v>
      </c>
      <c r="I55" s="29">
        <v>350246</v>
      </c>
      <c r="J55" s="29">
        <v>337464</v>
      </c>
      <c r="K55" s="29">
        <v>324699</v>
      </c>
      <c r="L55" s="29">
        <v>79616</v>
      </c>
      <c r="M55" s="29">
        <v>0</v>
      </c>
      <c r="N55" s="29">
        <v>0</v>
      </c>
      <c r="O55" s="21">
        <f t="shared" si="0"/>
        <v>1812474</v>
      </c>
      <c r="P55" s="9"/>
      <c r="Q55" s="9"/>
      <c r="R55" s="9"/>
      <c r="S55" s="9"/>
      <c r="T55" s="9"/>
      <c r="U55" s="9"/>
      <c r="V55" s="9"/>
      <c r="W55"/>
      <c r="X55"/>
      <c r="Y55"/>
      <c r="Z55"/>
      <c r="AA55"/>
      <c r="DG55" s="10"/>
    </row>
    <row r="56" spans="1:111" ht="79.2" x14ac:dyDescent="0.3">
      <c r="A56" s="20"/>
      <c r="B56" s="27" t="s">
        <v>46</v>
      </c>
      <c r="C56" s="28" t="s">
        <v>18</v>
      </c>
      <c r="D56" s="27" t="s">
        <v>19</v>
      </c>
      <c r="E56" s="28" t="s">
        <v>126</v>
      </c>
      <c r="F56" s="27" t="s">
        <v>52</v>
      </c>
      <c r="G56" s="70">
        <v>21739</v>
      </c>
      <c r="H56" s="29">
        <v>20477</v>
      </c>
      <c r="I56" s="29">
        <v>19656</v>
      </c>
      <c r="J56" s="29">
        <v>19064</v>
      </c>
      <c r="K56" s="29">
        <v>13930</v>
      </c>
      <c r="L56" s="29">
        <v>0</v>
      </c>
      <c r="M56" s="29">
        <v>0</v>
      </c>
      <c r="N56" s="29">
        <v>0</v>
      </c>
      <c r="O56" s="21">
        <f t="shared" si="0"/>
        <v>94866</v>
      </c>
      <c r="P56" s="9"/>
      <c r="Q56" s="9"/>
      <c r="R56" s="9"/>
      <c r="S56" s="9"/>
      <c r="T56" s="9"/>
      <c r="U56" s="9"/>
      <c r="V56" s="9"/>
      <c r="W56"/>
      <c r="X56"/>
      <c r="Y56"/>
      <c r="Z56"/>
      <c r="AA56"/>
      <c r="DG56" s="10"/>
    </row>
    <row r="57" spans="1:111" ht="39.6" x14ac:dyDescent="0.3">
      <c r="A57" s="20"/>
      <c r="B57" s="27" t="s">
        <v>46</v>
      </c>
      <c r="C57" s="28" t="s">
        <v>18</v>
      </c>
      <c r="D57" s="27" t="s">
        <v>19</v>
      </c>
      <c r="E57" s="28" t="s">
        <v>111</v>
      </c>
      <c r="F57" s="27" t="s">
        <v>53</v>
      </c>
      <c r="G57" s="70">
        <v>80855</v>
      </c>
      <c r="H57" s="29">
        <v>77429</v>
      </c>
      <c r="I57" s="29">
        <v>37782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1">
        <f t="shared" si="0"/>
        <v>196066</v>
      </c>
      <c r="P57" s="9"/>
      <c r="Q57" s="9"/>
      <c r="R57" s="9"/>
      <c r="S57" s="9"/>
      <c r="T57" s="9"/>
      <c r="U57" s="9"/>
      <c r="V57" s="9"/>
      <c r="W57"/>
      <c r="X57"/>
      <c r="Y57"/>
      <c r="Z57"/>
      <c r="AA57"/>
      <c r="DG57" s="10"/>
    </row>
    <row r="58" spans="1:111" ht="52.8" x14ac:dyDescent="0.3">
      <c r="A58" s="20"/>
      <c r="B58" s="27" t="s">
        <v>46</v>
      </c>
      <c r="C58" s="28" t="s">
        <v>18</v>
      </c>
      <c r="D58" s="27" t="s">
        <v>19</v>
      </c>
      <c r="E58" s="28" t="s">
        <v>125</v>
      </c>
      <c r="F58" s="27" t="s">
        <v>26</v>
      </c>
      <c r="G58" s="70">
        <v>27867</v>
      </c>
      <c r="H58" s="29">
        <v>26328</v>
      </c>
      <c r="I58" s="29">
        <v>25326</v>
      </c>
      <c r="J58" s="29">
        <v>18506</v>
      </c>
      <c r="K58" s="29">
        <v>0</v>
      </c>
      <c r="L58" s="29">
        <v>0</v>
      </c>
      <c r="M58" s="29">
        <v>0</v>
      </c>
      <c r="N58" s="29">
        <v>0</v>
      </c>
      <c r="O58" s="21">
        <f t="shared" si="0"/>
        <v>98027</v>
      </c>
      <c r="P58" s="9"/>
      <c r="Q58" s="9"/>
      <c r="R58" s="9"/>
      <c r="S58" s="9"/>
      <c r="T58" s="9"/>
      <c r="U58" s="9"/>
      <c r="V58" s="9"/>
      <c r="W58"/>
      <c r="X58"/>
      <c r="Y58"/>
      <c r="Z58"/>
      <c r="AA58"/>
      <c r="DG58" s="10"/>
    </row>
    <row r="59" spans="1:111" ht="66" x14ac:dyDescent="0.3">
      <c r="A59" s="20"/>
      <c r="B59" s="27" t="s">
        <v>46</v>
      </c>
      <c r="C59" s="28" t="s">
        <v>18</v>
      </c>
      <c r="D59" s="27" t="s">
        <v>19</v>
      </c>
      <c r="E59" s="28" t="s">
        <v>124</v>
      </c>
      <c r="F59" s="27" t="s">
        <v>54</v>
      </c>
      <c r="G59" s="70">
        <v>49587</v>
      </c>
      <c r="H59" s="29">
        <v>46422</v>
      </c>
      <c r="I59" s="29">
        <v>44828</v>
      </c>
      <c r="J59" s="29">
        <v>32823</v>
      </c>
      <c r="K59" s="29">
        <v>0</v>
      </c>
      <c r="L59" s="29">
        <v>0</v>
      </c>
      <c r="M59" s="29">
        <v>0</v>
      </c>
      <c r="N59" s="29">
        <v>0</v>
      </c>
      <c r="O59" s="21">
        <f t="shared" si="0"/>
        <v>173660</v>
      </c>
      <c r="P59" s="9"/>
      <c r="Q59" s="9"/>
      <c r="R59" s="9"/>
      <c r="S59" s="9"/>
      <c r="T59" s="9"/>
      <c r="U59" s="9"/>
      <c r="V59" s="9"/>
      <c r="W59"/>
      <c r="X59"/>
      <c r="Y59"/>
      <c r="Z59"/>
      <c r="AA59"/>
      <c r="DG59" s="10"/>
    </row>
    <row r="60" spans="1:111" ht="66" x14ac:dyDescent="0.3">
      <c r="A60" s="20"/>
      <c r="B60" s="27" t="s">
        <v>46</v>
      </c>
      <c r="C60" s="28" t="s">
        <v>18</v>
      </c>
      <c r="D60" s="27" t="s">
        <v>19</v>
      </c>
      <c r="E60" s="28" t="s">
        <v>123</v>
      </c>
      <c r="F60" s="27" t="s">
        <v>55</v>
      </c>
      <c r="G60" s="70">
        <v>68698</v>
      </c>
      <c r="H60" s="29">
        <v>67170</v>
      </c>
      <c r="I60" s="29">
        <v>32734</v>
      </c>
      <c r="J60" s="29">
        <v>0</v>
      </c>
      <c r="K60" s="29">
        <v>0</v>
      </c>
      <c r="L60" s="29">
        <v>0</v>
      </c>
      <c r="M60" s="29">
        <v>0</v>
      </c>
      <c r="N60" s="29">
        <v>0</v>
      </c>
      <c r="O60" s="21">
        <f t="shared" si="0"/>
        <v>168602</v>
      </c>
      <c r="P60" s="9"/>
      <c r="Q60" s="9"/>
      <c r="R60" s="9"/>
      <c r="S60" s="9"/>
      <c r="T60" s="9"/>
      <c r="U60" s="9"/>
      <c r="V60" s="9"/>
      <c r="W60"/>
      <c r="X60"/>
      <c r="Y60"/>
      <c r="Z60"/>
      <c r="AA60"/>
      <c r="DG60" s="10"/>
    </row>
    <row r="61" spans="1:111" ht="79.2" x14ac:dyDescent="0.3">
      <c r="A61" s="20"/>
      <c r="B61" s="27" t="s">
        <v>46</v>
      </c>
      <c r="C61" s="28" t="s">
        <v>18</v>
      </c>
      <c r="D61" s="27" t="s">
        <v>19</v>
      </c>
      <c r="E61" s="28" t="s">
        <v>112</v>
      </c>
      <c r="F61" s="27" t="s">
        <v>49</v>
      </c>
      <c r="G61" s="70">
        <v>29798</v>
      </c>
      <c r="H61" s="29">
        <v>28343</v>
      </c>
      <c r="I61" s="29">
        <v>12</v>
      </c>
      <c r="J61" s="29">
        <v>0</v>
      </c>
      <c r="K61" s="29">
        <v>0</v>
      </c>
      <c r="L61" s="29">
        <v>0</v>
      </c>
      <c r="M61" s="29">
        <v>0</v>
      </c>
      <c r="N61" s="29">
        <v>0</v>
      </c>
      <c r="O61" s="21">
        <f t="shared" si="0"/>
        <v>58153</v>
      </c>
      <c r="P61" s="9"/>
      <c r="Q61" s="9"/>
      <c r="R61" s="9"/>
      <c r="S61" s="9"/>
      <c r="T61" s="9"/>
      <c r="U61" s="9"/>
      <c r="V61" s="9"/>
      <c r="W61"/>
      <c r="X61"/>
      <c r="Y61"/>
      <c r="Z61"/>
      <c r="AA61"/>
      <c r="DG61" s="10"/>
    </row>
    <row r="62" spans="1:111" ht="52.8" x14ac:dyDescent="0.3">
      <c r="A62" s="20"/>
      <c r="B62" s="27" t="s">
        <v>46</v>
      </c>
      <c r="C62" s="28" t="s">
        <v>18</v>
      </c>
      <c r="D62" s="27" t="s">
        <v>19</v>
      </c>
      <c r="E62" s="28" t="s">
        <v>113</v>
      </c>
      <c r="F62" s="27" t="s">
        <v>56</v>
      </c>
      <c r="G62" s="70">
        <v>51638</v>
      </c>
      <c r="H62" s="29">
        <v>51090</v>
      </c>
      <c r="I62" s="29">
        <v>49110</v>
      </c>
      <c r="J62" s="29">
        <v>66</v>
      </c>
      <c r="K62" s="29">
        <v>0</v>
      </c>
      <c r="L62" s="29">
        <v>0</v>
      </c>
      <c r="M62" s="29">
        <v>0</v>
      </c>
      <c r="N62" s="29">
        <v>0</v>
      </c>
      <c r="O62" s="21">
        <f t="shared" si="0"/>
        <v>151904</v>
      </c>
      <c r="P62" s="9"/>
      <c r="Q62" s="9"/>
      <c r="R62" s="9"/>
      <c r="S62" s="9"/>
      <c r="T62" s="9"/>
      <c r="U62" s="9"/>
      <c r="V62" s="9"/>
      <c r="W62"/>
      <c r="X62"/>
      <c r="Y62"/>
      <c r="Z62"/>
      <c r="AA62"/>
      <c r="DG62" s="10"/>
    </row>
    <row r="63" spans="1:111" ht="66" x14ac:dyDescent="0.3">
      <c r="A63" s="20"/>
      <c r="B63" s="27" t="s">
        <v>46</v>
      </c>
      <c r="C63" s="28" t="s">
        <v>18</v>
      </c>
      <c r="D63" s="27" t="s">
        <v>19</v>
      </c>
      <c r="E63" s="28" t="s">
        <v>122</v>
      </c>
      <c r="F63" s="27" t="s">
        <v>57</v>
      </c>
      <c r="G63" s="70">
        <v>11588</v>
      </c>
      <c r="H63" s="29">
        <v>37726</v>
      </c>
      <c r="I63" s="29">
        <v>22689</v>
      </c>
      <c r="J63" s="29">
        <v>21943</v>
      </c>
      <c r="K63" s="29">
        <v>21197</v>
      </c>
      <c r="L63" s="29">
        <v>20451</v>
      </c>
      <c r="M63" s="29">
        <v>19705</v>
      </c>
      <c r="N63" s="29">
        <v>117058</v>
      </c>
      <c r="O63" s="21">
        <f t="shared" si="0"/>
        <v>272357</v>
      </c>
      <c r="P63" s="9"/>
      <c r="Q63" s="9"/>
      <c r="R63" s="9"/>
      <c r="S63" s="9"/>
      <c r="T63" s="9"/>
      <c r="U63" s="9"/>
      <c r="V63" s="9"/>
      <c r="W63"/>
      <c r="X63"/>
      <c r="Y63"/>
      <c r="Z63"/>
      <c r="AA63"/>
      <c r="DG63" s="10"/>
    </row>
    <row r="64" spans="1:111" ht="52.8" x14ac:dyDescent="0.3">
      <c r="A64" s="20"/>
      <c r="B64" s="27" t="s">
        <v>46</v>
      </c>
      <c r="C64" s="28" t="s">
        <v>18</v>
      </c>
      <c r="D64" s="27" t="s">
        <v>19</v>
      </c>
      <c r="E64" s="28" t="s">
        <v>114</v>
      </c>
      <c r="F64" s="27" t="s">
        <v>58</v>
      </c>
      <c r="G64" s="70">
        <v>4000</v>
      </c>
      <c r="H64" s="29">
        <v>255392</v>
      </c>
      <c r="I64" s="29">
        <v>456949</v>
      </c>
      <c r="J64" s="29">
        <v>444029</v>
      </c>
      <c r="K64" s="29">
        <v>431109</v>
      </c>
      <c r="L64" s="29">
        <v>418190</v>
      </c>
      <c r="M64" s="29">
        <v>400190</v>
      </c>
      <c r="N64" s="29">
        <v>3603188</v>
      </c>
      <c r="O64" s="21">
        <f t="shared" si="0"/>
        <v>6013047</v>
      </c>
      <c r="P64" s="9"/>
      <c r="Q64" s="9"/>
      <c r="R64" s="9"/>
      <c r="S64" s="9"/>
      <c r="T64" s="9"/>
      <c r="U64" s="9"/>
      <c r="V64" s="9"/>
      <c r="W64"/>
      <c r="X64"/>
      <c r="Y64"/>
      <c r="Z64"/>
      <c r="AA64"/>
      <c r="DG64" s="10"/>
    </row>
    <row r="65" spans="1:111" ht="52.8" x14ac:dyDescent="0.3">
      <c r="A65" s="20"/>
      <c r="B65" s="27" t="s">
        <v>46</v>
      </c>
      <c r="C65" s="28" t="s">
        <v>18</v>
      </c>
      <c r="D65" s="27" t="s">
        <v>19</v>
      </c>
      <c r="E65" s="28" t="s">
        <v>115</v>
      </c>
      <c r="F65" s="27" t="s">
        <v>59</v>
      </c>
      <c r="G65" s="70">
        <v>12857</v>
      </c>
      <c r="H65" s="29">
        <v>38382</v>
      </c>
      <c r="I65" s="29">
        <v>37315</v>
      </c>
      <c r="J65" s="29">
        <v>36247</v>
      </c>
      <c r="K65" s="29">
        <v>35179</v>
      </c>
      <c r="L65" s="29">
        <v>34113</v>
      </c>
      <c r="M65" s="29">
        <v>33047</v>
      </c>
      <c r="N65" s="29">
        <v>313248</v>
      </c>
      <c r="O65" s="21">
        <f t="shared" si="0"/>
        <v>540388</v>
      </c>
      <c r="P65" s="9"/>
      <c r="Q65" s="9"/>
      <c r="R65" s="9"/>
      <c r="S65" s="9"/>
      <c r="T65" s="9"/>
      <c r="U65" s="9"/>
      <c r="V65" s="9"/>
      <c r="W65"/>
      <c r="X65"/>
      <c r="Y65"/>
      <c r="Z65"/>
      <c r="AA65"/>
      <c r="DG65" s="10"/>
    </row>
    <row r="66" spans="1:111" ht="39.6" x14ac:dyDescent="0.3">
      <c r="A66" s="20"/>
      <c r="B66" s="27" t="s">
        <v>46</v>
      </c>
      <c r="C66" s="28" t="s">
        <v>18</v>
      </c>
      <c r="D66" s="27" t="s">
        <v>19</v>
      </c>
      <c r="E66" s="28" t="s">
        <v>116</v>
      </c>
      <c r="F66" s="27" t="s">
        <v>59</v>
      </c>
      <c r="G66" s="70">
        <v>14298</v>
      </c>
      <c r="H66" s="29">
        <v>88129</v>
      </c>
      <c r="I66" s="29">
        <v>85678</v>
      </c>
      <c r="J66" s="29">
        <v>83226</v>
      </c>
      <c r="K66" s="29">
        <v>80775</v>
      </c>
      <c r="L66" s="29">
        <v>78323</v>
      </c>
      <c r="M66" s="29">
        <v>75871</v>
      </c>
      <c r="N66" s="29">
        <v>719252</v>
      </c>
      <c r="O66" s="21">
        <f t="shared" si="0"/>
        <v>1225552</v>
      </c>
      <c r="P66" s="9"/>
      <c r="Q66" s="9"/>
      <c r="R66" s="9"/>
      <c r="S66" s="9"/>
      <c r="T66" s="9"/>
      <c r="U66" s="9"/>
      <c r="V66" s="9"/>
      <c r="W66"/>
      <c r="X66"/>
      <c r="Y66"/>
      <c r="Z66"/>
      <c r="AA66"/>
      <c r="DG66" s="10"/>
    </row>
    <row r="67" spans="1:111" ht="39.6" x14ac:dyDescent="0.3">
      <c r="A67" s="20"/>
      <c r="B67" s="27" t="s">
        <v>46</v>
      </c>
      <c r="C67" s="28" t="s">
        <v>18</v>
      </c>
      <c r="D67" s="27" t="s">
        <v>19</v>
      </c>
      <c r="E67" s="28" t="s">
        <v>117</v>
      </c>
      <c r="F67" s="27" t="s">
        <v>60</v>
      </c>
      <c r="G67" s="70">
        <v>91769</v>
      </c>
      <c r="H67" s="29">
        <v>293353</v>
      </c>
      <c r="I67" s="29">
        <v>380220</v>
      </c>
      <c r="J67" s="29">
        <v>369133</v>
      </c>
      <c r="K67" s="29">
        <v>358047</v>
      </c>
      <c r="L67" s="29">
        <v>346960</v>
      </c>
      <c r="M67" s="29">
        <v>346960</v>
      </c>
      <c r="N67" s="29">
        <v>3251895</v>
      </c>
      <c r="O67" s="21">
        <f t="shared" si="0"/>
        <v>5438337</v>
      </c>
      <c r="P67" s="9"/>
      <c r="Q67" s="9"/>
      <c r="R67" s="9"/>
      <c r="S67" s="9"/>
      <c r="T67" s="9"/>
      <c r="U67" s="9"/>
      <c r="V67" s="9"/>
      <c r="W67"/>
      <c r="X67"/>
      <c r="Y67"/>
      <c r="Z67"/>
      <c r="AA67"/>
      <c r="DG67" s="10"/>
    </row>
    <row r="68" spans="1:111" ht="39.6" x14ac:dyDescent="0.3">
      <c r="A68" s="20"/>
      <c r="B68" s="27" t="s">
        <v>46</v>
      </c>
      <c r="C68" s="28" t="s">
        <v>18</v>
      </c>
      <c r="D68" s="27" t="s">
        <v>19</v>
      </c>
      <c r="E68" s="28" t="s">
        <v>118</v>
      </c>
      <c r="F68" s="27" t="s">
        <v>61</v>
      </c>
      <c r="G68" s="70">
        <v>15141</v>
      </c>
      <c r="H68" s="29">
        <v>91879</v>
      </c>
      <c r="I68" s="29">
        <v>89324</v>
      </c>
      <c r="J68" s="29">
        <v>86767</v>
      </c>
      <c r="K68" s="29">
        <v>84212</v>
      </c>
      <c r="L68" s="29">
        <v>81656</v>
      </c>
      <c r="M68" s="29">
        <v>79100</v>
      </c>
      <c r="N68" s="29">
        <v>749853</v>
      </c>
      <c r="O68" s="21">
        <f t="shared" si="0"/>
        <v>1277932</v>
      </c>
      <c r="P68" s="9"/>
      <c r="Q68" s="9"/>
      <c r="R68" s="9"/>
      <c r="S68" s="9"/>
      <c r="T68" s="9"/>
      <c r="U68" s="9"/>
      <c r="V68" s="9"/>
      <c r="W68"/>
      <c r="X68"/>
      <c r="Y68"/>
      <c r="Z68"/>
      <c r="AA68"/>
      <c r="DG68" s="10"/>
    </row>
    <row r="69" spans="1:111" ht="26.4" x14ac:dyDescent="0.3">
      <c r="A69" s="20"/>
      <c r="B69" s="27" t="s">
        <v>46</v>
      </c>
      <c r="C69" s="28" t="s">
        <v>18</v>
      </c>
      <c r="D69" s="27" t="s">
        <v>62</v>
      </c>
      <c r="E69" s="28" t="s">
        <v>63</v>
      </c>
      <c r="F69" s="27" t="s">
        <v>64</v>
      </c>
      <c r="G69" s="70">
        <v>307709</v>
      </c>
      <c r="H69" s="29">
        <v>296357</v>
      </c>
      <c r="I69" s="29">
        <v>285471</v>
      </c>
      <c r="J69" s="29">
        <v>274836</v>
      </c>
      <c r="K69" s="29">
        <v>67420</v>
      </c>
      <c r="L69" s="29">
        <v>0</v>
      </c>
      <c r="M69" s="29">
        <v>0</v>
      </c>
      <c r="N69" s="29">
        <v>0</v>
      </c>
      <c r="O69" s="21">
        <f t="shared" si="0"/>
        <v>1231793</v>
      </c>
      <c r="P69" s="9"/>
      <c r="Q69" s="9"/>
      <c r="R69" s="9"/>
      <c r="S69" s="9"/>
      <c r="T69" s="9"/>
      <c r="U69" s="9"/>
      <c r="V69" s="9"/>
      <c r="W69"/>
      <c r="X69"/>
      <c r="Y69"/>
      <c r="Z69"/>
      <c r="AA69"/>
      <c r="DG69" s="10"/>
    </row>
    <row r="70" spans="1:111" ht="42.75" customHeight="1" x14ac:dyDescent="0.3">
      <c r="A70" s="20"/>
      <c r="B70" s="27"/>
      <c r="C70" s="28"/>
      <c r="D70" s="27"/>
      <c r="E70" s="61" t="s">
        <v>119</v>
      </c>
      <c r="F70" s="62" t="s">
        <v>82</v>
      </c>
      <c r="G70" s="71">
        <v>280</v>
      </c>
      <c r="H70" s="63">
        <v>135778</v>
      </c>
      <c r="I70" s="63">
        <v>115175</v>
      </c>
      <c r="J70" s="63">
        <v>86749</v>
      </c>
      <c r="K70" s="63">
        <v>84367</v>
      </c>
      <c r="L70" s="63">
        <v>81986</v>
      </c>
      <c r="M70" s="63">
        <v>81570</v>
      </c>
      <c r="N70" s="63">
        <v>815703</v>
      </c>
      <c r="O70" s="21">
        <f t="shared" si="0"/>
        <v>1401608</v>
      </c>
      <c r="P70" s="9"/>
      <c r="Q70" s="9"/>
      <c r="R70" s="9"/>
      <c r="S70" s="9"/>
      <c r="T70" s="9"/>
      <c r="U70" s="9"/>
      <c r="V70" s="9"/>
      <c r="W70"/>
      <c r="X70"/>
      <c r="Y70"/>
      <c r="Z70"/>
      <c r="AA70"/>
      <c r="AL70" s="68"/>
      <c r="AM70" s="68"/>
      <c r="DG70" s="10"/>
    </row>
    <row r="71" spans="1:111" ht="42.75" customHeight="1" x14ac:dyDescent="0.3">
      <c r="A71" s="20"/>
      <c r="B71" s="27"/>
      <c r="C71" s="28"/>
      <c r="D71" s="27"/>
      <c r="E71" s="61" t="s">
        <v>83</v>
      </c>
      <c r="F71" s="62" t="s">
        <v>84</v>
      </c>
      <c r="G71" s="63">
        <v>8500</v>
      </c>
      <c r="H71" s="63">
        <v>32577</v>
      </c>
      <c r="I71" s="63">
        <v>96195</v>
      </c>
      <c r="J71" s="63">
        <v>93609</v>
      </c>
      <c r="K71" s="63">
        <v>91024</v>
      </c>
      <c r="L71" s="63">
        <v>88438</v>
      </c>
      <c r="M71" s="63">
        <v>85400</v>
      </c>
      <c r="N71" s="63">
        <f>848681+14770</f>
        <v>863451</v>
      </c>
      <c r="O71" s="21">
        <f t="shared" si="0"/>
        <v>1359194</v>
      </c>
      <c r="P71" s="9"/>
      <c r="Q71" s="9"/>
      <c r="R71" s="9"/>
      <c r="S71" s="9"/>
      <c r="T71" s="9"/>
      <c r="U71" s="9"/>
      <c r="V71" s="9"/>
      <c r="W71"/>
      <c r="X71"/>
      <c r="Y71"/>
      <c r="Z71"/>
      <c r="AA71"/>
      <c r="AL71" s="68"/>
      <c r="AM71" s="68"/>
      <c r="DG71" s="10"/>
    </row>
    <row r="72" spans="1:111" ht="42.75" customHeight="1" x14ac:dyDescent="0.3">
      <c r="A72" s="20"/>
      <c r="B72" s="27"/>
      <c r="C72" s="28"/>
      <c r="D72" s="27"/>
      <c r="E72" s="64" t="s">
        <v>120</v>
      </c>
      <c r="F72" s="65" t="s">
        <v>85</v>
      </c>
      <c r="G72" s="66">
        <v>1500</v>
      </c>
      <c r="H72" s="66">
        <v>68333</v>
      </c>
      <c r="I72" s="66">
        <v>66578</v>
      </c>
      <c r="J72" s="66">
        <v>64822</v>
      </c>
      <c r="K72" s="66">
        <v>63067</v>
      </c>
      <c r="L72" s="66">
        <v>61311</v>
      </c>
      <c r="M72" s="66">
        <v>60422</v>
      </c>
      <c r="N72" s="66">
        <v>664641</v>
      </c>
      <c r="O72" s="21">
        <f t="shared" si="0"/>
        <v>1050674</v>
      </c>
      <c r="P72" s="9"/>
      <c r="Q72" s="9"/>
      <c r="R72" s="9"/>
      <c r="S72" s="9"/>
      <c r="T72" s="9"/>
      <c r="U72" s="9"/>
      <c r="V72" s="9"/>
      <c r="W72"/>
      <c r="X72"/>
      <c r="Y72"/>
      <c r="Z72"/>
      <c r="AA72"/>
      <c r="AL72" s="68"/>
      <c r="AM72" s="68"/>
      <c r="DG72" s="10"/>
    </row>
    <row r="73" spans="1:111" ht="42.75" customHeight="1" x14ac:dyDescent="0.3">
      <c r="A73" s="20"/>
      <c r="B73" s="27"/>
      <c r="C73" s="28"/>
      <c r="D73" s="27"/>
      <c r="E73" s="67" t="s">
        <v>86</v>
      </c>
      <c r="F73" s="65" t="s">
        <v>85</v>
      </c>
      <c r="G73" s="66"/>
      <c r="H73" s="66">
        <f>360000+3000</f>
        <v>363000</v>
      </c>
      <c r="I73" s="66">
        <v>765018</v>
      </c>
      <c r="J73" s="66">
        <v>748625</v>
      </c>
      <c r="K73" s="66">
        <v>732232</v>
      </c>
      <c r="L73" s="66">
        <v>715838</v>
      </c>
      <c r="M73" s="66">
        <v>693765</v>
      </c>
      <c r="N73" s="66">
        <v>11794004</v>
      </c>
      <c r="O73" s="21">
        <f t="shared" si="0"/>
        <v>15812482</v>
      </c>
      <c r="P73" s="9"/>
      <c r="Q73" s="9"/>
      <c r="R73" s="9"/>
      <c r="S73" s="9"/>
      <c r="T73" s="9"/>
      <c r="U73" s="9"/>
      <c r="V73" s="9"/>
      <c r="W73"/>
      <c r="X73"/>
      <c r="Y73"/>
      <c r="Z73"/>
      <c r="AA73"/>
      <c r="AL73" s="68"/>
      <c r="AM73" s="68"/>
      <c r="DG73" s="10"/>
    </row>
    <row r="74" spans="1:111" ht="42.75" customHeight="1" x14ac:dyDescent="0.3">
      <c r="A74" s="20"/>
      <c r="B74" s="27"/>
      <c r="C74" s="28"/>
      <c r="D74" s="27"/>
      <c r="E74" s="64" t="s">
        <v>87</v>
      </c>
      <c r="F74" s="65" t="s">
        <v>85</v>
      </c>
      <c r="G74" s="66"/>
      <c r="H74" s="66">
        <v>26375</v>
      </c>
      <c r="I74" s="66">
        <v>69877</v>
      </c>
      <c r="J74" s="66">
        <v>68089</v>
      </c>
      <c r="K74" s="66">
        <v>66301</v>
      </c>
      <c r="L74" s="66">
        <v>64512</v>
      </c>
      <c r="M74" s="66">
        <v>62727</v>
      </c>
      <c r="N74" s="66">
        <v>726727</v>
      </c>
      <c r="O74" s="21">
        <f t="shared" si="0"/>
        <v>1084608</v>
      </c>
      <c r="P74" s="9"/>
      <c r="Q74" s="9"/>
      <c r="R74" s="9"/>
      <c r="S74" s="9"/>
      <c r="T74" s="9"/>
      <c r="U74" s="9"/>
      <c r="V74" s="9"/>
      <c r="W74"/>
      <c r="X74"/>
      <c r="Y74"/>
      <c r="Z74"/>
      <c r="AA74"/>
      <c r="AL74" s="68"/>
      <c r="AM74" s="68"/>
      <c r="DG74" s="10"/>
    </row>
    <row r="75" spans="1:111" ht="68.25" customHeight="1" x14ac:dyDescent="0.3">
      <c r="A75" s="20"/>
      <c r="B75" s="27"/>
      <c r="C75" s="28"/>
      <c r="D75" s="27"/>
      <c r="E75" s="64" t="s">
        <v>91</v>
      </c>
      <c r="F75" s="65" t="s">
        <v>85</v>
      </c>
      <c r="G75" s="66"/>
      <c r="H75" s="66">
        <v>5197</v>
      </c>
      <c r="I75" s="66">
        <v>45407</v>
      </c>
      <c r="J75" s="66">
        <v>44108</v>
      </c>
      <c r="K75" s="66">
        <v>42809</v>
      </c>
      <c r="L75" s="66">
        <v>41510</v>
      </c>
      <c r="M75" s="66"/>
      <c r="N75" s="66"/>
      <c r="O75" s="21">
        <f t="shared" ref="O75" si="1">SUM(G75:N75)</f>
        <v>179031</v>
      </c>
      <c r="P75" s="9"/>
      <c r="Q75" s="9"/>
      <c r="R75" s="9"/>
      <c r="S75" s="9"/>
      <c r="T75" s="9"/>
      <c r="U75" s="9"/>
      <c r="V75" s="9"/>
      <c r="W75"/>
      <c r="X75"/>
      <c r="Y75"/>
      <c r="Z75"/>
      <c r="AA75"/>
      <c r="AL75" s="68"/>
      <c r="AM75" s="68"/>
      <c r="DG75" s="10"/>
    </row>
    <row r="76" spans="1:111" ht="42.75" customHeight="1" x14ac:dyDescent="0.3">
      <c r="A76" s="20"/>
      <c r="B76" s="27"/>
      <c r="C76" s="28"/>
      <c r="D76" s="27"/>
      <c r="E76" s="64" t="s">
        <v>88</v>
      </c>
      <c r="F76" s="65" t="s">
        <v>85</v>
      </c>
      <c r="G76" s="66"/>
      <c r="H76" s="66">
        <v>26961</v>
      </c>
      <c r="I76" s="66">
        <v>61117</v>
      </c>
      <c r="J76" s="66">
        <v>181588</v>
      </c>
      <c r="K76" s="66">
        <v>176738</v>
      </c>
      <c r="L76" s="66">
        <v>171887</v>
      </c>
      <c r="M76" s="66">
        <v>166353</v>
      </c>
      <c r="N76" s="66">
        <v>1829881</v>
      </c>
      <c r="O76" s="21">
        <f t="shared" si="0"/>
        <v>2614525</v>
      </c>
      <c r="P76" s="9"/>
      <c r="Q76" s="9"/>
      <c r="R76" s="9"/>
      <c r="S76" s="9"/>
      <c r="T76" s="9"/>
      <c r="U76" s="9"/>
      <c r="V76" s="9"/>
      <c r="W76"/>
      <c r="X76"/>
      <c r="Y76"/>
      <c r="Z76"/>
      <c r="AA76"/>
      <c r="AL76" s="68"/>
      <c r="AM76" s="68"/>
      <c r="DG76" s="10"/>
    </row>
    <row r="77" spans="1:111" ht="15.75" customHeight="1" x14ac:dyDescent="0.3">
      <c r="B77" s="27"/>
      <c r="C77" s="38" t="s">
        <v>65</v>
      </c>
      <c r="D77" s="27" t="s">
        <v>1</v>
      </c>
      <c r="E77" s="27" t="s">
        <v>1</v>
      </c>
      <c r="F77" s="27" t="s">
        <v>1</v>
      </c>
      <c r="G77" s="21">
        <f>SUM(G19:G76)</f>
        <v>4305056</v>
      </c>
      <c r="H77" s="21">
        <f>SUM(H19:H76)</f>
        <v>5443301</v>
      </c>
      <c r="I77" s="21">
        <f t="shared" ref="I77:N77" si="2">SUM(I19:I76)</f>
        <v>6020499</v>
      </c>
      <c r="J77" s="21">
        <f t="shared" si="2"/>
        <v>5806434</v>
      </c>
      <c r="K77" s="21">
        <f t="shared" si="2"/>
        <v>5325723</v>
      </c>
      <c r="L77" s="21">
        <f t="shared" si="2"/>
        <v>4797402</v>
      </c>
      <c r="M77" s="21">
        <f t="shared" si="2"/>
        <v>4420830</v>
      </c>
      <c r="N77" s="21">
        <f t="shared" si="2"/>
        <v>42583152</v>
      </c>
      <c r="O77" s="21">
        <f t="shared" si="0"/>
        <v>78702397</v>
      </c>
      <c r="T77" s="11"/>
      <c r="W77"/>
      <c r="X77"/>
      <c r="Y77"/>
      <c r="Z77"/>
      <c r="AA77"/>
      <c r="AL77" s="68"/>
    </row>
    <row r="78" spans="1:111" s="12" customFormat="1" ht="15.75" customHeight="1" x14ac:dyDescent="0.3">
      <c r="A78" s="16"/>
      <c r="B78" s="39"/>
      <c r="C78" s="40"/>
      <c r="D78" s="40"/>
      <c r="E78" s="40"/>
      <c r="F78" s="40"/>
      <c r="G78" s="22"/>
      <c r="H78" s="22"/>
      <c r="I78" s="22"/>
      <c r="J78" s="22"/>
      <c r="K78" s="22"/>
      <c r="L78" s="22"/>
      <c r="M78" s="22"/>
      <c r="N78" s="22"/>
      <c r="O78" s="23"/>
      <c r="T78" s="6"/>
      <c r="W78"/>
      <c r="X78"/>
      <c r="Y78"/>
      <c r="Z78"/>
      <c r="AA78"/>
    </row>
    <row r="79" spans="1:111" s="12" customFormat="1" ht="15.75" customHeight="1" x14ac:dyDescent="0.25">
      <c r="A79" s="16"/>
      <c r="B79" s="41"/>
      <c r="C79" s="41" t="s">
        <v>66</v>
      </c>
      <c r="D79" s="42"/>
      <c r="E79" s="42"/>
      <c r="F79" s="42"/>
      <c r="G79" s="24"/>
      <c r="H79" s="24"/>
      <c r="I79" s="24"/>
      <c r="J79" s="24"/>
      <c r="K79" s="24"/>
      <c r="L79" s="24"/>
      <c r="M79" s="24"/>
      <c r="N79" s="24"/>
      <c r="O79" s="25"/>
      <c r="T79" s="6"/>
      <c r="W79"/>
      <c r="X79"/>
      <c r="Y79"/>
      <c r="Z79"/>
      <c r="AA79"/>
    </row>
    <row r="80" spans="1:111" s="12" customFormat="1" ht="15.6" x14ac:dyDescent="0.25">
      <c r="A80" s="16"/>
      <c r="B80" s="27">
        <v>9560</v>
      </c>
      <c r="C80" s="28" t="s">
        <v>67</v>
      </c>
      <c r="D80" s="27" t="s">
        <v>68</v>
      </c>
      <c r="E80" s="28" t="s">
        <v>69</v>
      </c>
      <c r="F80" s="27" t="s">
        <v>70</v>
      </c>
      <c r="G80" s="29">
        <v>124</v>
      </c>
      <c r="H80" s="29">
        <v>124</v>
      </c>
      <c r="I80" s="29">
        <v>124</v>
      </c>
      <c r="J80" s="29">
        <v>124</v>
      </c>
      <c r="K80" s="29">
        <v>124</v>
      </c>
      <c r="L80" s="29">
        <v>0</v>
      </c>
      <c r="M80" s="29">
        <v>0</v>
      </c>
      <c r="N80" s="29">
        <v>0</v>
      </c>
      <c r="O80" s="21">
        <f>SUM(G80:N80)</f>
        <v>620</v>
      </c>
      <c r="T80" s="6"/>
      <c r="W80"/>
      <c r="X80"/>
      <c r="Y80"/>
      <c r="Z80"/>
      <c r="AA80"/>
    </row>
    <row r="81" spans="1:111" ht="15.6" x14ac:dyDescent="0.3">
      <c r="A81" s="16"/>
      <c r="B81" s="27">
        <v>9560</v>
      </c>
      <c r="C81" s="28" t="s">
        <v>67</v>
      </c>
      <c r="D81" s="27" t="s">
        <v>68</v>
      </c>
      <c r="E81" s="28" t="s">
        <v>71</v>
      </c>
      <c r="F81" s="27" t="s">
        <v>72</v>
      </c>
      <c r="G81" s="29">
        <v>576</v>
      </c>
      <c r="H81" s="29">
        <v>576</v>
      </c>
      <c r="I81" s="29">
        <v>576</v>
      </c>
      <c r="J81" s="29">
        <v>576</v>
      </c>
      <c r="K81" s="29">
        <v>576</v>
      </c>
      <c r="L81" s="29">
        <v>576</v>
      </c>
      <c r="M81" s="29">
        <v>576</v>
      </c>
      <c r="N81" s="29">
        <v>576</v>
      </c>
      <c r="O81" s="21">
        <f t="shared" ref="O81:O88" si="3">SUM(G81:N81)</f>
        <v>4608</v>
      </c>
      <c r="P81" s="12"/>
      <c r="Q81" s="12"/>
      <c r="R81" s="12"/>
      <c r="S81" s="12"/>
      <c r="T81" s="6"/>
      <c r="U81" s="12"/>
      <c r="V81" s="12"/>
      <c r="W81"/>
      <c r="X81"/>
      <c r="Y81"/>
      <c r="Z81"/>
      <c r="AA81"/>
      <c r="AK81" s="68"/>
      <c r="DG81" s="12"/>
    </row>
    <row r="82" spans="1:111" ht="15.6" x14ac:dyDescent="0.3">
      <c r="A82" s="16"/>
      <c r="B82" s="27">
        <v>9560</v>
      </c>
      <c r="C82" s="28" t="s">
        <v>67</v>
      </c>
      <c r="D82" s="27" t="s">
        <v>68</v>
      </c>
      <c r="E82" s="28" t="s">
        <v>71</v>
      </c>
      <c r="F82" s="27" t="s">
        <v>73</v>
      </c>
      <c r="G82" s="29">
        <v>380</v>
      </c>
      <c r="H82" s="29">
        <v>380</v>
      </c>
      <c r="I82" s="29">
        <v>380</v>
      </c>
      <c r="J82" s="29">
        <v>380</v>
      </c>
      <c r="K82" s="29">
        <v>380</v>
      </c>
      <c r="L82" s="29">
        <v>379</v>
      </c>
      <c r="M82" s="29">
        <v>0</v>
      </c>
      <c r="N82" s="29">
        <v>0</v>
      </c>
      <c r="O82" s="21">
        <f t="shared" si="3"/>
        <v>2279</v>
      </c>
      <c r="P82" s="12"/>
      <c r="Q82" s="12"/>
      <c r="R82" s="12"/>
      <c r="S82" s="12"/>
      <c r="T82" s="6"/>
      <c r="U82" s="12"/>
      <c r="V82" s="12"/>
      <c r="W82"/>
      <c r="X82"/>
      <c r="Y82"/>
      <c r="Z82"/>
      <c r="AA82"/>
      <c r="DG82" s="12"/>
    </row>
    <row r="83" spans="1:111" ht="15.6" x14ac:dyDescent="0.3">
      <c r="A83" s="16"/>
      <c r="B83" s="27">
        <v>9560</v>
      </c>
      <c r="C83" s="28" t="s">
        <v>67</v>
      </c>
      <c r="D83" s="27" t="s">
        <v>68</v>
      </c>
      <c r="E83" s="28" t="s">
        <v>71</v>
      </c>
      <c r="F83" s="27" t="s">
        <v>74</v>
      </c>
      <c r="G83" s="29">
        <v>1343</v>
      </c>
      <c r="H83" s="29">
        <v>1343</v>
      </c>
      <c r="I83" s="29">
        <v>1342</v>
      </c>
      <c r="J83" s="29">
        <v>1343</v>
      </c>
      <c r="K83" s="29">
        <v>0</v>
      </c>
      <c r="L83" s="29">
        <v>0</v>
      </c>
      <c r="M83" s="29">
        <v>0</v>
      </c>
      <c r="N83" s="29">
        <v>0</v>
      </c>
      <c r="O83" s="21">
        <f t="shared" si="3"/>
        <v>5371</v>
      </c>
      <c r="P83" s="12"/>
      <c r="Q83" s="12"/>
      <c r="R83" s="12"/>
      <c r="S83" s="12"/>
      <c r="T83" s="6"/>
      <c r="U83" s="12"/>
      <c r="V83" s="12"/>
      <c r="W83"/>
      <c r="X83"/>
      <c r="Y83"/>
      <c r="Z83"/>
      <c r="AA83"/>
      <c r="DG83" s="12"/>
    </row>
    <row r="84" spans="1:111" ht="26.4" x14ac:dyDescent="0.3">
      <c r="A84" s="16"/>
      <c r="B84" s="27">
        <v>9560</v>
      </c>
      <c r="C84" s="28" t="s">
        <v>18</v>
      </c>
      <c r="D84" s="27" t="s">
        <v>19</v>
      </c>
      <c r="E84" s="28" t="s">
        <v>75</v>
      </c>
      <c r="F84" s="27" t="s">
        <v>76</v>
      </c>
      <c r="G84" s="29">
        <v>959773</v>
      </c>
      <c r="H84" s="29">
        <v>730</v>
      </c>
      <c r="I84" s="29">
        <v>0</v>
      </c>
      <c r="J84" s="29">
        <v>0</v>
      </c>
      <c r="K84" s="29">
        <v>0</v>
      </c>
      <c r="L84" s="29">
        <v>0</v>
      </c>
      <c r="M84" s="29">
        <v>0</v>
      </c>
      <c r="N84" s="29">
        <v>0</v>
      </c>
      <c r="O84" s="21">
        <f t="shared" si="3"/>
        <v>960503</v>
      </c>
      <c r="P84" s="12"/>
      <c r="Q84" s="12"/>
      <c r="R84" s="12"/>
      <c r="S84" s="12"/>
      <c r="T84" s="6"/>
      <c r="U84" s="12"/>
      <c r="V84" s="12"/>
      <c r="W84"/>
      <c r="X84"/>
      <c r="Y84"/>
      <c r="Z84"/>
      <c r="AA84"/>
      <c r="DG84" s="12"/>
    </row>
    <row r="85" spans="1:111" ht="26.4" x14ac:dyDescent="0.3">
      <c r="A85" s="16"/>
      <c r="B85" s="27">
        <v>9560</v>
      </c>
      <c r="C85" s="28" t="s">
        <v>18</v>
      </c>
      <c r="D85" s="27" t="s">
        <v>19</v>
      </c>
      <c r="E85" s="28" t="s">
        <v>121</v>
      </c>
      <c r="F85" s="27" t="s">
        <v>77</v>
      </c>
      <c r="G85" s="29">
        <v>21189</v>
      </c>
      <c r="H85" s="29">
        <v>20450</v>
      </c>
      <c r="I85" s="29">
        <v>19716</v>
      </c>
      <c r="J85" s="29">
        <v>18979</v>
      </c>
      <c r="K85" s="29">
        <v>18246</v>
      </c>
      <c r="L85" s="29">
        <v>17505</v>
      </c>
      <c r="M85" s="29">
        <v>8516</v>
      </c>
      <c r="N85" s="29">
        <v>0</v>
      </c>
      <c r="O85" s="21">
        <f t="shared" si="3"/>
        <v>124601</v>
      </c>
      <c r="P85" s="12"/>
      <c r="Q85" s="12"/>
      <c r="R85" s="12"/>
      <c r="S85" s="12"/>
      <c r="T85" s="6"/>
      <c r="U85" s="12"/>
      <c r="V85" s="12"/>
      <c r="W85"/>
      <c r="X85"/>
      <c r="Y85"/>
      <c r="Z85"/>
      <c r="AA85"/>
      <c r="DG85" s="12"/>
    </row>
    <row r="86" spans="1:111" ht="15.75" customHeight="1" x14ac:dyDescent="0.3">
      <c r="B86" s="27"/>
      <c r="C86" s="43" t="s">
        <v>65</v>
      </c>
      <c r="D86" s="27" t="s">
        <v>1</v>
      </c>
      <c r="E86" s="27" t="s">
        <v>1</v>
      </c>
      <c r="F86" s="27" t="s">
        <v>1</v>
      </c>
      <c r="G86" s="21">
        <f>SUM(G80:G85)</f>
        <v>983385</v>
      </c>
      <c r="H86" s="21">
        <f t="shared" ref="H86:N86" si="4">SUM(H80:H85)</f>
        <v>23603</v>
      </c>
      <c r="I86" s="21">
        <f t="shared" si="4"/>
        <v>22138</v>
      </c>
      <c r="J86" s="21">
        <f t="shared" si="4"/>
        <v>21402</v>
      </c>
      <c r="K86" s="21">
        <f t="shared" si="4"/>
        <v>19326</v>
      </c>
      <c r="L86" s="21">
        <f t="shared" si="4"/>
        <v>18460</v>
      </c>
      <c r="M86" s="21">
        <f t="shared" si="4"/>
        <v>9092</v>
      </c>
      <c r="N86" s="21">
        <f t="shared" si="4"/>
        <v>576</v>
      </c>
      <c r="O86" s="21">
        <f t="shared" si="3"/>
        <v>1097982</v>
      </c>
      <c r="X86"/>
      <c r="Y86"/>
      <c r="AA86"/>
    </row>
    <row r="87" spans="1:111" ht="15.75" customHeight="1" x14ac:dyDescent="0.3">
      <c r="B87" s="44"/>
      <c r="C87" s="45"/>
      <c r="D87" s="45"/>
      <c r="E87" s="45"/>
      <c r="F87" s="45"/>
      <c r="G87" s="24"/>
      <c r="H87" s="24"/>
      <c r="I87" s="24"/>
      <c r="J87" s="24"/>
      <c r="K87" s="24"/>
      <c r="L87" s="24"/>
      <c r="M87" s="24"/>
      <c r="N87" s="24"/>
      <c r="O87" s="55"/>
      <c r="X87"/>
      <c r="Y87"/>
      <c r="AA87"/>
    </row>
    <row r="88" spans="1:111" ht="15.75" customHeight="1" x14ac:dyDescent="0.3">
      <c r="B88" s="44"/>
      <c r="C88" s="43" t="s">
        <v>78</v>
      </c>
      <c r="D88" s="27" t="s">
        <v>1</v>
      </c>
      <c r="E88" s="27" t="s">
        <v>1</v>
      </c>
      <c r="F88" s="27" t="s">
        <v>1</v>
      </c>
      <c r="G88" s="30">
        <v>363446</v>
      </c>
      <c r="H88" s="30">
        <v>367598</v>
      </c>
      <c r="I88" s="30">
        <v>372116</v>
      </c>
      <c r="J88" s="30">
        <v>377074</v>
      </c>
      <c r="K88" s="30">
        <v>382515</v>
      </c>
      <c r="L88" s="30">
        <v>193462</v>
      </c>
      <c r="M88" s="30">
        <v>0</v>
      </c>
      <c r="N88" s="30">
        <v>0</v>
      </c>
      <c r="O88" s="21">
        <f t="shared" si="3"/>
        <v>2056211</v>
      </c>
      <c r="X88"/>
      <c r="Y88"/>
      <c r="AA88"/>
    </row>
    <row r="89" spans="1:111" ht="15.75" customHeight="1" x14ac:dyDescent="0.3">
      <c r="B89" s="44"/>
      <c r="C89" s="46"/>
      <c r="D89" s="46"/>
      <c r="E89" s="46"/>
      <c r="F89" s="46"/>
      <c r="G89" s="24"/>
      <c r="H89" s="24"/>
      <c r="I89" s="24"/>
      <c r="J89" s="24"/>
      <c r="K89" s="24"/>
      <c r="L89" s="24"/>
      <c r="M89" s="24"/>
      <c r="N89" s="24"/>
      <c r="O89" s="54"/>
      <c r="X89"/>
      <c r="Y89"/>
      <c r="AA89"/>
    </row>
    <row r="90" spans="1:111" ht="15.75" customHeight="1" x14ac:dyDescent="0.3">
      <c r="B90" s="44"/>
      <c r="C90" s="43" t="s">
        <v>79</v>
      </c>
      <c r="D90" s="47"/>
      <c r="E90" s="47"/>
      <c r="F90" s="48"/>
      <c r="G90" s="21">
        <f>G77+G86+G88</f>
        <v>5651887</v>
      </c>
      <c r="H90" s="21">
        <f>H77+H86+H88</f>
        <v>5834502</v>
      </c>
      <c r="I90" s="21">
        <f t="shared" ref="I90:N90" si="5">I77+I86+I88</f>
        <v>6414753</v>
      </c>
      <c r="J90" s="21">
        <f t="shared" si="5"/>
        <v>6204910</v>
      </c>
      <c r="K90" s="21">
        <f t="shared" si="5"/>
        <v>5727564</v>
      </c>
      <c r="L90" s="21">
        <f t="shared" si="5"/>
        <v>5009324</v>
      </c>
      <c r="M90" s="21">
        <f t="shared" si="5"/>
        <v>4429922</v>
      </c>
      <c r="N90" s="21">
        <f t="shared" si="5"/>
        <v>42583728</v>
      </c>
      <c r="O90" s="21">
        <f>SUM(G90:N90)</f>
        <v>81856590</v>
      </c>
      <c r="X90"/>
      <c r="Y90"/>
      <c r="AA90"/>
    </row>
    <row r="91" spans="1:111" ht="15.75" customHeight="1" x14ac:dyDescent="0.3">
      <c r="B91" s="44"/>
      <c r="C91" s="46"/>
      <c r="D91" s="46"/>
      <c r="E91" s="46"/>
      <c r="F91" s="46"/>
      <c r="G91" s="24"/>
      <c r="H91" s="24"/>
      <c r="I91" s="24"/>
      <c r="J91" s="24"/>
      <c r="K91" s="24"/>
      <c r="L91" s="24"/>
      <c r="M91" s="24"/>
      <c r="N91" s="24"/>
      <c r="O91" s="57"/>
      <c r="X91"/>
      <c r="Y91"/>
      <c r="AA91"/>
    </row>
    <row r="92" spans="1:111" ht="18.75" customHeight="1" x14ac:dyDescent="0.3">
      <c r="B92" s="44"/>
      <c r="C92" s="103" t="s">
        <v>80</v>
      </c>
      <c r="D92" s="104"/>
      <c r="E92" s="104"/>
      <c r="F92" s="105"/>
      <c r="G92" s="69">
        <f>ROUND((G90/$O$94*100),2)</f>
        <v>12.36</v>
      </c>
      <c r="H92" s="69">
        <f t="shared" ref="H92:M92" si="6">ROUND((H90/$O$94*100),2)</f>
        <v>12.76</v>
      </c>
      <c r="I92" s="69">
        <f t="shared" si="6"/>
        <v>14.02</v>
      </c>
      <c r="J92" s="69">
        <f t="shared" si="6"/>
        <v>13.57</v>
      </c>
      <c r="K92" s="69">
        <f t="shared" si="6"/>
        <v>12.52</v>
      </c>
      <c r="L92" s="69">
        <f t="shared" si="6"/>
        <v>10.95</v>
      </c>
      <c r="M92" s="69">
        <f t="shared" si="6"/>
        <v>9.69</v>
      </c>
      <c r="N92" s="26" t="s">
        <v>1</v>
      </c>
      <c r="O92" s="26" t="s">
        <v>1</v>
      </c>
      <c r="X92"/>
      <c r="Y92"/>
      <c r="AA92"/>
    </row>
    <row r="93" spans="1:111" ht="15.75" customHeight="1" x14ac:dyDescent="0.3">
      <c r="B93" s="45"/>
      <c r="C93" s="49"/>
      <c r="D93" s="50"/>
      <c r="E93" s="50"/>
      <c r="F93" s="50"/>
      <c r="G93" s="31"/>
      <c r="H93" s="31"/>
      <c r="I93" s="31"/>
      <c r="J93" s="31"/>
      <c r="K93" s="31"/>
      <c r="L93" s="31"/>
      <c r="M93" s="31"/>
      <c r="N93" s="31"/>
      <c r="O93" s="58"/>
      <c r="X93"/>
      <c r="Y93"/>
      <c r="AA93"/>
    </row>
    <row r="94" spans="1:111" ht="48" customHeight="1" x14ac:dyDescent="0.3">
      <c r="B94" s="45"/>
      <c r="C94" s="96" t="s">
        <v>81</v>
      </c>
      <c r="D94" s="97"/>
      <c r="E94" s="97"/>
      <c r="F94" s="98"/>
      <c r="G94" s="32"/>
      <c r="H94" s="33"/>
      <c r="I94" s="33"/>
      <c r="J94" s="33"/>
      <c r="K94" s="33"/>
      <c r="L94" s="33"/>
      <c r="M94" s="33"/>
      <c r="N94" s="34"/>
      <c r="O94" s="56">
        <v>45739307</v>
      </c>
      <c r="X94"/>
      <c r="Y94"/>
      <c r="AA94"/>
    </row>
    <row r="95" spans="1:111" ht="15.75" customHeight="1" x14ac:dyDescent="0.3">
      <c r="B95" s="51"/>
      <c r="C95" s="51"/>
      <c r="D95" s="52"/>
      <c r="E95" s="52"/>
      <c r="F95" s="52"/>
      <c r="G95" s="13"/>
      <c r="H95" s="13"/>
      <c r="I95" s="13"/>
      <c r="J95" s="13"/>
      <c r="K95" s="13"/>
      <c r="L95" s="13"/>
      <c r="M95" s="13"/>
      <c r="N95" s="13"/>
      <c r="T95" s="2"/>
      <c r="W95"/>
      <c r="Y95"/>
    </row>
    <row r="96" spans="1:111" ht="15.75" customHeight="1" x14ac:dyDescent="0.3">
      <c r="B96" s="51"/>
      <c r="C96" s="110" t="s">
        <v>92</v>
      </c>
      <c r="D96" s="110"/>
      <c r="E96" s="110"/>
      <c r="F96" s="110"/>
      <c r="G96" s="110"/>
      <c r="H96" s="110"/>
      <c r="I96" s="110"/>
      <c r="J96" s="110"/>
      <c r="K96" s="110"/>
      <c r="L96" s="110"/>
      <c r="M96" s="110"/>
      <c r="N96" s="110"/>
      <c r="O96" s="110"/>
    </row>
    <row r="97" spans="2:6" ht="15.75" customHeight="1" x14ac:dyDescent="0.3">
      <c r="B97" s="51"/>
      <c r="C97" s="53"/>
      <c r="D97" s="53"/>
      <c r="E97" s="53"/>
      <c r="F97" s="53"/>
    </row>
    <row r="98" spans="2:6" ht="63.75" customHeight="1" x14ac:dyDescent="0.3">
      <c r="C98" s="95"/>
      <c r="D98" s="95"/>
      <c r="E98" s="95"/>
    </row>
  </sheetData>
  <sheetProtection objects="1" scenarios="1" selectLockedCells="1" selectUnlockedCells="1"/>
  <mergeCells count="16">
    <mergeCell ref="B11:M11"/>
    <mergeCell ref="M1:O1"/>
    <mergeCell ref="C98:E98"/>
    <mergeCell ref="C94:F94"/>
    <mergeCell ref="F14:F15"/>
    <mergeCell ref="G14:O14"/>
    <mergeCell ref="B14:B15"/>
    <mergeCell ref="C14:C15"/>
    <mergeCell ref="D14:D15"/>
    <mergeCell ref="E14:E15"/>
    <mergeCell ref="C92:F92"/>
    <mergeCell ref="L2:P2"/>
    <mergeCell ref="M3:P3"/>
    <mergeCell ref="L4:P4"/>
    <mergeCell ref="B9:K9"/>
    <mergeCell ref="C96:O96"/>
  </mergeCells>
  <pageMargins left="0.23622047244093999" right="0.23622047244093999" top="0.39370078740157" bottom="0.59055118110236005" header="0.35433070866142002" footer="0.31496062992126"/>
  <pageSetup paperSize="9" scale="67" orientation="landscape"/>
  <headerFooter>
    <oddFooter>&amp;L&amp;"Times New Roman"&amp;10&amp;Kc0c0c0Ķekavas novads &amp;R&amp;"Times New Roman"&amp;10&amp;Kc0c0c02024, Oktobris</oddFooter>
    <evenFooter>&amp;L&amp;"Times New Roman,Regular"4-SAI; Pārskats par saistību apmēru&amp;R&amp;"Times New Roman,Regular"&amp;P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4-SAI</vt:lpstr>
      <vt:lpstr>'4-SAI'!Print_Area</vt:lpstr>
      <vt:lpstr>'4-SAI'!Print_Titles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Valsts kase</dc:creator>
  <cp:keywords/>
  <dc:description/>
  <cp:lastModifiedBy>Sanita Djadela</cp:lastModifiedBy>
  <dcterms:created xsi:type="dcterms:W3CDTF">2024-11-07T09:40:55Z</dcterms:created>
  <dcterms:modified xsi:type="dcterms:W3CDTF">2024-11-25T11:08:33Z</dcterms:modified>
  <cp:category/>
</cp:coreProperties>
</file>