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F2E44B4-319E-424E-B8BA-5801FD26F2DF}" xr6:coauthVersionLast="47" xr6:coauthVersionMax="47" xr10:uidLastSave="{00000000-0000-0000-0000-000000000000}"/>
  <bookViews>
    <workbookView xWindow="-108" yWindow="-108" windowWidth="23256" windowHeight="12456" tabRatio="689" activeTab="2" xr2:uid="{00000000-000D-0000-FFFF-FFFF00000000}"/>
  </bookViews>
  <sheets>
    <sheet name="1.pielikums_kopsavilkums" sheetId="32" r:id="rId1"/>
    <sheet name="2.pielikums_izdevumi_pa_EKK" sheetId="51" r:id="rId2"/>
    <sheet name="3.pielikums_Saistību apmērs" sheetId="52" r:id="rId3"/>
  </sheets>
  <definedNames>
    <definedName name="_xlnm._FilterDatabase" localSheetId="0" hidden="1">'1.pielikums_kopsavilkums'!$A$130:$J$312</definedName>
    <definedName name="_xlnm._FilterDatabase" localSheetId="2" hidden="1">'3.pielikums_Saistību apmērs'!$A$7:$WVS$120</definedName>
    <definedName name="Excel_BuiltIn_Print_Titles_1" localSheetId="2">#REF!</definedName>
    <definedName name="Excel_BuiltIn_Print_Titles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8" i="52" l="1"/>
  <c r="O120" i="52"/>
  <c r="O123" i="52" s="1"/>
  <c r="N120" i="52"/>
  <c r="N123" i="52" s="1"/>
  <c r="N126" i="52" s="1"/>
  <c r="M120" i="52"/>
  <c r="L120" i="52"/>
  <c r="K120" i="52"/>
  <c r="J120" i="52"/>
  <c r="I120" i="52"/>
  <c r="G120" i="52"/>
  <c r="F120" i="52"/>
  <c r="P119" i="52"/>
  <c r="P118" i="52"/>
  <c r="P117" i="52"/>
  <c r="P116" i="52"/>
  <c r="H115" i="52"/>
  <c r="P115" i="52" s="1"/>
  <c r="H114" i="52"/>
  <c r="P114" i="52" s="1"/>
  <c r="H113" i="52"/>
  <c r="P113" i="52" s="1"/>
  <c r="P112" i="52"/>
  <c r="P111" i="52"/>
  <c r="P110" i="52"/>
  <c r="P109" i="52"/>
  <c r="O107" i="52"/>
  <c r="N107" i="52"/>
  <c r="M107" i="52"/>
  <c r="L107" i="52"/>
  <c r="K107" i="52"/>
  <c r="J107" i="52"/>
  <c r="J123" i="52" s="1"/>
  <c r="J126" i="52" s="1"/>
  <c r="I107" i="52"/>
  <c r="H107" i="52"/>
  <c r="G107" i="52"/>
  <c r="F107" i="52"/>
  <c r="P106" i="52"/>
  <c r="P105" i="52"/>
  <c r="P104" i="52"/>
  <c r="P103" i="52"/>
  <c r="P102" i="52"/>
  <c r="P101" i="52"/>
  <c r="P100" i="52"/>
  <c r="P99" i="52"/>
  <c r="P98" i="52"/>
  <c r="P97" i="52"/>
  <c r="P96" i="52"/>
  <c r="P95" i="52"/>
  <c r="P94" i="52"/>
  <c r="P93" i="52"/>
  <c r="P92" i="52"/>
  <c r="P91" i="52"/>
  <c r="P90" i="52"/>
  <c r="P89" i="52"/>
  <c r="P88" i="52"/>
  <c r="P87" i="52"/>
  <c r="P86" i="52"/>
  <c r="P85" i="52"/>
  <c r="P84" i="52"/>
  <c r="P83" i="52"/>
  <c r="P82" i="52"/>
  <c r="P81" i="52"/>
  <c r="P80" i="52"/>
  <c r="P79" i="52"/>
  <c r="P78" i="52"/>
  <c r="P77" i="52"/>
  <c r="P76" i="52"/>
  <c r="P75" i="52"/>
  <c r="P74" i="52"/>
  <c r="P73" i="52"/>
  <c r="P72" i="52"/>
  <c r="P71" i="52"/>
  <c r="P70" i="52"/>
  <c r="P69" i="52"/>
  <c r="P68" i="52"/>
  <c r="P67" i="52"/>
  <c r="P66" i="52"/>
  <c r="P65" i="52"/>
  <c r="P64" i="52"/>
  <c r="P63" i="52"/>
  <c r="P62" i="52"/>
  <c r="P61" i="52"/>
  <c r="P60" i="52"/>
  <c r="P59" i="52"/>
  <c r="P58" i="52"/>
  <c r="P57" i="52"/>
  <c r="P56" i="52"/>
  <c r="P55" i="52"/>
  <c r="P54" i="52"/>
  <c r="P53" i="52"/>
  <c r="P52" i="52"/>
  <c r="P51" i="52"/>
  <c r="P50" i="52"/>
  <c r="P49" i="52"/>
  <c r="P48" i="52"/>
  <c r="P47" i="52"/>
  <c r="P46" i="52"/>
  <c r="P45" i="52"/>
  <c r="P44" i="52"/>
  <c r="P43" i="52"/>
  <c r="P42" i="52"/>
  <c r="P41" i="52"/>
  <c r="P40" i="52"/>
  <c r="P39" i="52"/>
  <c r="P38" i="52"/>
  <c r="P37" i="52"/>
  <c r="P36" i="52"/>
  <c r="P35" i="52"/>
  <c r="P34" i="52"/>
  <c r="P33" i="52"/>
  <c r="P32" i="52"/>
  <c r="P31" i="52"/>
  <c r="P30" i="52"/>
  <c r="P29" i="52"/>
  <c r="P28" i="52"/>
  <c r="P27" i="52"/>
  <c r="P26" i="52"/>
  <c r="P25" i="52"/>
  <c r="P24" i="52"/>
  <c r="P23" i="52"/>
  <c r="P22" i="52"/>
  <c r="P21" i="52"/>
  <c r="P20" i="52"/>
  <c r="P19" i="52"/>
  <c r="P18" i="52"/>
  <c r="P17" i="52"/>
  <c r="P16" i="52"/>
  <c r="P15" i="52"/>
  <c r="P14" i="52"/>
  <c r="P13" i="52"/>
  <c r="P12" i="52"/>
  <c r="P11" i="52"/>
  <c r="P10" i="52"/>
  <c r="P9" i="52"/>
  <c r="I123" i="52" l="1"/>
  <c r="I126" i="52" s="1"/>
  <c r="L123" i="52"/>
  <c r="L126" i="52" s="1"/>
  <c r="K123" i="52"/>
  <c r="K126" i="52" s="1"/>
  <c r="P107" i="52"/>
  <c r="M123" i="52"/>
  <c r="M126" i="52" s="1"/>
  <c r="P120" i="52"/>
  <c r="P123" i="52" s="1"/>
  <c r="H120" i="52"/>
  <c r="H123" i="52" s="1"/>
  <c r="H126" i="52" s="1"/>
  <c r="I307" i="32" l="1"/>
  <c r="H308" i="32" l="1"/>
  <c r="H311" i="32" l="1"/>
  <c r="I308" i="32"/>
  <c r="I306" i="32"/>
  <c r="G311" i="32" l="1"/>
  <c r="I311" i="32" l="1"/>
</calcChain>
</file>

<file path=xl/sharedStrings.xml><?xml version="1.0" encoding="utf-8"?>
<sst xmlns="http://schemas.openxmlformats.org/spreadsheetml/2006/main" count="1464" uniqueCount="1001">
  <si>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</si>
  <si>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</si>
  <si>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</si>
  <si>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</si>
  <si>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</si>
  <si>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</si>
  <si>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</si>
  <si>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</si>
  <si>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</si>
  <si>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</si>
  <si>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</si>
  <si>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</si>
  <si>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</si>
  <si>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</si>
  <si>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</si>
  <si>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</si>
  <si>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</si>
  <si>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</si>
  <si>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</si>
  <si>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</si>
  <si>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</si>
  <si>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</si>
  <si>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</si>
  <si>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</si>
  <si>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</si>
  <si>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</si>
  <si>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</si>
  <si>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</si>
  <si>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</si>
  <si>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</si>
  <si>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</si>
  <si>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</si>
  <si>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</si>
  <si>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</si>
  <si>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</si>
  <si>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</si>
  <si>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</si>
  <si>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</si>
  <si>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</si>
  <si>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</si>
  <si>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</si>
  <si>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</si>
  <si>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</si>
  <si>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</si>
  <si>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</si>
  <si>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</si>
  <si>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</si>
  <si>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</si>
  <si>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</si>
  <si>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</si>
  <si>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</si>
  <si>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</si>
  <si>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</si>
  <si>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</si>
  <si>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</si>
  <si>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</si>
  <si>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</si>
  <si>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</si>
  <si>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</si>
  <si>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</si>
  <si>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</si>
  <si>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</si>
  <si>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</si>
  <si>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</si>
  <si>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</si>
  <si>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</si>
  <si>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</si>
  <si>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</si>
  <si>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</si>
  <si>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</si>
  <si>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</si>
  <si>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</si>
  <si>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</si>
  <si>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</si>
  <si>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</si>
  <si>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</si>
  <si>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</si>
  <si>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</si>
  <si>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</si>
  <si>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</si>
  <si>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</si>
  <si>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</si>
  <si>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</si>
  <si>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</si>
  <si>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</si>
  <si>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</si>
  <si>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</si>
  <si>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</si>
  <si>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</si>
  <si>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</si>
  <si>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</si>
  <si>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</si>
  <si>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</si>
  <si>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</si>
  <si>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</si>
  <si>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</si>
  <si>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</si>
  <si>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</si>
  <si>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</si>
  <si>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</si>
  <si>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</si>
  <si>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</si>
  <si>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</si>
  <si>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</si>
  <si>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</si>
  <si>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</si>
  <si>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</si>
  <si>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</si>
  <si>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</si>
  <si>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</si>
  <si>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</si>
  <si>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</si>
  <si>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</si>
  <si>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</si>
  <si>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</si>
  <si>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</si>
  <si>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</si>
  <si>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</si>
  <si>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</si>
  <si>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</si>
  <si>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</si>
  <si>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</si>
  <si>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</si>
  <si>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</si>
  <si>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</si>
  <si>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</si>
  <si>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</si>
  <si>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</si>
  <si>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</si>
  <si>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</si>
  <si>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</si>
  <si>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</si>
  <si>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</si>
  <si>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</si>
  <si>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</si>
  <si>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</si>
  <si>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</si>
  <si>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</si>
  <si>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</si>
  <si>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</si>
  <si>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</si>
  <si>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</si>
  <si>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</si>
  <si>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</si>
  <si>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</si>
  <si>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</si>
  <si>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</si>
  <si>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</si>
  <si>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</si>
  <si>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</si>
  <si>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</si>
  <si>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</si>
  <si>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</si>
  <si>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</si>
  <si>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</si>
  <si>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</si>
  <si>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</si>
  <si>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</si>
  <si>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</si>
  <si>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</si>
  <si>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</si>
  <si>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</si>
  <si>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</si>
  <si>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</si>
  <si>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</si>
  <si>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</si>
  <si>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</si>
  <si>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</si>
  <si>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</si>
  <si>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</si>
  <si>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</si>
  <si>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</si>
  <si>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</si>
  <si>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</si>
  <si>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</si>
  <si>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</si>
  <si>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</si>
  <si>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</si>
  <si>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</si>
  <si>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</si>
  <si>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</si>
  <si>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</si>
  <si>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</si>
  <si>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</si>
  <si>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</si>
  <si>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</si>
  <si>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</si>
  <si>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</si>
  <si>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</si>
  <si>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</si>
  <si>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</si>
  <si>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</si>
  <si>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</si>
  <si>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</si>
  <si>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</si>
  <si>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</si>
  <si>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</si>
  <si>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</si>
  <si>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</si>
  <si>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</si>
  <si>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</si>
  <si>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</si>
  <si>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</si>
  <si>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</si>
  <si>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</si>
  <si>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</si>
  <si>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</si>
  <si>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</si>
  <si>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</si>
  <si>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</si>
  <si>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</si>
  <si>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</si>
  <si>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</si>
  <si>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</si>
  <si>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</si>
  <si>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</si>
  <si>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</si>
  <si>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</si>
  <si>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</si>
  <si>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473102</t>
  </si>
  <si>
    <t>473103</t>
  </si>
  <si>
    <t>Livonija ordeņa Siguldas pils</t>
  </si>
  <si>
    <t>473105</t>
  </si>
  <si>
    <t>Pils Komplekss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</si>
  <si>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</si>
  <si>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</si>
  <si>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</si>
  <si>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</si>
  <si>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</si>
  <si>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</si>
  <si>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</si>
  <si>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</si>
  <si>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</si>
  <si>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</si>
  <si>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</si>
  <si>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</si>
  <si>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</si>
  <si>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</si>
  <si>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</si>
  <si>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</si>
  <si>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</si>
  <si>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</si>
  <si>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</si>
  <si>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</si>
  <si>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</si>
  <si>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</si>
  <si>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</si>
  <si>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</si>
  <si>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</si>
  <si>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</si>
  <si>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</si>
  <si>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</si>
  <si>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</si>
  <si>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</si>
  <si>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</si>
  <si>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</si>
  <si>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</si>
  <si>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</si>
  <si>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</si>
  <si>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</si>
  <si>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</si>
  <si>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</si>
  <si>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</si>
  <si>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</si>
  <si>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</si>
  <si>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</si>
  <si>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</si>
  <si>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</si>
  <si>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</si>
  <si>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</si>
  <si>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</si>
  <si>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</si>
  <si>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</si>
  <si>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</si>
  <si>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</si>
  <si>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</si>
  <si>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</si>
  <si>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</si>
  <si>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</si>
  <si>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</si>
  <si>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</si>
  <si>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</si>
  <si>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</si>
  <si>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</si>
  <si>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</si>
  <si>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</si>
  <si>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</si>
  <si>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</si>
  <si>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</si>
  <si>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</si>
  <si>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</si>
  <si>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</si>
  <si>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</si>
  <si>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</si>
  <si>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</si>
  <si>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</si>
  <si>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</si>
  <si>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</si>
  <si>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</si>
  <si>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</si>
  <si>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</si>
  <si>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</si>
  <si>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</si>
  <si>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</si>
  <si>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</si>
  <si>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</si>
  <si>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</si>
  <si>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</si>
  <si>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</si>
  <si>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</si>
  <si>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</si>
  <si>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</si>
  <si>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</si>
  <si>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</si>
  <si>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</si>
  <si>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</si>
  <si>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</si>
  <si>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</si>
  <si>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</si>
  <si>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</si>
  <si>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</si>
  <si>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</si>
  <si>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</si>
  <si>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</si>
  <si>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Pašvaldības  nodeva par izklaidējoša rakstura pasākumu sarīkošanu publiskās vietās</t>
  </si>
  <si>
    <t>Pašvaldību nodevas</t>
  </si>
  <si>
    <t>9500</t>
  </si>
  <si>
    <t>Valsts nodeva par uzvārda, vārda un tautības ieraksta maiņu personu apliecinošos dokumentos</t>
  </si>
  <si>
    <t>Valsts nodeva par apliecinājumiem un citu funkciju pildīšanu bāriņtiesās</t>
  </si>
  <si>
    <t>Valsts nodevas, kuras ieskaita pašvaldību budžeta</t>
  </si>
  <si>
    <t>9400</t>
  </si>
  <si>
    <t>Nodeva par ziņu par deklarēto dzīvesvietu reģistrāciju</t>
  </si>
  <si>
    <t>Nodeva par informācijas saņemšanu no Fizisko personu reģistra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</si>
  <si>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</si>
  <si>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</si>
  <si>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</si>
  <si>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</si>
  <si>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</si>
  <si>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</si>
  <si>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</si>
  <si>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</si>
  <si>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</si>
  <si>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</si>
  <si>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NODOKĻI UN MAKSĀJUMI PAR TIESĪBĀM LIETOT ATSEVIŠĶAS PRECES</t>
  </si>
  <si>
    <t>5500</t>
  </si>
  <si>
    <t>5400</t>
  </si>
  <si>
    <t>Nodokļi</t>
  </si>
  <si>
    <t>5000.</t>
  </si>
  <si>
    <t>Kavējuma nauda par mājokļiem</t>
  </si>
  <si>
    <t>Nekustamā īpašuma nodokļa par mājokļiem parādi par iepriekšējiem gadiem</t>
  </si>
  <si>
    <t>Nekustamais īpašuma nodokļa par mājokļiem kārtējā saimn.gada ieņēmumi</t>
  </si>
  <si>
    <t>Kavējuma nauda par NĪN par ēkām</t>
  </si>
  <si>
    <t>Nekustamā īpašuma nodokļa par ēkām parādi par iepriekšējiem gadiem</t>
  </si>
  <si>
    <t>Nekustamā īpašuma nodokļa par ēkām un būvēm kārtējā saimn.gada ieņēmumi</t>
  </si>
  <si>
    <t>Kavējuma nauda par NīN par zemi</t>
  </si>
  <si>
    <t>Nekustamā īpašuma nodokļa par zemi iepriekšējo gadu parādi</t>
  </si>
  <si>
    <t>Nekustamā īpašuma nodokļa par zemi kārtējā saimnieciskā gada ieņēmumi</t>
  </si>
  <si>
    <t>Nekustamā īpašuma nodoklis</t>
  </si>
  <si>
    <t>4100.</t>
  </si>
  <si>
    <t>ĪPAŠUMA NODOKLIS</t>
  </si>
  <si>
    <t>4000.</t>
  </si>
  <si>
    <t>Pārējie iepriekš neklasificētie pašu ieņēmumi</t>
  </si>
  <si>
    <t>Dalības maksa semināros, sacensībās</t>
  </si>
  <si>
    <t>Būvvaldes  pakalpojumi</t>
  </si>
  <si>
    <t>Apbedīšanas  pakalpojumi</t>
  </si>
  <si>
    <t>Ieņēmumi par grāmatu realizāciju-PVN 5 %</t>
  </si>
  <si>
    <t>Ieņēmumi par ID karšu un suvenīru realizāciju</t>
  </si>
  <si>
    <t>Laulību ceremoniju pakalpojumi</t>
  </si>
  <si>
    <t>Koncesijas uzraudzības pakalpojumi</t>
  </si>
  <si>
    <t>Citi ieņēmumi par maksas pakalpojumiem</t>
  </si>
  <si>
    <t>Ieņēmumi par biļešu realizāciju</t>
  </si>
  <si>
    <t>Maksa par personu uzturēšanos soc.aprūpes iestādēs</t>
  </si>
  <si>
    <t>Pārēji ieņēmumi par nomu un īri</t>
  </si>
  <si>
    <t>Ieņēmumi no kustamā īpašuma iznomāšanas</t>
  </si>
  <si>
    <t>Ieņēmumi par viesnīcu pakalpojumiem</t>
  </si>
  <si>
    <t>Ieņēmumi par apsaimniekošanu</t>
  </si>
  <si>
    <t>Ieņēmumi par atkritumu izvešanu</t>
  </si>
  <si>
    <t>Ieņēmumi par elektrību</t>
  </si>
  <si>
    <t>Ieņēmumi par ūdeni, kanalizāciju</t>
  </si>
  <si>
    <t>Ieņēmumi par apkuri</t>
  </si>
  <si>
    <t>Ieņēmumi par telpu nomu</t>
  </si>
  <si>
    <t>Ieņēmumi par pārējo dokumentu izsniegšanu un pārējiem kancelejas pakalpojumiem</t>
  </si>
  <si>
    <t>Pārējie ieņēmumi par izglītības pakalpojumiem</t>
  </si>
  <si>
    <t>Ieņēmumi no budžeta iestāžu un struktūrvienību sniegtajiem maksas pakalpojumiemu un citi pašu ieņēmumi</t>
  </si>
  <si>
    <t>21300</t>
  </si>
  <si>
    <t>BUDŽETA IESTĀŽU IEŅĒMUMI</t>
  </si>
  <si>
    <t xml:space="preserve">Pārējie pašvaldības saņemtie transferti no citām pašvaldībām </t>
  </si>
  <si>
    <t>Pašvaldības saņemtie transferti no citām pašvaldībām izglītības funkciju nodrošināšanai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</si>
  <si>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</si>
  <si>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</si>
  <si>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</si>
  <si>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</si>
  <si>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</si>
  <si>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Mērķdotācija pašvaldību izglītības iestāžu piecgadīgo un sešgadīgo bērnu apmācībai</t>
  </si>
  <si>
    <t>Mērķdotācija pašvaldību pamatizglītības, vispārējās izglītības un daļējai interešu izglītības finanšēšanai</t>
  </si>
  <si>
    <t>Mērķdotācijas kultūras pasākumiem</t>
  </si>
  <si>
    <t>Mērķdotācija izglītības pasākumiem</t>
  </si>
  <si>
    <t xml:space="preserve">Pašvaldību saņemtie valsts budžeta transferti </t>
  </si>
  <si>
    <t>Pašvaldību saņemtie transferti no valsts budžeta</t>
  </si>
  <si>
    <t>18600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</si>
  <si>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</si>
  <si>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</si>
  <si>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</si>
  <si>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</si>
  <si>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</si>
  <si>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</si>
  <si>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</si>
  <si>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</si>
  <si>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</si>
  <si>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</si>
  <si>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</si>
  <si>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</si>
  <si>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</si>
  <si>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</si>
  <si>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</si>
  <si>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</si>
  <si>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</si>
  <si>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</si>
  <si>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</si>
  <si>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</si>
  <si>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</si>
  <si>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</si>
  <si>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</si>
  <si>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</si>
  <si>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Naudas sodi, ko uzliek pašvaldība-administratīvā komisija, Pašvaldības policija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</si>
  <si>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</si>
  <si>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</si>
  <si>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</si>
  <si>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</si>
  <si>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</si>
  <si>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</si>
  <si>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</si>
  <si>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</si>
  <si>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</si>
  <si>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</si>
  <si>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</si>
  <si>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</si>
  <si>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</si>
  <si>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</si>
  <si>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</si>
  <si>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</si>
  <si>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</si>
  <si>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</si>
  <si>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</si>
  <si>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</si>
  <si>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</si>
  <si>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</si>
  <si>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</si>
  <si>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</si>
  <si>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</si>
  <si>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</si>
  <si>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</si>
  <si>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</si>
  <si>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</si>
  <si>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</si>
  <si>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</si>
  <si>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</si>
  <si>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</si>
  <si>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</si>
  <si>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</si>
  <si>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</si>
  <si>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</si>
  <si>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</si>
  <si>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</si>
  <si>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</si>
  <si>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</si>
  <si>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</si>
  <si>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</si>
  <si>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</si>
  <si>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</si>
  <si>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</si>
  <si>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</si>
  <si>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</si>
  <si>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</si>
  <si>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</si>
  <si>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</si>
  <si>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</si>
  <si>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</si>
  <si>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</si>
  <si>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</si>
  <si>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</si>
  <si>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</si>
  <si>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</si>
  <si>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</si>
  <si>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</si>
  <si>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</si>
  <si>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</si>
  <si>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</si>
  <si>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</si>
  <si>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</si>
  <si>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</si>
  <si>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</si>
  <si>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</si>
  <si>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</si>
  <si>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</si>
  <si>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Starptautiskā sadarbība</t>
  </si>
  <si>
    <t>Budžeta plāns pēc grozījumiem, EUR</t>
  </si>
  <si>
    <t>Budžeta grozījumi, EUR</t>
  </si>
  <si>
    <t>Kompensācijas, kuras izmaksā personām, pamatojoties uz Latvijas tiesu nolēmumiem</t>
  </si>
  <si>
    <t>6500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</si>
  <si>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</si>
  <si>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</si>
  <si>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</si>
  <si>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</si>
  <si>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</si>
  <si>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</si>
  <si>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</si>
  <si>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</si>
  <si>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</si>
  <si>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</si>
  <si>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</si>
  <si>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</si>
  <si>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</si>
  <si>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</si>
  <si>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</si>
  <si>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</si>
  <si>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</si>
  <si>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</si>
  <si>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</si>
  <si>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</si>
  <si>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</si>
  <si>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</si>
  <si>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</si>
  <si>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</si>
  <si>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</si>
  <si>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</si>
  <si>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</si>
  <si>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</si>
  <si>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</si>
  <si>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</si>
  <si>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</si>
  <si>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</si>
  <si>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</si>
  <si>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</si>
  <si>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</si>
  <si>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</si>
  <si>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</si>
  <si>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</si>
  <si>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</si>
  <si>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</si>
  <si>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</si>
  <si>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</si>
  <si>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</si>
  <si>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</si>
  <si>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</si>
  <si>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</si>
  <si>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</si>
  <si>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</si>
  <si>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</si>
  <si>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</si>
  <si>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</si>
  <si>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</si>
  <si>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24.05.2017</t>
  </si>
  <si>
    <t>20.05.2032</t>
  </si>
  <si>
    <t>22</t>
  </si>
  <si>
    <t>23</t>
  </si>
  <si>
    <t>16.06.2021</t>
  </si>
  <si>
    <t>20.05.2036</t>
  </si>
  <si>
    <t>16.06.2015</t>
  </si>
  <si>
    <t>20.06.2030</t>
  </si>
  <si>
    <t>25</t>
  </si>
  <si>
    <t>29.02.2016</t>
  </si>
  <si>
    <t>20.02.2041</t>
  </si>
  <si>
    <t>26</t>
  </si>
  <si>
    <t>27</t>
  </si>
  <si>
    <t>28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</si>
  <si>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</si>
  <si>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</si>
  <si>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</si>
  <si>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</si>
  <si>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</si>
  <si>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</si>
  <si>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</si>
  <si>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</si>
  <si>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</si>
  <si>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</si>
  <si>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22.07.2015</t>
  </si>
  <si>
    <t>33</t>
  </si>
  <si>
    <t>34</t>
  </si>
  <si>
    <t>35</t>
  </si>
  <si>
    <t>13.11.2019</t>
  </si>
  <si>
    <t>20.10.2034</t>
  </si>
  <si>
    <t>36</t>
  </si>
  <si>
    <t>09.12.2019</t>
  </si>
  <si>
    <t>20.11.2044</t>
  </si>
  <si>
    <t>37</t>
  </si>
  <si>
    <t>10.09.2020</t>
  </si>
  <si>
    <t>20.08.2045</t>
  </si>
  <si>
    <t>38</t>
  </si>
  <si>
    <t>26.08.2015</t>
  </si>
  <si>
    <t>20.08.2030</t>
  </si>
  <si>
    <t>39</t>
  </si>
  <si>
    <t>40</t>
  </si>
  <si>
    <t>41</t>
  </si>
  <si>
    <t>06.07.2017</t>
  </si>
  <si>
    <t>20.06.2032</t>
  </si>
  <si>
    <t>42</t>
  </si>
  <si>
    <t>43</t>
  </si>
  <si>
    <t>44</t>
  </si>
  <si>
    <t>22.11.2016</t>
  </si>
  <si>
    <t>20.11.2031</t>
  </si>
  <si>
    <t>45</t>
  </si>
  <si>
    <t>46</t>
  </si>
  <si>
    <t>47</t>
  </si>
  <si>
    <t>09.09.2015</t>
  </si>
  <si>
    <t>20.09.2030</t>
  </si>
  <si>
    <t>48</t>
  </si>
  <si>
    <t>30.11.2016</t>
  </si>
  <si>
    <t>49</t>
  </si>
  <si>
    <t>28.12.2016</t>
  </si>
  <si>
    <t>20.12.2031</t>
  </si>
  <si>
    <t>50</t>
  </si>
  <si>
    <t>51</t>
  </si>
  <si>
    <t>15.12.2015</t>
  </si>
  <si>
    <t>20.12.2030</t>
  </si>
  <si>
    <t>52</t>
  </si>
  <si>
    <t>53</t>
  </si>
  <si>
    <t>54</t>
  </si>
  <si>
    <t>16.12.2015</t>
  </si>
  <si>
    <t>55</t>
  </si>
  <si>
    <t>17.08.2017</t>
  </si>
  <si>
    <t>20.08.2032</t>
  </si>
  <si>
    <t>56</t>
  </si>
  <si>
    <t>02.08.2018</t>
  </si>
  <si>
    <t>20.07.2028</t>
  </si>
  <si>
    <t>57</t>
  </si>
  <si>
    <t>58</t>
  </si>
  <si>
    <t>07.08.2018</t>
  </si>
  <si>
    <t>59</t>
  </si>
  <si>
    <t>25.08.2017</t>
  </si>
  <si>
    <t>20.08.2027</t>
  </si>
  <si>
    <t>60</t>
  </si>
  <si>
    <t>07.12.2020</t>
  </si>
  <si>
    <t>20.11.2045</t>
  </si>
  <si>
    <t>61</t>
  </si>
  <si>
    <t>62</t>
  </si>
  <si>
    <t>31.08.2018</t>
  </si>
  <si>
    <t>20.08.2028</t>
  </si>
  <si>
    <t>63</t>
  </si>
  <si>
    <t>20.09.2032</t>
  </si>
  <si>
    <t>64</t>
  </si>
  <si>
    <t>20.09.2027</t>
  </si>
  <si>
    <t>65</t>
  </si>
  <si>
    <t>14.09.2018</t>
  </si>
  <si>
    <t>20.09.2028</t>
  </si>
  <si>
    <t>66</t>
  </si>
  <si>
    <t>18.10.2017</t>
  </si>
  <si>
    <t>20.10.2032</t>
  </si>
  <si>
    <t>67</t>
  </si>
  <si>
    <t>02.11.2017</t>
  </si>
  <si>
    <t>68</t>
  </si>
  <si>
    <t>10.05.2019</t>
  </si>
  <si>
    <t>20.04.2034</t>
  </si>
  <si>
    <t>69</t>
  </si>
  <si>
    <t>21.03.2017</t>
  </si>
  <si>
    <t>20.03.2037</t>
  </si>
  <si>
    <t>70</t>
  </si>
  <si>
    <t>71</t>
  </si>
  <si>
    <t>20.12.2017</t>
  </si>
  <si>
    <t>20.12.2032</t>
  </si>
  <si>
    <t>72</t>
  </si>
  <si>
    <t>73</t>
  </si>
  <si>
    <t>20.04.2044</t>
  </si>
  <si>
    <t>74</t>
  </si>
  <si>
    <t>28.12.2017</t>
  </si>
  <si>
    <t>20.12.2037</t>
  </si>
  <si>
    <t>75</t>
  </si>
  <si>
    <t>29.11.2018</t>
  </si>
  <si>
    <t>20.11.2028</t>
  </si>
  <si>
    <t>76</t>
  </si>
  <si>
    <t>10.12.2018</t>
  </si>
  <si>
    <t>77</t>
  </si>
  <si>
    <t>25.03.2020</t>
  </si>
  <si>
    <t>20.03.2035</t>
  </si>
  <si>
    <t>78</t>
  </si>
  <si>
    <t>79</t>
  </si>
  <si>
    <t>07.03.2018</t>
  </si>
  <si>
    <t>80</t>
  </si>
  <si>
    <t>81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</si>
  <si>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</si>
  <si>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</si>
  <si>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</si>
  <si>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</si>
  <si>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</si>
  <si>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</si>
  <si>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</si>
  <si>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</si>
  <si>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</si>
  <si>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</si>
  <si>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</si>
  <si>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</si>
  <si>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</si>
  <si>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</si>
  <si>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</si>
  <si>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</si>
  <si>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</si>
  <si>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</si>
  <si>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</si>
  <si>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</si>
  <si>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</si>
  <si>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</si>
  <si>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</si>
  <si>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</si>
  <si>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</si>
  <si>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</si>
  <si>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</si>
  <si>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</si>
  <si>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</si>
  <si>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</si>
  <si>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</si>
  <si>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</si>
  <si>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</si>
  <si>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</si>
  <si>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</si>
  <si>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</si>
  <si>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</si>
  <si>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</si>
  <si>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</si>
  <si>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</si>
  <si>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</si>
  <si>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</si>
  <si>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</si>
  <si>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19.07.2018</t>
  </si>
  <si>
    <t>20.06.2028</t>
  </si>
  <si>
    <t>13.08.2020</t>
  </si>
  <si>
    <t>20.07.2030</t>
  </si>
  <si>
    <t>03.07.2018</t>
  </si>
  <si>
    <t>20.06.2043</t>
  </si>
  <si>
    <t>18.07.2019</t>
  </si>
  <si>
    <t>20.06.2044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</si>
  <si>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</si>
  <si>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</si>
  <si>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</si>
  <si>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</si>
  <si>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</si>
  <si>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</si>
  <si>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</si>
  <si>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</si>
  <si>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</si>
  <si>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</si>
  <si>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</si>
  <si>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</si>
  <si>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</si>
  <si>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</si>
  <si>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</si>
  <si>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</si>
  <si>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Būvniecības kontroles pārvalde</t>
  </si>
  <si>
    <t>Siguldas pagasta bibliotēka</t>
  </si>
  <si>
    <t>"Skulmju dzimtas mājas" ekspozīcija</t>
  </si>
  <si>
    <t>Atbalsts energoresursiem</t>
  </si>
  <si>
    <t>Reklāmas pakalpojumi</t>
  </si>
  <si>
    <t>Citi iepriekš neklasificētie maksas pakalpojumi un pašu ieņēmumi</t>
  </si>
  <si>
    <t>Pašvaldības nodeva par būvatļaujas izdošanu vai būvniecības ieceres akceptu</t>
  </si>
  <si>
    <t>Kompensācijas, kuras izmaksā personām, pamatojoties uz Latvijas tiesu, Eiropas Savienības Tiesas, Eiropas Cilvēktiesību tiesas nolēmumiem</t>
  </si>
  <si>
    <t>Līdzfinansējums biedrībām projektu realizēšanai</t>
  </si>
  <si>
    <t>Zaļo un dārza atkritumu laukuma apsaimniekošana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</si>
  <si>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</si>
  <si>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</si>
  <si>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</si>
  <si>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</si>
  <si>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</si>
  <si>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</si>
  <si>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</si>
  <si>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</si>
  <si>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</si>
  <si>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</si>
  <si>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</si>
  <si>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</si>
  <si>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</si>
  <si>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</si>
  <si>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</si>
  <si>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</si>
  <si>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</si>
  <si>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</si>
  <si>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</si>
  <si>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</si>
  <si>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</si>
  <si>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</si>
  <si>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</si>
  <si>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</si>
  <si>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</si>
  <si>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</si>
  <si>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</si>
  <si>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</si>
  <si>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</si>
  <si>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</si>
  <si>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</si>
  <si>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</si>
  <si>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</si>
  <si>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</si>
  <si>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</si>
  <si>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</si>
  <si>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</si>
  <si>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</si>
  <si>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</si>
  <si>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</si>
  <si>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</si>
  <si>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</si>
  <si>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</si>
  <si>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</si>
  <si>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</si>
  <si>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</si>
  <si>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</si>
  <si>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</si>
  <si>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</si>
  <si>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</si>
  <si>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</si>
  <si>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</si>
  <si>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</si>
  <si>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</si>
  <si>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</si>
  <si>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</si>
  <si>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10922</t>
  </si>
  <si>
    <t>Atbalsts Ukraiņu civiliedzīvotājiem</t>
  </si>
  <si>
    <t>Budžeta iestādes saņemtā atlīdzība no apdrošināšanas sabiedrības par bojātu NĪP un kustamo mantu, tai skaitā autov cietušu a/m</t>
  </si>
  <si>
    <t>20.12.2040</t>
  </si>
  <si>
    <t>07.05.2021</t>
  </si>
  <si>
    <t>03.10.2017</t>
  </si>
  <si>
    <t>20.03.2032</t>
  </si>
  <si>
    <t>22.02.2038</t>
  </si>
  <si>
    <t>15.11.2022</t>
  </si>
  <si>
    <t>20.10.2037</t>
  </si>
  <si>
    <t>17.11.2022</t>
  </si>
  <si>
    <t>30.11.2022</t>
  </si>
  <si>
    <t>20.11.2025</t>
  </si>
  <si>
    <t>5103</t>
  </si>
  <si>
    <t xml:space="preserve">Teritorijas attīstības pārvalde (Īpašumu un Investīciju nodaļas)
</t>
  </si>
  <si>
    <t>Īpašumu un teritorijas uzturēšana Inčukalnā</t>
  </si>
  <si>
    <t>Īpašumu un teritorijas uzturēšana Mālpilī</t>
  </si>
  <si>
    <t>Īpašumu un teritorijas uzturēšana Raganā</t>
  </si>
  <si>
    <t>Īpašumu un teritorijas uzturēšana Lēdurgā</t>
  </si>
  <si>
    <t>Jūdažu bibliotēka un sabiedriskais centrs</t>
  </si>
  <si>
    <t>Krimuldas pagasta bibliotēka</t>
  </si>
  <si>
    <t>823901</t>
  </si>
  <si>
    <t>9230</t>
  </si>
  <si>
    <t>9232</t>
  </si>
  <si>
    <t>9610</t>
  </si>
  <si>
    <t>9630</t>
  </si>
  <si>
    <t>Atbalsts ģimenēm ar bērniem</t>
  </si>
  <si>
    <t>Bērnudārzu asistentu pakalpojumi</t>
  </si>
  <si>
    <t>Izglītības un sporta pārvaldes Izglītības nodaļa</t>
  </si>
  <si>
    <t>Administrācija un mārketinga nodaļa</t>
  </si>
  <si>
    <t>Tūrisma nodaļa</t>
  </si>
  <si>
    <t>Attīstības projektu un uzņēmējdarbības nodaļa</t>
  </si>
  <si>
    <t>Pilsētas plānošanas nodaļa (līdz 31.08.2023)</t>
  </si>
  <si>
    <t>Sabiedrisko attiecību nodaļa (līdz 31.08.2023)</t>
  </si>
  <si>
    <t>Sabiedrisko attiecību pārvalde</t>
  </si>
  <si>
    <t>1116</t>
  </si>
  <si>
    <t>Pārējie iepriekš neklasificētie īpašiem mērķiem noteiktie ieņēmumi</t>
  </si>
  <si>
    <t>Nr. p. k.</t>
  </si>
  <si>
    <t>11.09.2023</t>
  </si>
  <si>
    <t>20.08.2043</t>
  </si>
  <si>
    <t>13.09.2023</t>
  </si>
  <si>
    <t>96</t>
  </si>
  <si>
    <t>97</t>
  </si>
  <si>
    <t>98</t>
  </si>
  <si>
    <t xml:space="preserve">SIGULDAS NOVADA PAŠVALDĪBAS BUDŽETS 2024.GADAM </t>
  </si>
  <si>
    <t>Ieņēmumi par nomu un īri</t>
  </si>
  <si>
    <t>Sporta centra pakalpojumi</t>
  </si>
  <si>
    <t>Vēlēšanu komisija</t>
  </si>
  <si>
    <t>Iemaksas Finanšu izlīdzināšanas fondā</t>
  </si>
  <si>
    <t>Operatīvās komunikācijas centrs</t>
  </si>
  <si>
    <t>Līdzdalības budžeta projekti</t>
  </si>
  <si>
    <t>Izglītības un sporta pārvaldes Sporta nodaļa</t>
  </si>
  <si>
    <t>Budžeta līdzekļu atlikums 01.01.2024.</t>
  </si>
  <si>
    <t>Budžeta līdzekļu atlikums 31.12.2024.</t>
  </si>
  <si>
    <t>Siguldas novada pašvaldības 2024. gada saistību apmērs saimnieciskajā gadā un turpmākajos gados</t>
  </si>
  <si>
    <t>1115</t>
  </si>
  <si>
    <t>1832</t>
  </si>
  <si>
    <t>3201</t>
  </si>
  <si>
    <t>4741</t>
  </si>
  <si>
    <r>
      <t xml:space="preserve">BUDŽETA IEŅĒMUMI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</si>
  <si>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</si>
  <si>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FUNKCIONĀLAI KATEGORIJAI</t>
    </r>
  </si>
  <si>
    <t>Citas nozares</t>
  </si>
  <si>
    <t>Ugunsdrošības, ugunsdzēsības, glābšanas un civilās drošības dienesti</t>
  </si>
  <si>
    <t>Vispārējas vadības sektora parāda darījumi</t>
  </si>
  <si>
    <t>24</t>
  </si>
  <si>
    <t>28.11.2023</t>
  </si>
  <si>
    <t>20.11.2043</t>
  </si>
  <si>
    <t>29.12.2023</t>
  </si>
  <si>
    <t>20.12.2048</t>
  </si>
  <si>
    <t>ERAF projekts "Ūdenssaimniecības attīstība Inčukalna novada Inčukalna ciemā"  A1/1/14/713</t>
  </si>
  <si>
    <t>Vadības funkcija</t>
  </si>
  <si>
    <t>9130</t>
  </si>
  <si>
    <t>"Centralizētās notekūdeņu savākšanas sistēmas ierīkošana Inčukalnā" 2.kārta A1/1/19/269</t>
  </si>
  <si>
    <t>"Centralizētās notekūdeņu savākšanas sistēmas ierīkošana Inčukalnā"  A1/1/18/391</t>
  </si>
  <si>
    <t>Projekta "Katlu mājas rekonstrukcija Mālpilī, I kārta" īstenošanai A1/1/16/368</t>
  </si>
  <si>
    <t>Sagatavoja Finanšu pārvaldes Ekonomikas nodaļas ekonomiste Evija Lebedoka</t>
  </si>
  <si>
    <t>Budžeta plāns, EUR</t>
  </si>
  <si>
    <t xml:space="preserve">1. pielikums
 Siguldas novada pašvaldības 2024. gada 25. jūlija saistošajiem noteikumiem Nr. 31
"Grozījumi Siguldas novada pašvaldības domes 2024. gada 15. februāra 
saistošajos noteikumos Nr. 4 "Par Siguldas novada pašvaldības budžetu 2024. gadam""
</t>
  </si>
  <si>
    <t>Sagatavoja Finanšu pārvaldes vadītāja I. Kalpiša-Āboliņa</t>
  </si>
  <si>
    <t>SIGULDAS NOVADA PAŠVALDĪBAS PAMATBUDŽETA IZDEVUMU  TĀME 2024. GADAM</t>
  </si>
  <si>
    <t>2. pielikums
 Siguldas novada pašvaldības 2024. gada 25. jūlija saistošajiem noteikumiem Nr. 31
"Grozījumi Siguldas novada pašvaldības domes 2024. gada 15. februāra 
saistošajos noteikumos Nr. 4 "Par Siguldas novada pašvaldības budžetu 2024. gadam""</t>
  </si>
  <si>
    <t>Interešu izglītība (Līmeņos nedefinētā izglītība)</t>
  </si>
  <si>
    <t>Eiropas Savienības Kohēzijas fonda projekta Nr.PCS/3.5.2.1.1/12/04/015 "Mālpils siltumapgādes pārvades sistēmas efektivitātes paaugstināšana" īstenošanai A1/1/18/816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</si>
  <si>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</si>
  <si>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r>
      <t xml:space="preserve">Siguldas novada pašvaldības domes priekšsēdētājs </t>
    </r>
    <r>
      <rPr>
        <i/>
        <sz val="14"/>
        <rFont val="Times New Roman"/>
        <family val="1"/>
        <charset val="186"/>
      </rPr>
      <t>L. Kumskis</t>
    </r>
  </si>
  <si>
    <t>KF projekta Nr.4.3.1.0/17/A/016 "Katlu mājas efektivitātes paaugstināšana Mālpilī" īstenošanai A1/1/14/898</t>
  </si>
  <si>
    <t>3. pielikums
 Siguldas novada pašvaldības 2024. gada 25. jūlija saistošajiem noteikumiem Nr. 31
"Grozījumi Siguldas novada pašvaldības domes 2024. gada 15. februāra 
saistošajos noteikumos Nr. 4 "Par Siguldas novada pašvaldības budžetu 2024. gadam""</t>
  </si>
  <si>
    <t>P–205/2015 – Siguldas pils kompleksa saimn. ēkas Pils ielā 16 pārbūve</t>
  </si>
  <si>
    <t>P–256/2015 – Jumta siltināšana un seguma atjaunošana sporta zāles fasādes, vestibila un 2 klašu remonts Siguldas 1. pamatskolā</t>
  </si>
  <si>
    <t>P–257/2015 – Fasādes un iekštelpu remonts, skatuves iekārtu iegāde un uzstādīšana, koncertzāles akustisko paneļu iegāde, uzstādīšanas ventilācijas modernizācija, ''Baltais flīģelis''</t>
  </si>
  <si>
    <t>P–326/2015 – PII Saulīte teritorijas labiekārtošanas darbu veikšana</t>
  </si>
  <si>
    <t>P–327/2015 – PII Ābelīte remonts</t>
  </si>
  <si>
    <t>P–328/2015 – Laurenču sākumskolas pagrabstāva rekonstrukcija / pārbūve un kāpņu izbūve Laurenču ielā 7, Siguldā, Siguldas novadā</t>
  </si>
  <si>
    <t>P–353/2015 – Pils ielas no Cēsu ielas līdz Raiņa ielai un Cēsu ielas no Raiņa ielas līdz Pils ielai asfaltbetona seguma vienlaidus remonts Siguldā, Siguldas novadā.</t>
  </si>
  <si>
    <t>P–433/2015 – Autostāvvietu izbūve Institūta ielā un Mores ielā, Peltēs, Siguldas pagastā, Siguldas novadā</t>
  </si>
  <si>
    <t>P–434/2015 – Gājēju celiņa izbūve Zaļkalna ielā un Klusās ielas pārbūve Allažu pagastā, Siguldas novadā</t>
  </si>
  <si>
    <t>P–429/2015 – Ēkas Skolas ielā 3, Siguldā, Siguldas novadā, telpu remonts pirmsskolas izglītības iestādes darbības nodrošināšanai</t>
  </si>
  <si>
    <t>P–436/2015 – Siguldas novada pašvaldības ceļu un ielu investīciju projekts – 4 objekti</t>
  </si>
  <si>
    <t>P–21/2016 – Siguldas sporta kompleksa projektēšana un būvniecība</t>
  </si>
  <si>
    <t>P–178/2016 – Fasādes remonts Siguldas Mākslu skolā "Baltais Flīģelis"</t>
  </si>
  <si>
    <t>P–179/2016 – Dienesta viesnīcas ēkas pārbūve par Laurenču sākumskolas mācību korpusu Puķu ielā 2, Siguldā</t>
  </si>
  <si>
    <t>P–341/2016 – Laurenču ielas atjaunošana Siguldā, P–341/2016</t>
  </si>
  <si>
    <t>P–342/2016 – Gājēju celiņa izbūve Strēlnieku ielā posmā no Pulkveža Brieža ielas līdz Gāles ielai, P 342/2016</t>
  </si>
  <si>
    <t>P–343/2016 – Siguldas novada administrācijas un kultūras nama ēkas vienkāršotā atjaunošana Zinātnes ielā 7</t>
  </si>
  <si>
    <t>P–354/2016 – Televīzijas ielas pārbūve posmā no Līvkalna ielas līdz Dārza ielai, Siguldā, Siguldas novadā</t>
  </si>
  <si>
    <t>P–379/2016 – Jaunās Laurenču sākumskolas mācību korpusu automašīnu stāvlaukuma izbūve</t>
  </si>
  <si>
    <t>P–380/2016 – Līvkalna ielas pārbūve posmā no Krišjāņa Barona ielas līdz Televīzijas ielai Siguldā, Siguldas novadā</t>
  </si>
  <si>
    <t>P–68/2017 – EKII projekta (Nr. EKII–2/6) Siltumnīcefekta gāzu emisiju samazināšana Siguldas novada Kultūras centra ēkā</t>
  </si>
  <si>
    <t>P–69/2017 – Siguldas novada administrācijas un kultūras nama ēkas vienkāršotā atjaunošana Zinātnes ielā II</t>
  </si>
  <si>
    <t>P–198/2017 – Pils ielas (krustojums ar Pils, Cēsu, Līvkalna ielām) apļveida krustojuma atjaunošana Siguldā, Siguldas novadā</t>
  </si>
  <si>
    <t>P–199/2017 – Pulkv.Brieža ielas (no P.Brieža, Lauktehnikas un Vildogas ielām) apļveida krustojuma atjaunošana</t>
  </si>
  <si>
    <t>P–335/2017 – Kalna ielas (no valsts galvenā autoceļa A2 līdz Noliktavu ielai) asfaltbetona seguma vienlaidus remonts Siguldā, Siguldas novadā.</t>
  </si>
  <si>
    <t>P–329/2017 – Lakstīgalas, Ziedu, Lāčplēša (no Ziedu ielas līdz Jāņa Čakstes ielai), Jāņa Čakstes ielas asfaltbetona seguma vienlaidus remonts Siguldā, Siguldas novadā</t>
  </si>
  <si>
    <t>P–447/2017 – Paparžu ielas pārbūve Siguldā, Siguldas novadā</t>
  </si>
  <si>
    <t>P–448/2017 – Allažu pamatskolas atjaunošana (energoefektivitātes paaugstināšana) Skolas ielā 5, Allažos</t>
  </si>
  <si>
    <t>P–457/2017 – PII Pasaciņa ēkas Skolas 3, Siguldā, Siguldas novadā telpu atjaunošana</t>
  </si>
  <si>
    <t>P–533/2017 – Autoceļa A2–Mednieki–V85(Jūdaži) grants seguma remonts Siguldas pagastā, Siguldas novadā</t>
  </si>
  <si>
    <t>P–534/2017 – Uzņēmējdarbības atbalsta pasākumi Siguldas novada pašvaldības ražošanas apbūvei piegulošajās teritorijās" īstenošanai</t>
  </si>
  <si>
    <t>P–594/2017 – Nākotnes ielas pārbūve posmā no Tilta ielas līdz Riekstu ielai</t>
  </si>
  <si>
    <t>P–626/2017 – Jāņa Poruka ielas pārbūve ar lietusūdens kanalizācijas sistēmas un lietusūdens attīrīšanas sistēmas iekārtu izbūvi.</t>
  </si>
  <si>
    <t>P–690/2017 – Gājēju celiņa izbūve autoceļa V83 posmā no Televīzijas ielas līdz Nākotnes ielai Siguldā, Siguldas novadā</t>
  </si>
  <si>
    <t>P–692/2017 – Kult.iestādes invest. projekta Siguldas Kultūras centra pārbūve par zema patēriņa enerģijas ēku.</t>
  </si>
  <si>
    <t>P–78/2018 – ERAF 5.6.2.0/16/I/020 – Siguldas Pils kompleksa ēku pārbūve, revitalizācija uzņēmējdarbības atbalstam</t>
  </si>
  <si>
    <t>P–77/2018 – ERAF 5.6.2.0/16/I/020 – Siguldas Pils kompleksa ēku pārbūve, revitalizācija uzņēmējdarbības atbalstam</t>
  </si>
  <si>
    <t>P–139/2018 – pašvald. autonomo funkciju veikš.nepieciešamā transporta (jauna autobusa) iegāde</t>
  </si>
  <si>
    <t>P–242/2018 – Mores amatu māja – Ēdnīcas pārbūve par Amatu māju, katlu mājas pārbūve par sociālās aprūpes centru un katlu mājas novietošana</t>
  </si>
  <si>
    <t>P–447/2018 – sociālo iestāžu investīciju projekta "Sociālās aprūpes mājas "Gaismiņas", Stīveros, Allažu pagastā, Siguldas novadā vienkāršotā fasādes atjaunošana" īstenošanai</t>
  </si>
  <si>
    <t>P–439/2018 – ERAF Uzņēmējdarbības veicināšanai nepieciešamās intrastruktūras attīstība, Rūpniecības iela</t>
  </si>
  <si>
    <t>P–416/2018 – ERAF Uzņēmējdarbības veicināšanai nepieciešamās infrastruktūras attīstība, Rikteres iela</t>
  </si>
  <si>
    <t>P–448/2018 – Grants seguma atjaunošana un apaugumu noņemšana autoceļiem: Pullēni – Strazdiņi; Vecumnieki – Bisenieki; Vecumnieki – Pullēni; Baznīca – kapliča; Pansionāts – Alkšņi un autoceļam: Kalni – Pādes, Allažu pagastā, Siguldas novadā</t>
  </si>
  <si>
    <t>PP–21/2018 – Investīciju projektu īstenošanai (saistību pārjaunošana)</t>
  </si>
  <si>
    <t>P–517/2018 – Siguldas novada pašvaldības pirmsskolas izglītības iestāžu un Allažu pamatskolas iekštelpu atjaunošana</t>
  </si>
  <si>
    <t>P–534/2018 – ERAF Uzņēmējdarbības veicināšanai nepieciešamās infrastruktūras attīstība, Piena iela</t>
  </si>
  <si>
    <t>P–540/2018 – Miera ielas seguma pārbūve un asfaltbetona virskārtas atjaunošana Pulkveža Brieža ielā, Siguldā, Siguldas novadā, Lāčplēša ielā, Siguldā, Siguldas novadā, Birztalu ielā, Allažos, Siguldas novadā</t>
  </si>
  <si>
    <t>P–693/2018 – Grants seguma atjaunošana un apaugumu noņemšana autoceļiem Siguldas novadā</t>
  </si>
  <si>
    <t xml:space="preserve">
P–710/2018 – ERAF projekta (Nr.5.5.1.0/17/I/004)"Kultūra, vēsture, arhitektūra Gaujas un laika lokos" īstenošanai
</t>
  </si>
  <si>
    <t>P–25/2019, A2.1.19/55 – ERAF projekta (Nr.8.1.2.0/17/I/005)"Siguldas Valsts ģimnāzijas un Siguldas 1.pamatskolas atjaunošana, pārbūve un materiāltehniskās bāzes modernizācija" īstenošanai</t>
  </si>
  <si>
    <t>P–69/2019 – EKII projekta (Nr.EKII–1/5) – "Siltumnīcefekta gāzu emisiju samazināšana valsts nozīmes arhitektūras piemineklī Nr.8333 "Jaunā pils"" īstenošanai</t>
  </si>
  <si>
    <t>P–68/2019 – Grants autoceļa 9427 P8 – "Pelītes" (posmā no valsts reģionālā autoceļa P8 Inciems–Sigulda–Ķegums līdz autoceļam 9427 "Egles"–"Rugāji"pārbūve Siguldas pagastā, Siguldas novadā</t>
  </si>
  <si>
    <t>P–67/2019 – Meldru ielas un Doņu ielas pārbūve Siguldā, Siguldas novadā</t>
  </si>
  <si>
    <t>PP–11/2019 – Investīciju projektu īstenošana</t>
  </si>
  <si>
    <t>P–267/2019 – Starptautiski nozīmīga pasākuma nodrošināšanai nepieciešamās Peldu ielas, Siguldā, Siguldas novadā, avārijas seku likvidēšanai</t>
  </si>
  <si>
    <t>P–285/2019 – ERAF projekta "Kultūra, vēsture, arhitektūra Gaujas un laika lokos" īstenošanai</t>
  </si>
  <si>
    <t>P–71/2020 – ELFLA projekta "Siguldas novada pašvaldības trīs grants ceļu posmu pārbūve Siguldas um Mores pagastos" īstenošanai</t>
  </si>
  <si>
    <t>P–72/2020 – ELFLA projekta "Siguldas novada pašvaldības trīs grants ceļu posmu pārbūve Allažu um Mores pagastos" īstenošanai</t>
  </si>
  <si>
    <t>P–110/2020 – ELFLA projekta "Grants ceļu atjaunošana Mālpils novadā"īstenošanai</t>
  </si>
  <si>
    <t>P–248/2020 – projekta"Atbrīvotāju ielas pārbūve" īstenošanai</t>
  </si>
  <si>
    <t>P–247/2020 – projekta"Pirmsskolas izglītības iestādes"Tornīši" un Allažu pamatskolas izglītības grupu paplašināšana" īstenošanai</t>
  </si>
  <si>
    <t>P–293/2020 – ERAF projekta (Nr.5.5.1.0/17/I/004)"Kultūra, vēsture, arhitektūra Gaujas un laika lokos" īstenošanai</t>
  </si>
  <si>
    <t>P–359/2020 – Projekta "Jaunās un Krasta ielas pārbūve"īstenošanai</t>
  </si>
  <si>
    <t>P–469/2020 – Projekta "Grants ceļa Sidgunda–Ezeri–Kārde" 2. un 3. posma īstenošanai</t>
  </si>
  <si>
    <t>P–480/2020 – ERAF projekta (Nr.5.5.1.0/17/I/004)"Kultūra, vēsture, arhitektūra Gaujas un laika lokos" īstenošanai</t>
  </si>
  <si>
    <t>P–481/2020 – ERAF projekta (Nr.8.1.2.0/17/I/005) "Siguldas Valsts ģimnāzijas un Siguldas 1.pamatskolas atjaunošana, pārbūve un materiāltehniskās bāzes modernizācija" īstenošanai</t>
  </si>
  <si>
    <t>P–131/2021 – Krimuldas vidusskolas stadiona rekonstrukcijai</t>
  </si>
  <si>
    <t>P–201/2021 – projekta"Jūdažu ielas pārbūve Siguldā, Siguldas novadā" īstenošanai</t>
  </si>
  <si>
    <t>P–304/2021 – Vainagu ielas pārbūve Siguldā, Siguldas novadā īstenošanai</t>
  </si>
  <si>
    <t>P–305/2021– Enerģētikas ielas un tās inženierkomunikāciju pārbūve īstenošanai</t>
  </si>
  <si>
    <t>P–395/2021 – projekta"Mālpils novada vidusskolas mācību telpu remonts un labiekārtošana, elektrosadales tīkla pārbūve" īstenošanai</t>
  </si>
  <si>
    <t>P–394/2021 – projekta"Grants ceļa Baņģi–Pilskalni pārbūve" īstenošanai</t>
  </si>
  <si>
    <t>P–396/2021 – ERAF projekta (Nr.3.3.1.0/20/I/015)"Uzņēmējdarbības atbalsta pasākumi Siguldas novada pašvaldības ražošanas apbūvei pieguļošajās teritorijās – Limbu ceļa pārbūve" īstenošanai</t>
  </si>
  <si>
    <t>P–487/2021 – KF projekta (Nr.5.2.1.2/20/A/001)"Zaļo un dārza atkritumu kompostēšanas laukuma izveide Siguldas novadā" īstenošanai</t>
  </si>
  <si>
    <t>P–488/2021 – ERAF projekta (Nr.5.6.2.0/20/I/006)"Lauku ielas pārbūve, teritorijas revitalizācija uzņēmējdarbības atbalstam" īstenošanai</t>
  </si>
  <si>
    <t>P–568/2021 – projekta"Amatu mājas izglītības iestādes mājturības, tehnoloģiju un mākslas nodarbībām, mūžizglītības pasākumiem un amatu prasmju darbnīcu izveidei pārbūve" īstenošanai</t>
  </si>
  <si>
    <t>P–20/2022 – ERAF projekta "Grupu mājas būvniecība sociālo un atelpas brīža pakalpojumu nodrošināšanai Siguldas novadā"</t>
  </si>
  <si>
    <t>P–183/2022 – Multifunkcionāla aktīvās atpūtas parka un sporta laukuma būvniecība Raiņa parkā, Siguldā</t>
  </si>
  <si>
    <t>P–237/2022 – Projekta "Grants ceļa Baņģi – Pilskalni pārbūve" investīciju īstenošanai</t>
  </si>
  <si>
    <t>P–236/2022 – Projekta "Komunikāciju remontdarbi Inčukalna pirmsskolas izglītības iestādē "Minka" Inčukalnā" investīciju īstenošanai</t>
  </si>
  <si>
    <t>P–235/2022 – Projekta "Inčukalna pamatskolas virtuves bloka remontdarbi" investīciju īstenošanai</t>
  </si>
  <si>
    <t>P–234/2022 – projekta"Mālpils vidusskolas virtuves bloka un ēdamzāles telpu apdares un komunikāciju remontdarbi" investīciju īstenošanai"</t>
  </si>
  <si>
    <t>P–355/2022 – projekta "Vecās pasta ēkas Atmodas ielā 2, Inčukalnā, atjaunošana un funkcija maiņa" investīciju īstenošanai</t>
  </si>
  <si>
    <t>P–356/2022 – prioritārā investīciju projekta "Siguldas sporta skolas siltumapgādes rekonstrukcija" īstenošanai</t>
  </si>
  <si>
    <t>P–357/2022 – projekta "Remontdarbi pirmsskolas iestadē "Ezerciems"" investīciju īstenošanai</t>
  </si>
  <si>
    <t>P–358/2022 – projekta "Komunikāciju un konstrukciju remontdarbi "Mālpils pirmsskolas izglītības iestadē "Māllēpīte"" investīciju īstenošanai</t>
  </si>
  <si>
    <t>P–359/2022 – projekta "Apkures sistēmas izbūve Garlība Merķeļa Lēdurgas pamatskolā" investīciju īstenošanai</t>
  </si>
  <si>
    <t>P–367/2022 – budžeta un finanšu vadībai</t>
  </si>
  <si>
    <t>P–279/2023 Nekustamā īpašuma Raiņa ielā 3, Siguldā, iegāde investīciju īstenošanai</t>
  </si>
  <si>
    <t>P–280/2023 Livonijas ordeņa Siguldas pils vēsturiskā mūra ārkārtas atjaunošana Pils ielā 18, Siguldā, Siguldas novadā</t>
  </si>
  <si>
    <t>P–295/2023 Rūpniecības ielas seguma atjaunošana Lēdurgā, Lēdurgas pagastā, Siguldas novadā</t>
  </si>
  <si>
    <t>P–296/2023 Ceļa posmu 6837 (Laimas – Vējiņi – meh.sektors – Valmieras ceļš) un 6838 (Ceļš uz mehānisko sektoru) seguma atjaunošana Raganā, Krimuldas pagastā, Siguldas novadā</t>
  </si>
  <si>
    <t>P–297/2023 Tīnes ielas seguma atjaunošana Upmalās, Mālpils pagastā, Siguldas novadā</t>
  </si>
  <si>
    <t>P–298/2023 Autoceļa 6831 (Putniņi – Staņģi) seguma atjaunošana Krimuldas pagastā, Siguldas novadā</t>
  </si>
  <si>
    <t>P–299/2023 Kantora, Zvaigžņu, Mēness ielu pārbūve Sidgundas ciemā, Siguldas novadā</t>
  </si>
  <si>
    <t>P–388/2023 Projekts "PII"Tornīši" āra kāpņu un atbalsta sienu atjaunošana un āra nojumju pārbūve"</t>
  </si>
  <si>
    <t>P–389/2023 Projekts "Mālpils Kultūras centra pārbūves darbi un inženiertīklu ierīkošana Nākotnes ielā 5, Mālpilī, Mālpils pagastā, Siguldas novadā"</t>
  </si>
  <si>
    <t>P–401/2023 ES fondu projekts "Dienas aprūpes centrs personām ar garīga rakstura traucējumiem un sociālās rehabilitācijas pakalpojumi bērniem ar funkcionāliem traucējumiem Krimuldas novadā"</t>
  </si>
  <si>
    <t>A1/1/18/472 – Galvojums "Ūdenssaimniecības pakalpojumu attīstība Siguldas notekūdeņu aglomerācijā V.kārta, Nr. 5.3.1.0/16/I/001</t>
  </si>
  <si>
    <t>A1/1/20/549 – 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</si>
  <si>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A1/1/20/551–KF projekta Nr.5.3.1.0/16/I/001 "Ūdenssaimniecības pakalpojumu attīstība Siguldas notekūdeņu aglomerācijā, V kārta" 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</si>
</sst>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4"/>
      <color rgb="FF35383A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u/>
      <sz val="14"/>
      <name val="Times New Roman"/>
      <family val="1"/>
      <charset val="186"/>
    </font>
    <font>
      <i/>
      <sz val="14"/>
      <name val="Times New Roman"/>
      <family val="1"/>
      <charset val="186"/>
    </font>
    <font>
      <sz val="14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2"/>
      <color rgb="FFFF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8"/>
      <name val="Arial"/>
      <family val="2"/>
      <charset val="186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rgb="FFF5F5F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ill="0" applyBorder="0" applyAlignment="0" applyProtection="0"/>
    <xf numFmtId="0" fontId="1" fillId="0" borderId="0"/>
    <xf numFmtId="0" fontId="2" fillId="0" borderId="0"/>
    <xf numFmtId="0" fontId="16" fillId="0" borderId="0"/>
  </cellStyleXfs>
  <cellXfs count="225">
    <xf numFmtId="0" fontId="0" fillId="0" borderId="0" xfId="0"/>
    <xf numFmtId="0" fontId="5" fillId="0" borderId="0" xfId="0" applyFont="1"/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8" fillId="0" borderId="0" xfId="0" applyFont="1"/>
    <xf numFmtId="0" fontId="5" fillId="2" borderId="0" xfId="0" applyFont="1" applyFill="1"/>
    <xf numFmtId="3" fontId="7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6" borderId="1" xfId="0" applyFont="1" applyFill="1" applyBorder="1" applyAlignment="1">
      <alignment horizontal="center" vertical="center" wrapText="1"/>
    </xf>
    <xf numFmtId="0" fontId="8" fillId="0" borderId="0" xfId="1" applyFont="1"/>
    <xf numFmtId="0" fontId="5" fillId="0" borderId="0" xfId="1" applyFont="1"/>
    <xf numFmtId="3" fontId="7" fillId="4" borderId="1" xfId="1" applyNumberFormat="1" applyFont="1" applyFill="1" applyBorder="1" applyAlignment="1">
      <alignment horizontal="right" vertical="center" indent="1"/>
    </xf>
    <xf numFmtId="3" fontId="8" fillId="0" borderId="0" xfId="1" applyNumberFormat="1" applyFont="1"/>
    <xf numFmtId="0" fontId="7" fillId="3" borderId="1" xfId="1" applyFont="1" applyFill="1" applyBorder="1" applyAlignment="1">
      <alignment horizontal="center" vertical="center" wrapText="1"/>
    </xf>
    <xf numFmtId="3" fontId="7" fillId="5" borderId="1" xfId="1" applyNumberFormat="1" applyFont="1" applyFill="1" applyBorder="1" applyAlignment="1">
      <alignment horizontal="right" vertical="center" indent="1"/>
    </xf>
    <xf numFmtId="0" fontId="5" fillId="3" borderId="1" xfId="1" applyFont="1" applyFill="1" applyBorder="1" applyAlignment="1">
      <alignment horizontal="center" vertical="center" wrapText="1"/>
    </xf>
    <xf numFmtId="3" fontId="5" fillId="3" borderId="1" xfId="1" applyNumberFormat="1" applyFont="1" applyFill="1" applyBorder="1" applyAlignment="1">
      <alignment horizontal="right" vertical="center" indent="1"/>
    </xf>
    <xf numFmtId="3" fontId="5" fillId="0" borderId="1" xfId="1" applyNumberFormat="1" applyFont="1" applyBorder="1" applyAlignment="1">
      <alignment horizontal="right" vertical="center" indent="1"/>
    </xf>
    <xf numFmtId="0" fontId="7" fillId="3" borderId="0" xfId="1" applyFont="1" applyFill="1" applyAlignment="1">
      <alignment horizontal="center" vertical="center" wrapText="1"/>
    </xf>
    <xf numFmtId="3" fontId="7" fillId="7" borderId="1" xfId="1" applyNumberFormat="1" applyFont="1" applyFill="1" applyBorder="1" applyAlignment="1">
      <alignment horizontal="right" vertical="center" inden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17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vertical="center" wrapText="1"/>
    </xf>
    <xf numFmtId="3" fontId="7" fillId="7" borderId="1" xfId="0" applyNumberFormat="1" applyFont="1" applyFill="1" applyBorder="1" applyAlignment="1">
      <alignment horizontal="right" vertical="center" indent="1"/>
    </xf>
    <xf numFmtId="3" fontId="8" fillId="0" borderId="0" xfId="0" applyNumberFormat="1" applyFont="1"/>
    <xf numFmtId="3" fontId="7" fillId="5" borderId="1" xfId="0" applyNumberFormat="1" applyFont="1" applyFill="1" applyBorder="1" applyAlignment="1">
      <alignment horizontal="right" vertical="center" inden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>
      <alignment horizontal="right" vertical="center" indent="1"/>
    </xf>
    <xf numFmtId="3" fontId="5" fillId="0" borderId="1" xfId="0" applyNumberFormat="1" applyFont="1" applyBorder="1" applyAlignment="1">
      <alignment horizontal="right" vertical="center" inden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/>
    </xf>
    <xf numFmtId="3" fontId="5" fillId="2" borderId="0" xfId="0" applyNumberFormat="1" applyFont="1" applyFill="1" applyAlignment="1">
      <alignment horizontal="center" vertical="center"/>
    </xf>
    <xf numFmtId="0" fontId="12" fillId="2" borderId="0" xfId="0" applyFont="1" applyFill="1"/>
    <xf numFmtId="3" fontId="7" fillId="0" borderId="1" xfId="0" applyNumberFormat="1" applyFont="1" applyBorder="1" applyAlignment="1">
      <alignment horizontal="right" vertical="center" indent="1"/>
    </xf>
    <xf numFmtId="0" fontId="7" fillId="2" borderId="8" xfId="0" applyFont="1" applyFill="1" applyBorder="1" applyAlignment="1">
      <alignment horizontal="center" vertic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 vertical="center" inden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5" fillId="2" borderId="0" xfId="0" applyNumberFormat="1" applyFont="1" applyFill="1"/>
    <xf numFmtId="0" fontId="7" fillId="2" borderId="0" xfId="0" applyFont="1" applyFill="1"/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49" fontId="5" fillId="0" borderId="0" xfId="2" applyNumberFormat="1" applyFont="1" applyAlignment="1">
      <alignment vertical="center" wrapText="1"/>
    </xf>
    <xf numFmtId="0" fontId="5" fillId="0" borderId="0" xfId="2" applyFont="1"/>
    <xf numFmtId="3" fontId="6" fillId="2" borderId="0" xfId="2" applyNumberFormat="1" applyFont="1" applyFill="1" applyAlignment="1">
      <alignment horizontal="right" wrapText="1"/>
    </xf>
    <xf numFmtId="0" fontId="5" fillId="0" borderId="11" xfId="2" applyFont="1" applyBorder="1" applyAlignment="1">
      <alignment horizontal="center" vertical="center" wrapText="1"/>
    </xf>
    <xf numFmtId="0" fontId="5" fillId="9" borderId="11" xfId="2" applyFont="1" applyFill="1" applyBorder="1" applyAlignment="1">
      <alignment horizontal="center" vertical="center" wrapText="1"/>
    </xf>
    <xf numFmtId="49" fontId="5" fillId="0" borderId="11" xfId="2" applyNumberFormat="1" applyFont="1" applyBorder="1" applyAlignment="1">
      <alignment horizontal="center" vertical="center"/>
    </xf>
    <xf numFmtId="49" fontId="5" fillId="0" borderId="11" xfId="2" applyNumberFormat="1" applyFont="1" applyBorder="1" applyAlignment="1">
      <alignment horizontal="left" vertical="center" wrapText="1"/>
    </xf>
    <xf numFmtId="3" fontId="7" fillId="0" borderId="11" xfId="2" applyNumberFormat="1" applyFont="1" applyBorder="1" applyAlignment="1">
      <alignment horizontal="right" vertical="center"/>
    </xf>
    <xf numFmtId="0" fontId="5" fillId="0" borderId="0" xfId="2" applyFont="1" applyAlignment="1">
      <alignment horizontal="center" vertical="center"/>
    </xf>
    <xf numFmtId="49" fontId="5" fillId="0" borderId="11" xfId="3" applyNumberFormat="1" applyFont="1" applyBorder="1" applyAlignment="1">
      <alignment horizontal="center" vertical="center"/>
    </xf>
    <xf numFmtId="3" fontId="5" fillId="0" borderId="11" xfId="3" applyNumberFormat="1" applyFont="1" applyBorder="1" applyAlignment="1">
      <alignment horizontal="right" vertical="center"/>
    </xf>
    <xf numFmtId="3" fontId="7" fillId="0" borderId="11" xfId="4" applyNumberFormat="1" applyFont="1" applyBorder="1" applyAlignment="1">
      <alignment horizontal="right" vertical="center"/>
    </xf>
    <xf numFmtId="3" fontId="7" fillId="5" borderId="11" xfId="2" applyNumberFormat="1" applyFont="1" applyFill="1" applyBorder="1" applyAlignment="1">
      <alignment horizontal="right" vertical="center"/>
    </xf>
    <xf numFmtId="3" fontId="7" fillId="8" borderId="11" xfId="2" applyNumberFormat="1" applyFont="1" applyFill="1" applyBorder="1" applyAlignment="1">
      <alignment horizontal="right" vertical="center"/>
    </xf>
    <xf numFmtId="10" fontId="5" fillId="0" borderId="11" xfId="6" applyNumberFormat="1" applyFont="1" applyFill="1" applyBorder="1" applyAlignment="1">
      <alignment horizontal="center" vertical="center"/>
    </xf>
    <xf numFmtId="9" fontId="5" fillId="0" borderId="11" xfId="6" applyFont="1" applyFill="1" applyBorder="1" applyAlignment="1">
      <alignment horizontal="center" vertical="center"/>
    </xf>
    <xf numFmtId="49" fontId="6" fillId="0" borderId="0" xfId="5" applyNumberFormat="1" applyFont="1" applyAlignment="1" applyProtection="1">
      <alignment vertical="center" wrapText="1"/>
      <protection locked="0"/>
    </xf>
    <xf numFmtId="49" fontId="13" fillId="0" borderId="0" xfId="5" applyNumberFormat="1" applyFont="1" applyAlignment="1">
      <alignment vertical="center" wrapText="1"/>
    </xf>
    <xf numFmtId="3" fontId="5" fillId="0" borderId="0" xfId="2" applyNumberFormat="1" applyFont="1" applyAlignment="1">
      <alignment vertical="center" wrapText="1"/>
    </xf>
    <xf numFmtId="3" fontId="5" fillId="0" borderId="6" xfId="2" applyNumberFormat="1" applyFont="1" applyBorder="1" applyAlignment="1">
      <alignment vertical="center" wrapText="1"/>
    </xf>
    <xf numFmtId="0" fontId="7" fillId="0" borderId="0" xfId="2" applyFont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right" vertical="center" indent="1"/>
    </xf>
    <xf numFmtId="0" fontId="9" fillId="2" borderId="0" xfId="2" applyFont="1" applyFill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2" fillId="2" borderId="0" xfId="2" applyFont="1" applyFill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horizontal="right" vertical="center" indent="1"/>
    </xf>
    <xf numFmtId="3" fontId="5" fillId="0" borderId="0" xfId="0" applyNumberFormat="1" applyFont="1"/>
    <xf numFmtId="0" fontId="1" fillId="0" borderId="0" xfId="7"/>
    <xf numFmtId="0" fontId="14" fillId="12" borderId="1" xfId="7" applyFont="1" applyFill="1" applyBorder="1" applyAlignment="1">
      <alignment horizontal="center" vertical="center" wrapText="1"/>
    </xf>
    <xf numFmtId="0" fontId="3" fillId="0" borderId="0" xfId="7" applyFont="1" applyAlignment="1">
      <alignment vertical="top"/>
    </xf>
    <xf numFmtId="0" fontId="6" fillId="2" borderId="0" xfId="8" applyFont="1" applyFill="1" applyAlignment="1">
      <alignment horizontal="left" vertical="center"/>
    </xf>
    <xf numFmtId="0" fontId="7" fillId="0" borderId="0" xfId="8" applyFont="1" applyAlignment="1">
      <alignment horizontal="left" vertical="center"/>
    </xf>
    <xf numFmtId="0" fontId="7" fillId="0" borderId="0" xfId="8" applyFont="1" applyAlignment="1">
      <alignment horizontal="center" vertical="center"/>
    </xf>
    <xf numFmtId="0" fontId="5" fillId="0" borderId="0" xfId="8" applyFont="1" applyAlignment="1">
      <alignment horizontal="center" vertical="center"/>
    </xf>
    <xf numFmtId="0" fontId="5" fillId="2" borderId="0" xfId="8" applyFont="1" applyFill="1" applyAlignment="1">
      <alignment horizontal="center" vertical="center"/>
    </xf>
    <xf numFmtId="0" fontId="5" fillId="2" borderId="0" xfId="8" applyFont="1" applyFill="1" applyAlignment="1">
      <alignment horizontal="right" vertical="center" indent="1"/>
    </xf>
    <xf numFmtId="0" fontId="5" fillId="2" borderId="0" xfId="8" applyFont="1" applyFill="1"/>
    <xf numFmtId="0" fontId="7" fillId="2" borderId="0" xfId="8" applyFont="1" applyFill="1" applyAlignment="1">
      <alignment horizontal="center" vertical="center"/>
    </xf>
    <xf numFmtId="0" fontId="9" fillId="2" borderId="0" xfId="8" applyFont="1" applyFill="1" applyAlignment="1">
      <alignment horizontal="center" vertical="center"/>
    </xf>
    <xf numFmtId="0" fontId="12" fillId="2" borderId="0" xfId="8" applyFont="1" applyFill="1"/>
    <xf numFmtId="3" fontId="6" fillId="2" borderId="0" xfId="8" applyNumberFormat="1" applyFont="1" applyFill="1" applyAlignment="1">
      <alignment wrapText="1"/>
    </xf>
    <xf numFmtId="3" fontId="7" fillId="5" borderId="23" xfId="2" applyNumberFormat="1" applyFont="1" applyFill="1" applyBorder="1" applyAlignment="1">
      <alignment horizontal="right" vertical="center"/>
    </xf>
    <xf numFmtId="49" fontId="5" fillId="0" borderId="11" xfId="8" applyNumberFormat="1" applyFont="1" applyBorder="1" applyAlignment="1">
      <alignment horizontal="left" vertical="center" wrapText="1"/>
    </xf>
    <xf numFmtId="0" fontId="8" fillId="2" borderId="0" xfId="0" applyFont="1" applyFill="1"/>
    <xf numFmtId="0" fontId="11" fillId="2" borderId="0" xfId="0" applyFont="1" applyFill="1"/>
    <xf numFmtId="0" fontId="15" fillId="0" borderId="0" xfId="1" applyFont="1"/>
    <xf numFmtId="3" fontId="5" fillId="0" borderId="0" xfId="1" applyNumberFormat="1" applyFont="1"/>
    <xf numFmtId="49" fontId="9" fillId="0" borderId="0" xfId="2" applyNumberFormat="1" applyFont="1" applyAlignment="1" applyProtection="1">
      <alignment horizontal="center" vertical="center"/>
      <protection locked="0"/>
    </xf>
    <xf numFmtId="3" fontId="6" fillId="0" borderId="0" xfId="0" applyNumberFormat="1" applyFont="1" applyAlignment="1">
      <alignment vertical="top" wrapText="1"/>
    </xf>
    <xf numFmtId="0" fontId="1" fillId="0" borderId="0" xfId="7" applyAlignment="1">
      <alignment wrapText="1"/>
    </xf>
    <xf numFmtId="3" fontId="14" fillId="10" borderId="1" xfId="7" applyNumberFormat="1" applyFont="1" applyFill="1" applyBorder="1" applyAlignment="1">
      <alignment horizontal="center" vertical="center"/>
    </xf>
    <xf numFmtId="0" fontId="14" fillId="11" borderId="1" xfId="7" applyFont="1" applyFill="1" applyBorder="1" applyAlignment="1">
      <alignment horizontal="center" vertical="center" wrapText="1"/>
    </xf>
    <xf numFmtId="0" fontId="14" fillId="3" borderId="1" xfId="7" applyFont="1" applyFill="1" applyBorder="1" applyAlignment="1">
      <alignment horizontal="center" vertical="center" wrapText="1"/>
    </xf>
    <xf numFmtId="3" fontId="4" fillId="11" borderId="1" xfId="7" applyNumberFormat="1" applyFont="1" applyFill="1" applyBorder="1" applyAlignment="1">
      <alignment horizontal="center" vertical="center"/>
    </xf>
    <xf numFmtId="3" fontId="4" fillId="3" borderId="1" xfId="7" applyNumberFormat="1" applyFont="1" applyFill="1" applyBorder="1" applyAlignment="1">
      <alignment horizontal="center" vertical="center"/>
    </xf>
    <xf numFmtId="3" fontId="5" fillId="0" borderId="11" xfId="2" applyNumberFormat="1" applyFont="1" applyBorder="1" applyAlignment="1">
      <alignment horizontal="right" vertical="center"/>
    </xf>
    <xf numFmtId="3" fontId="5" fillId="0" borderId="12" xfId="2" applyNumberFormat="1" applyFont="1" applyBorder="1" applyAlignment="1">
      <alignment horizontal="right" vertical="center"/>
    </xf>
    <xf numFmtId="3" fontId="5" fillId="0" borderId="1" xfId="2" applyNumberFormat="1" applyFont="1" applyBorder="1" applyAlignment="1">
      <alignment horizontal="right" vertical="center"/>
    </xf>
    <xf numFmtId="3" fontId="5" fillId="0" borderId="14" xfId="2" applyNumberFormat="1" applyFont="1" applyBorder="1" applyAlignment="1">
      <alignment horizontal="right" vertical="center"/>
    </xf>
    <xf numFmtId="3" fontId="5" fillId="0" borderId="23" xfId="2" applyNumberFormat="1" applyFont="1" applyBorder="1" applyAlignment="1">
      <alignment horizontal="right" vertical="center"/>
    </xf>
    <xf numFmtId="3" fontId="5" fillId="0" borderId="17" xfId="2" applyNumberFormat="1" applyFont="1" applyBorder="1" applyAlignment="1">
      <alignment horizontal="right" vertical="center"/>
    </xf>
    <xf numFmtId="3" fontId="5" fillId="0" borderId="11" xfId="5" applyNumberFormat="1" applyFont="1" applyBorder="1" applyAlignment="1" applyProtection="1">
      <alignment horizontal="right" vertical="center"/>
      <protection locked="0"/>
    </xf>
    <xf numFmtId="49" fontId="5" fillId="0" borderId="1" xfId="2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right" vertical="center"/>
    </xf>
    <xf numFmtId="3" fontId="5" fillId="0" borderId="13" xfId="2" applyNumberFormat="1" applyFont="1" applyBorder="1" applyAlignment="1">
      <alignment horizontal="right" vertical="center"/>
    </xf>
    <xf numFmtId="49" fontId="5" fillId="0" borderId="1" xfId="2" applyNumberFormat="1" applyFont="1" applyBorder="1" applyAlignment="1">
      <alignment horizontal="center" vertical="center"/>
    </xf>
    <xf numFmtId="49" fontId="5" fillId="0" borderId="12" xfId="2" applyNumberFormat="1" applyFont="1" applyBorder="1" applyAlignment="1">
      <alignment horizontal="left" vertical="center" wrapText="1"/>
    </xf>
    <xf numFmtId="49" fontId="5" fillId="0" borderId="12" xfId="2" applyNumberFormat="1" applyFont="1" applyBorder="1" applyAlignment="1">
      <alignment horizontal="center" vertical="center"/>
    </xf>
    <xf numFmtId="3" fontId="7" fillId="0" borderId="12" xfId="2" applyNumberFormat="1" applyFont="1" applyBorder="1" applyAlignment="1">
      <alignment horizontal="right" vertical="center"/>
    </xf>
    <xf numFmtId="0" fontId="9" fillId="6" borderId="0" xfId="0" applyFont="1" applyFill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 vertical="center"/>
    </xf>
    <xf numFmtId="0" fontId="7" fillId="5" borderId="9" xfId="1" applyFont="1" applyFill="1" applyBorder="1" applyAlignment="1">
      <alignment horizontal="center" vertical="center"/>
    </xf>
    <xf numFmtId="0" fontId="7" fillId="5" borderId="10" xfId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7" fillId="6" borderId="8" xfId="1" applyFont="1" applyFill="1" applyBorder="1" applyAlignment="1">
      <alignment horizontal="center" vertical="center" wrapText="1"/>
    </xf>
    <xf numFmtId="0" fontId="7" fillId="6" borderId="9" xfId="1" applyFont="1" applyFill="1" applyBorder="1" applyAlignment="1">
      <alignment horizontal="center" vertical="center" wrapText="1"/>
    </xf>
    <xf numFmtId="0" fontId="7" fillId="6" borderId="10" xfId="1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0" xfId="1" applyFont="1" applyFill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3" borderId="19" xfId="1" applyFont="1" applyFill="1" applyBorder="1" applyAlignment="1">
      <alignment horizontal="center" vertical="center" wrapText="1"/>
    </xf>
    <xf numFmtId="0" fontId="7" fillId="3" borderId="20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/>
    </xf>
    <xf numFmtId="0" fontId="7" fillId="7" borderId="8" xfId="1" applyFont="1" applyFill="1" applyBorder="1" applyAlignment="1">
      <alignment horizontal="center" vertical="center"/>
    </xf>
    <xf numFmtId="0" fontId="7" fillId="7" borderId="9" xfId="1" applyFont="1" applyFill="1" applyBorder="1" applyAlignment="1">
      <alignment horizontal="center" vertical="center"/>
    </xf>
    <xf numFmtId="0" fontId="7" fillId="7" borderId="10" xfId="1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right" vertical="center"/>
    </xf>
    <xf numFmtId="0" fontId="9" fillId="6" borderId="5" xfId="0" applyFont="1" applyFill="1" applyBorder="1" applyAlignment="1">
      <alignment horizontal="center"/>
    </xf>
    <xf numFmtId="0" fontId="9" fillId="6" borderId="0" xfId="0" applyFont="1" applyFill="1" applyAlignment="1">
      <alignment horizontal="center"/>
    </xf>
    <xf numFmtId="0" fontId="6" fillId="0" borderId="0" xfId="0" applyFont="1"/>
    <xf numFmtId="0" fontId="6" fillId="0" borderId="17" xfId="0" applyFont="1" applyBorder="1" applyAlignment="1">
      <alignment horizontal="center" vertical="center" wrapText="1"/>
    </xf>
    <xf numFmtId="3" fontId="6" fillId="0" borderId="0" xfId="0" applyNumberFormat="1" applyFont="1" applyAlignment="1">
      <alignment horizontal="right" vertical="top" wrapText="1"/>
    </xf>
    <xf numFmtId="0" fontId="5" fillId="2" borderId="9" xfId="0" applyFont="1" applyFill="1" applyBorder="1" applyAlignment="1">
      <alignment horizontal="center"/>
    </xf>
    <xf numFmtId="0" fontId="1" fillId="0" borderId="0" xfId="7" applyAlignment="1">
      <alignment horizontal="right" vertical="top" wrapText="1"/>
    </xf>
    <xf numFmtId="0" fontId="14" fillId="12" borderId="1" xfId="7" applyFont="1" applyFill="1" applyBorder="1" applyAlignment="1">
      <alignment horizontal="center" vertical="center" wrapText="1"/>
    </xf>
    <xf numFmtId="0" fontId="14" fillId="10" borderId="1" xfId="7" applyFont="1" applyFill="1" applyBorder="1" applyAlignment="1">
      <alignment horizontal="center" vertical="center"/>
    </xf>
    <xf numFmtId="0" fontId="14" fillId="10" borderId="1" xfId="7" applyFont="1" applyFill="1" applyBorder="1" applyAlignment="1">
      <alignment horizontal="right" vertical="center" wrapText="1"/>
    </xf>
    <xf numFmtId="0" fontId="14" fillId="3" borderId="1" xfId="7" applyFont="1" applyFill="1" applyBorder="1" applyAlignment="1">
      <alignment horizontal="center" vertical="center" wrapText="1"/>
    </xf>
    <xf numFmtId="0" fontId="14" fillId="11" borderId="1" xfId="7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left" vertical="center" wrapText="1"/>
    </xf>
    <xf numFmtId="0" fontId="7" fillId="5" borderId="23" xfId="2" applyFont="1" applyFill="1" applyBorder="1" applyAlignment="1">
      <alignment horizontal="center"/>
    </xf>
    <xf numFmtId="0" fontId="7" fillId="8" borderId="11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/>
    </xf>
    <xf numFmtId="3" fontId="6" fillId="2" borderId="0" xfId="8" applyNumberFormat="1" applyFont="1" applyFill="1" applyAlignment="1">
      <alignment horizontal="right" vertical="center" wrapText="1"/>
    </xf>
    <xf numFmtId="49" fontId="9" fillId="0" borderId="0" xfId="2" applyNumberFormat="1" applyFont="1" applyAlignment="1" applyProtection="1">
      <alignment horizontal="center" vertical="center"/>
      <protection locked="0"/>
    </xf>
    <xf numFmtId="0" fontId="7" fillId="0" borderId="12" xfId="2" applyFont="1" applyBorder="1" applyAlignment="1">
      <alignment horizontal="center" vertical="center" wrapText="1"/>
    </xf>
    <xf numFmtId="0" fontId="7" fillId="0" borderId="23" xfId="2" applyFont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15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8" borderId="13" xfId="2" applyFont="1" applyFill="1" applyBorder="1" applyAlignment="1">
      <alignment horizontal="center"/>
    </xf>
    <xf numFmtId="0" fontId="7" fillId="8" borderId="15" xfId="2" applyFont="1" applyFill="1" applyBorder="1" applyAlignment="1">
      <alignment horizontal="center"/>
    </xf>
    <xf numFmtId="0" fontId="7" fillId="8" borderId="14" xfId="2" applyFont="1" applyFill="1" applyBorder="1" applyAlignment="1">
      <alignment horizontal="center"/>
    </xf>
    <xf numFmtId="0" fontId="7" fillId="0" borderId="13" xfId="2" applyFont="1" applyBorder="1" applyAlignment="1">
      <alignment horizontal="center"/>
    </xf>
    <xf numFmtId="0" fontId="7" fillId="0" borderId="15" xfId="2" applyFont="1" applyBorder="1" applyAlignment="1">
      <alignment horizontal="center"/>
    </xf>
    <xf numFmtId="0" fontId="7" fillId="0" borderId="14" xfId="2" applyFont="1" applyBorder="1" applyAlignment="1">
      <alignment horizontal="center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4" xfId="2" applyFont="1" applyBorder="1" applyAlignment="1">
      <alignment horizontal="center" vertical="center" wrapText="1"/>
    </xf>
    <xf numFmtId="3" fontId="7" fillId="0" borderId="2" xfId="2" applyNumberFormat="1" applyFont="1" applyBorder="1" applyAlignment="1">
      <alignment horizontal="center" vertical="center"/>
    </xf>
    <xf numFmtId="3" fontId="7" fillId="0" borderId="4" xfId="2" applyNumberFormat="1" applyFont="1" applyBorder="1" applyAlignment="1">
      <alignment horizontal="center" vertical="center"/>
    </xf>
    <xf numFmtId="3" fontId="7" fillId="0" borderId="5" xfId="2" applyNumberFormat="1" applyFont="1" applyBorder="1" applyAlignment="1">
      <alignment horizontal="center" vertical="center"/>
    </xf>
    <xf numFmtId="3" fontId="7" fillId="0" borderId="6" xfId="2" applyNumberFormat="1" applyFont="1" applyBorder="1" applyAlignment="1">
      <alignment horizontal="center" vertical="center"/>
    </xf>
    <xf numFmtId="3" fontId="7" fillId="0" borderId="7" xfId="2" applyNumberFormat="1" applyFont="1" applyBorder="1" applyAlignment="1">
      <alignment horizontal="center" vertical="center"/>
    </xf>
    <xf numFmtId="3" fontId="7" fillId="0" borderId="24" xfId="2" applyNumberFormat="1" applyFont="1" applyBorder="1" applyAlignment="1">
      <alignment horizontal="center" vertical="center"/>
    </xf>
    <xf numFmtId="0" fontId="7" fillId="8" borderId="13" xfId="2" applyFont="1" applyFill="1" applyBorder="1" applyAlignment="1">
      <alignment horizontal="center" vertical="center" wrapText="1"/>
    </xf>
    <xf numFmtId="0" fontId="7" fillId="8" borderId="15" xfId="2" applyFont="1" applyFill="1" applyBorder="1" applyAlignment="1">
      <alignment horizontal="center" vertical="center" wrapText="1"/>
    </xf>
    <xf numFmtId="0" fontId="7" fillId="8" borderId="14" xfId="2" applyFont="1" applyFill="1" applyBorder="1" applyAlignment="1">
      <alignment horizontal="center" vertical="center" wrapText="1"/>
    </xf>
    <xf numFmtId="0" fontId="12" fillId="0" borderId="0" xfId="8" applyFont="1" applyAlignment="1">
      <alignment horizontal="right" vertical="center"/>
    </xf>
    <xf numFmtId="0" fontId="9" fillId="0" borderId="0" xfId="8" applyFont="1" applyAlignment="1">
      <alignment horizontal="right" vertical="center"/>
    </xf>
  </cellXfs>
  <cellStyles count="10">
    <cellStyle name="Normal" xfId="0" builtinId="0"/>
    <cellStyle name="Normal 2" xfId="1" xr:uid="{6AF2D1B5-FB60-4EC6-83DA-AFCA50BA7642}"/>
    <cellStyle name="Normal 3" xfId="2" xr:uid="{EB4F18A2-1655-48A6-92F4-E3C28044F727}"/>
    <cellStyle name="Normal_4.piel" xfId="4" xr:uid="{89A10467-3C15-42A1-936F-C36BD918366B}"/>
    <cellStyle name="Normal_Pamatformas" xfId="5" xr:uid="{483805F3-1456-428D-9D48-1ED6032DC6CB}"/>
    <cellStyle name="Normal_Veidlapa_2008_oktobris_(4.piel)" xfId="3" xr:uid="{A8EBA823-6BE1-4467-AAEA-FBEF1B2C0072}"/>
    <cellStyle name="Parasts 2" xfId="7" xr:uid="{5E2E6F6C-A468-4F2F-AB55-764C754C86EC}"/>
    <cellStyle name="Parasts 3" xfId="8" xr:uid="{DCD7C632-F601-41DB-8853-65F203212DBB}"/>
    <cellStyle name="Parasts 4" xfId="9" xr:uid="{F7A4C906-57B3-4E5B-A137-1EB46DB205C5}"/>
    <cellStyle name="Percent 2" xfId="6" xr:uid="{4EA5F467-E115-431A-B5FD-1C1D1612619A}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BDB8E-6C1C-4F0F-8A57-938FEAF11728}">
  <dimension ref="A1:M326"/>
  <sheetViews>
    <sheetView showGridLines="0" topLeftCell="A319" zoomScale="80" zoomScaleNormal="80" workbookViewId="0">
      <selection activeCell="F319" sqref="F319"/>
    </sheetView>
  </sheetViews>
  <sheetFormatPr defaultColWidth="9.109375" defaultRowHeight="15.6" x14ac:dyDescent="0.3"/>
  <cols>
    <col min="1" max="1" width="8" style="2" customWidth="1"/>
    <col min="2" max="2" width="17.5546875" style="2" customWidth="1"/>
    <col min="3" max="3" width="11" style="2" customWidth="1"/>
    <col min="4" max="4" width="29.5546875" style="7" customWidth="1"/>
    <col min="5" max="5" width="19.88671875" style="8" customWidth="1"/>
    <col min="6" max="6" width="50.5546875" style="8" customWidth="1"/>
    <col min="7" max="7" width="23.109375" style="6" customWidth="1"/>
    <col min="8" max="8" width="16.33203125" style="6" customWidth="1"/>
    <col min="9" max="9" width="23.109375" style="6" customWidth="1"/>
    <col min="10" max="10" width="10.6640625" style="100" bestFit="1" customWidth="1"/>
    <col min="11" max="11" width="9.88671875" style="6" bestFit="1" customWidth="1"/>
    <col min="12" max="16384" width="9.109375" style="6"/>
  </cols>
  <sheetData>
    <row r="1" spans="1:13" ht="15.75" customHeight="1" x14ac:dyDescent="0.3">
      <c r="B1" s="3"/>
      <c r="C1" s="4"/>
      <c r="D1" s="4"/>
      <c r="E1" s="105"/>
      <c r="F1" s="180" t="s">
        <v>890</v>
      </c>
      <c r="G1" s="180"/>
      <c r="H1" s="180"/>
      <c r="I1" s="180"/>
      <c r="J1" s="105"/>
      <c r="K1" s="105"/>
      <c r="L1" s="105"/>
      <c r="M1" s="105"/>
    </row>
    <row r="2" spans="1:13" ht="29.4" customHeight="1" x14ac:dyDescent="0.3">
      <c r="A2" s="3"/>
      <c r="B2" s="3"/>
      <c r="C2" s="4"/>
      <c r="D2" s="4"/>
      <c r="E2" s="105"/>
      <c r="F2" s="180"/>
      <c r="G2" s="180"/>
      <c r="H2" s="180"/>
      <c r="I2" s="180"/>
      <c r="J2" s="105"/>
      <c r="K2" s="105"/>
      <c r="L2" s="105"/>
      <c r="M2" s="105"/>
    </row>
    <row r="3" spans="1:13" x14ac:dyDescent="0.3">
      <c r="A3" s="143" t="s">
        <v>856</v>
      </c>
      <c r="B3" s="143"/>
      <c r="C3" s="143"/>
      <c r="D3" s="143"/>
      <c r="E3" s="143"/>
      <c r="F3" s="143"/>
      <c r="G3" s="143"/>
      <c r="H3" s="5"/>
    </row>
    <row r="4" spans="1:13" ht="17.399999999999999" customHeight="1" x14ac:dyDescent="0.3">
      <c r="A4" s="143"/>
      <c r="B4" s="143"/>
      <c r="C4" s="143"/>
      <c r="D4" s="143"/>
      <c r="E4" s="143"/>
      <c r="F4" s="143"/>
      <c r="G4" s="143"/>
      <c r="H4" s="5"/>
    </row>
    <row r="5" spans="1:13" x14ac:dyDescent="0.3">
      <c r="A5" s="135"/>
      <c r="B5" s="135"/>
    </row>
    <row r="6" spans="1:13" s="10" customFormat="1" ht="30.6" customHeight="1" x14ac:dyDescent="0.25">
      <c r="A6" s="136" t="s">
        <v>871</v>
      </c>
      <c r="B6" s="137"/>
      <c r="C6" s="137"/>
      <c r="D6" s="137"/>
      <c r="E6" s="137"/>
      <c r="F6" s="137"/>
      <c r="G6" s="138"/>
      <c r="H6" s="127"/>
      <c r="I6" s="127"/>
      <c r="J6" s="9"/>
    </row>
    <row r="7" spans="1:13" s="13" customFormat="1" ht="45" customHeight="1" x14ac:dyDescent="0.3">
      <c r="A7" s="139" t="s">
        <v>491</v>
      </c>
      <c r="B7" s="140"/>
      <c r="C7" s="140"/>
      <c r="D7" s="141"/>
      <c r="E7" s="142" t="s">
        <v>492</v>
      </c>
      <c r="F7" s="142"/>
      <c r="G7" s="11" t="s">
        <v>889</v>
      </c>
      <c r="H7" s="11" t="s">
        <v>497</v>
      </c>
      <c r="I7" s="11" t="s">
        <v>496</v>
      </c>
      <c r="J7" s="12"/>
    </row>
    <row r="8" spans="1:13" s="13" customFormat="1" x14ac:dyDescent="0.3">
      <c r="A8" s="128" t="s">
        <v>307</v>
      </c>
      <c r="B8" s="129"/>
      <c r="C8" s="129"/>
      <c r="D8" s="129"/>
      <c r="E8" s="129"/>
      <c r="F8" s="130"/>
      <c r="G8" s="14">
        <v>56887587</v>
      </c>
      <c r="H8" s="14">
        <v>324061</v>
      </c>
      <c r="I8" s="14">
        <v>57211648</v>
      </c>
      <c r="J8" s="12"/>
      <c r="K8" s="103"/>
    </row>
    <row r="9" spans="1:13" s="13" customFormat="1" ht="15" customHeight="1" x14ac:dyDescent="0.3">
      <c r="A9" s="131" t="s">
        <v>427</v>
      </c>
      <c r="B9" s="131" t="s">
        <v>1</v>
      </c>
      <c r="C9" s="132" t="s">
        <v>307</v>
      </c>
      <c r="D9" s="133"/>
      <c r="E9" s="133"/>
      <c r="F9" s="134"/>
      <c r="G9" s="17">
        <v>31900</v>
      </c>
      <c r="H9" s="17">
        <v>0</v>
      </c>
      <c r="I9" s="17">
        <v>31900</v>
      </c>
      <c r="J9" s="12"/>
    </row>
    <row r="10" spans="1:13" s="13" customFormat="1" ht="31.2" x14ac:dyDescent="0.3">
      <c r="A10" s="131"/>
      <c r="B10" s="131"/>
      <c r="C10" s="131" t="s">
        <v>426</v>
      </c>
      <c r="D10" s="131" t="s">
        <v>425</v>
      </c>
      <c r="E10" s="18">
        <v>10140</v>
      </c>
      <c r="F10" s="18" t="s">
        <v>424</v>
      </c>
      <c r="G10" s="19">
        <v>26300</v>
      </c>
      <c r="H10" s="19"/>
      <c r="I10" s="19">
        <v>26300</v>
      </c>
      <c r="J10" s="12"/>
    </row>
    <row r="11" spans="1:13" s="13" customFormat="1" ht="31.2" x14ac:dyDescent="0.3">
      <c r="A11" s="131"/>
      <c r="B11" s="131"/>
      <c r="C11" s="131"/>
      <c r="D11" s="131"/>
      <c r="E11" s="18">
        <v>10154</v>
      </c>
      <c r="F11" s="18" t="s">
        <v>423</v>
      </c>
      <c r="G11" s="19">
        <v>5600</v>
      </c>
      <c r="H11" s="19"/>
      <c r="I11" s="19">
        <v>5600</v>
      </c>
      <c r="J11" s="12"/>
    </row>
    <row r="12" spans="1:13" s="13" customFormat="1" ht="15" customHeight="1" x14ac:dyDescent="0.3">
      <c r="A12" s="131" t="s">
        <v>422</v>
      </c>
      <c r="B12" s="131" t="s">
        <v>421</v>
      </c>
      <c r="C12" s="132" t="s">
        <v>307</v>
      </c>
      <c r="D12" s="133"/>
      <c r="E12" s="133"/>
      <c r="F12" s="134"/>
      <c r="G12" s="17">
        <v>35279140</v>
      </c>
      <c r="H12" s="17">
        <v>0</v>
      </c>
      <c r="I12" s="17">
        <v>35279140</v>
      </c>
      <c r="J12" s="12"/>
    </row>
    <row r="13" spans="1:13" s="13" customFormat="1" ht="31.2" x14ac:dyDescent="0.3">
      <c r="A13" s="131"/>
      <c r="B13" s="131"/>
      <c r="C13" s="16" t="s">
        <v>420</v>
      </c>
      <c r="D13" s="16" t="s">
        <v>419</v>
      </c>
      <c r="E13" s="18">
        <v>1112</v>
      </c>
      <c r="F13" s="18" t="s">
        <v>418</v>
      </c>
      <c r="G13" s="19">
        <v>35279140</v>
      </c>
      <c r="H13" s="19"/>
      <c r="I13" s="19">
        <v>35279140</v>
      </c>
      <c r="J13" s="12"/>
    </row>
    <row r="14" spans="1:13" s="13" customFormat="1" ht="15" customHeight="1" x14ac:dyDescent="0.3">
      <c r="A14" s="131" t="s">
        <v>417</v>
      </c>
      <c r="B14" s="131" t="s">
        <v>2</v>
      </c>
      <c r="C14" s="132" t="s">
        <v>307</v>
      </c>
      <c r="D14" s="133"/>
      <c r="E14" s="133"/>
      <c r="F14" s="134"/>
      <c r="G14" s="17">
        <v>70333</v>
      </c>
      <c r="H14" s="17">
        <v>7921</v>
      </c>
      <c r="I14" s="17">
        <v>78254</v>
      </c>
      <c r="J14" s="12"/>
    </row>
    <row r="15" spans="1:13" s="13" customFormat="1" ht="46.8" x14ac:dyDescent="0.3">
      <c r="A15" s="131"/>
      <c r="B15" s="131"/>
      <c r="C15" s="16" t="s">
        <v>416</v>
      </c>
      <c r="D15" s="16" t="s">
        <v>415</v>
      </c>
      <c r="E15" s="18">
        <v>12260</v>
      </c>
      <c r="F15" s="18" t="s">
        <v>415</v>
      </c>
      <c r="G15" s="19">
        <v>2500</v>
      </c>
      <c r="H15" s="19"/>
      <c r="I15" s="19">
        <v>2500</v>
      </c>
      <c r="J15" s="12"/>
    </row>
    <row r="16" spans="1:13" s="13" customFormat="1" ht="15" customHeight="1" x14ac:dyDescent="0.3">
      <c r="A16" s="131"/>
      <c r="B16" s="131"/>
      <c r="C16" s="131" t="s">
        <v>414</v>
      </c>
      <c r="D16" s="131" t="s">
        <v>3</v>
      </c>
      <c r="E16" s="18">
        <v>12393</v>
      </c>
      <c r="F16" s="18" t="s">
        <v>166</v>
      </c>
      <c r="G16" s="19">
        <v>3919</v>
      </c>
      <c r="H16" s="19"/>
      <c r="I16" s="19">
        <v>3919</v>
      </c>
      <c r="J16" s="12"/>
    </row>
    <row r="17" spans="1:10" s="13" customFormat="1" ht="31.2" x14ac:dyDescent="0.3">
      <c r="A17" s="131"/>
      <c r="B17" s="131"/>
      <c r="C17" s="131"/>
      <c r="D17" s="131"/>
      <c r="E17" s="18">
        <v>12395</v>
      </c>
      <c r="F17" s="18" t="s">
        <v>167</v>
      </c>
      <c r="G17" s="19">
        <v>1000</v>
      </c>
      <c r="H17" s="19"/>
      <c r="I17" s="19">
        <v>1000</v>
      </c>
      <c r="J17" s="12"/>
    </row>
    <row r="18" spans="1:10" s="13" customFormat="1" ht="31.2" x14ac:dyDescent="0.3">
      <c r="A18" s="131"/>
      <c r="B18" s="131"/>
      <c r="C18" s="131"/>
      <c r="D18" s="131"/>
      <c r="E18" s="18">
        <v>12399</v>
      </c>
      <c r="F18" s="18" t="s">
        <v>413</v>
      </c>
      <c r="G18" s="19">
        <v>62914</v>
      </c>
      <c r="H18" s="19">
        <v>7921</v>
      </c>
      <c r="I18" s="19">
        <v>70835</v>
      </c>
      <c r="J18" s="12"/>
    </row>
    <row r="19" spans="1:10" s="13" customFormat="1" ht="15" customHeight="1" x14ac:dyDescent="0.3">
      <c r="A19" s="131" t="s">
        <v>412</v>
      </c>
      <c r="B19" s="131" t="s">
        <v>411</v>
      </c>
      <c r="C19" s="132" t="s">
        <v>307</v>
      </c>
      <c r="D19" s="133"/>
      <c r="E19" s="133"/>
      <c r="F19" s="134"/>
      <c r="G19" s="17">
        <v>1747275</v>
      </c>
      <c r="H19" s="17">
        <v>0</v>
      </c>
      <c r="I19" s="17">
        <v>1747275</v>
      </c>
      <c r="J19" s="12"/>
    </row>
    <row r="20" spans="1:10" s="13" customFormat="1" ht="31.2" x14ac:dyDescent="0.3">
      <c r="A20" s="131"/>
      <c r="B20" s="131"/>
      <c r="C20" s="16" t="s">
        <v>410</v>
      </c>
      <c r="D20" s="16" t="s">
        <v>409</v>
      </c>
      <c r="E20" s="18">
        <v>13100</v>
      </c>
      <c r="F20" s="18" t="s">
        <v>409</v>
      </c>
      <c r="G20" s="19">
        <v>300950</v>
      </c>
      <c r="H20" s="19"/>
      <c r="I20" s="19">
        <v>300950</v>
      </c>
      <c r="J20" s="12"/>
    </row>
    <row r="21" spans="1:10" s="13" customFormat="1" ht="15" customHeight="1" x14ac:dyDescent="0.3">
      <c r="A21" s="131"/>
      <c r="B21" s="131"/>
      <c r="C21" s="131" t="s">
        <v>408</v>
      </c>
      <c r="D21" s="131" t="s">
        <v>407</v>
      </c>
      <c r="E21" s="18">
        <v>13200</v>
      </c>
      <c r="F21" s="18" t="s">
        <v>407</v>
      </c>
      <c r="G21" s="19">
        <v>1380310</v>
      </c>
      <c r="H21" s="19"/>
      <c r="I21" s="19">
        <v>1380310</v>
      </c>
      <c r="J21" s="12"/>
    </row>
    <row r="22" spans="1:10" s="13" customFormat="1" x14ac:dyDescent="0.3">
      <c r="A22" s="131"/>
      <c r="B22" s="131"/>
      <c r="C22" s="131"/>
      <c r="D22" s="131"/>
      <c r="E22" s="18">
        <v>13210</v>
      </c>
      <c r="F22" s="18" t="s">
        <v>406</v>
      </c>
      <c r="G22" s="19">
        <v>66015</v>
      </c>
      <c r="H22" s="19"/>
      <c r="I22" s="19">
        <v>66015</v>
      </c>
      <c r="J22" s="12"/>
    </row>
    <row r="23" spans="1:10" s="13" customFormat="1" ht="45" customHeight="1" x14ac:dyDescent="0.3">
      <c r="A23" s="131"/>
      <c r="B23" s="131"/>
      <c r="C23" s="16" t="s">
        <v>405</v>
      </c>
      <c r="D23" s="16" t="s">
        <v>404</v>
      </c>
      <c r="E23" s="18">
        <v>13400</v>
      </c>
      <c r="F23" s="18" t="s">
        <v>404</v>
      </c>
      <c r="G23" s="19">
        <v>0</v>
      </c>
      <c r="H23" s="19"/>
      <c r="I23" s="19">
        <v>0</v>
      </c>
      <c r="J23" s="12"/>
    </row>
    <row r="24" spans="1:10" s="13" customFormat="1" ht="15" customHeight="1" x14ac:dyDescent="0.3">
      <c r="A24" s="131" t="s">
        <v>403</v>
      </c>
      <c r="B24" s="131" t="s">
        <v>402</v>
      </c>
      <c r="C24" s="132" t="s">
        <v>307</v>
      </c>
      <c r="D24" s="133"/>
      <c r="E24" s="133"/>
      <c r="F24" s="134"/>
      <c r="G24" s="17">
        <v>0</v>
      </c>
      <c r="H24" s="17">
        <v>0</v>
      </c>
      <c r="I24" s="17">
        <v>0</v>
      </c>
      <c r="J24" s="12"/>
    </row>
    <row r="25" spans="1:10" s="13" customFormat="1" ht="93.6" x14ac:dyDescent="0.3">
      <c r="A25" s="131"/>
      <c r="B25" s="131"/>
      <c r="C25" s="16" t="s">
        <v>401</v>
      </c>
      <c r="D25" s="16" t="s">
        <v>400</v>
      </c>
      <c r="E25" s="18">
        <v>17200</v>
      </c>
      <c r="F25" s="18" t="s">
        <v>400</v>
      </c>
      <c r="G25" s="20">
        <v>0</v>
      </c>
      <c r="H25" s="20"/>
      <c r="I25" s="20">
        <v>0</v>
      </c>
      <c r="J25" s="12"/>
    </row>
    <row r="26" spans="1:10" s="13" customFormat="1" ht="15" customHeight="1" x14ac:dyDescent="0.3">
      <c r="A26" s="131">
        <v>18000</v>
      </c>
      <c r="B26" s="131" t="s">
        <v>4</v>
      </c>
      <c r="C26" s="132" t="s">
        <v>307</v>
      </c>
      <c r="D26" s="133"/>
      <c r="E26" s="133"/>
      <c r="F26" s="134"/>
      <c r="G26" s="17">
        <v>12488587</v>
      </c>
      <c r="H26" s="17">
        <v>274095</v>
      </c>
      <c r="I26" s="17">
        <v>12762682</v>
      </c>
      <c r="J26" s="12"/>
    </row>
    <row r="27" spans="1:10" s="13" customFormat="1" ht="15" customHeight="1" x14ac:dyDescent="0.3">
      <c r="A27" s="131"/>
      <c r="B27" s="131"/>
      <c r="C27" s="131" t="s">
        <v>399</v>
      </c>
      <c r="D27" s="131" t="s">
        <v>398</v>
      </c>
      <c r="E27" s="18">
        <v>18620</v>
      </c>
      <c r="F27" s="18" t="s">
        <v>397</v>
      </c>
      <c r="G27" s="20">
        <v>0</v>
      </c>
      <c r="H27" s="19">
        <v>6720</v>
      </c>
      <c r="I27" s="20">
        <v>6720</v>
      </c>
      <c r="J27" s="12"/>
    </row>
    <row r="28" spans="1:10" s="13" customFormat="1" x14ac:dyDescent="0.3">
      <c r="A28" s="131"/>
      <c r="B28" s="131"/>
      <c r="C28" s="131"/>
      <c r="D28" s="131"/>
      <c r="E28" s="18">
        <v>18621</v>
      </c>
      <c r="F28" s="18" t="s">
        <v>396</v>
      </c>
      <c r="G28" s="20">
        <v>472042</v>
      </c>
      <c r="H28" s="19"/>
      <c r="I28" s="20">
        <v>472042</v>
      </c>
      <c r="J28" s="12"/>
    </row>
    <row r="29" spans="1:10" s="13" customFormat="1" x14ac:dyDescent="0.3">
      <c r="A29" s="131"/>
      <c r="B29" s="131"/>
      <c r="C29" s="131"/>
      <c r="D29" s="131"/>
      <c r="E29" s="18">
        <v>18622</v>
      </c>
      <c r="F29" s="18" t="s">
        <v>395</v>
      </c>
      <c r="G29" s="20">
        <v>731916</v>
      </c>
      <c r="H29" s="19"/>
      <c r="I29" s="20">
        <v>731916</v>
      </c>
      <c r="J29" s="12"/>
    </row>
    <row r="30" spans="1:10" s="13" customFormat="1" ht="31.2" x14ac:dyDescent="0.3">
      <c r="A30" s="131"/>
      <c r="B30" s="131"/>
      <c r="C30" s="131"/>
      <c r="D30" s="131"/>
      <c r="E30" s="18">
        <v>18624</v>
      </c>
      <c r="F30" s="18" t="s">
        <v>394</v>
      </c>
      <c r="G30" s="20">
        <v>7031671</v>
      </c>
      <c r="H30" s="19"/>
      <c r="I30" s="20">
        <v>7031671</v>
      </c>
      <c r="J30" s="12"/>
    </row>
    <row r="31" spans="1:10" s="13" customFormat="1" ht="31.2" x14ac:dyDescent="0.3">
      <c r="A31" s="131"/>
      <c r="B31" s="131"/>
      <c r="C31" s="131"/>
      <c r="D31" s="131"/>
      <c r="E31" s="18">
        <v>18625</v>
      </c>
      <c r="F31" s="18" t="s">
        <v>393</v>
      </c>
      <c r="G31" s="20">
        <v>1121151</v>
      </c>
      <c r="H31" s="19"/>
      <c r="I31" s="20">
        <v>1121151</v>
      </c>
      <c r="J31" s="12"/>
    </row>
    <row r="32" spans="1:10" s="13" customFormat="1" x14ac:dyDescent="0.3">
      <c r="A32" s="131"/>
      <c r="B32" s="131"/>
      <c r="C32" s="131"/>
      <c r="D32" s="131"/>
      <c r="E32" s="18">
        <v>18629</v>
      </c>
      <c r="F32" s="18" t="s">
        <v>157</v>
      </c>
      <c r="G32" s="20">
        <v>3050447</v>
      </c>
      <c r="H32" s="19">
        <v>135143</v>
      </c>
      <c r="I32" s="20">
        <v>3185590</v>
      </c>
      <c r="J32" s="102"/>
    </row>
    <row r="33" spans="1:10" s="13" customFormat="1" ht="46.8" x14ac:dyDescent="0.3">
      <c r="A33" s="131"/>
      <c r="B33" s="131"/>
      <c r="C33" s="131"/>
      <c r="D33" s="131"/>
      <c r="E33" s="18">
        <v>18630</v>
      </c>
      <c r="F33" s="18" t="s">
        <v>392</v>
      </c>
      <c r="G33" s="19">
        <v>81360</v>
      </c>
      <c r="H33" s="19">
        <v>132232</v>
      </c>
      <c r="I33" s="19">
        <v>213592</v>
      </c>
      <c r="J33" s="102"/>
    </row>
    <row r="34" spans="1:10" s="13" customFormat="1" ht="31.2" x14ac:dyDescent="0.3">
      <c r="A34" s="131"/>
      <c r="B34" s="131"/>
      <c r="C34" s="131"/>
      <c r="D34" s="131"/>
      <c r="E34" s="18">
        <v>18641</v>
      </c>
      <c r="F34" s="18" t="s">
        <v>391</v>
      </c>
      <c r="G34" s="19">
        <v>0</v>
      </c>
      <c r="H34" s="19"/>
      <c r="I34" s="19">
        <v>0</v>
      </c>
      <c r="J34" s="12"/>
    </row>
    <row r="35" spans="1:10" s="13" customFormat="1" ht="15" customHeight="1" x14ac:dyDescent="0.3">
      <c r="A35" s="131" t="s">
        <v>390</v>
      </c>
      <c r="B35" s="131" t="s">
        <v>5</v>
      </c>
      <c r="C35" s="132" t="s">
        <v>307</v>
      </c>
      <c r="D35" s="133"/>
      <c r="E35" s="133"/>
      <c r="F35" s="134"/>
      <c r="G35" s="17">
        <v>301000</v>
      </c>
      <c r="H35" s="17">
        <v>0</v>
      </c>
      <c r="I35" s="17">
        <v>301000</v>
      </c>
      <c r="J35" s="12"/>
    </row>
    <row r="36" spans="1:10" s="13" customFormat="1" ht="30" customHeight="1" x14ac:dyDescent="0.3">
      <c r="A36" s="131"/>
      <c r="B36" s="131"/>
      <c r="C36" s="131" t="s">
        <v>389</v>
      </c>
      <c r="D36" s="131" t="s">
        <v>388</v>
      </c>
      <c r="E36" s="18">
        <v>192001</v>
      </c>
      <c r="F36" s="18" t="s">
        <v>387</v>
      </c>
      <c r="G36" s="19">
        <v>301000</v>
      </c>
      <c r="H36" s="19"/>
      <c r="I36" s="19">
        <v>301000</v>
      </c>
      <c r="J36" s="12"/>
    </row>
    <row r="37" spans="1:10" s="13" customFormat="1" ht="30" customHeight="1" x14ac:dyDescent="0.3">
      <c r="A37" s="131"/>
      <c r="B37" s="131"/>
      <c r="C37" s="131"/>
      <c r="D37" s="131"/>
      <c r="E37" s="18">
        <v>192003</v>
      </c>
      <c r="F37" s="18" t="s">
        <v>386</v>
      </c>
      <c r="G37" s="19">
        <v>0</v>
      </c>
      <c r="H37" s="19"/>
      <c r="I37" s="19">
        <v>0</v>
      </c>
      <c r="J37" s="12"/>
    </row>
    <row r="38" spans="1:10" s="13" customFormat="1" ht="15" customHeight="1" x14ac:dyDescent="0.3">
      <c r="A38" s="131">
        <v>21000</v>
      </c>
      <c r="B38" s="131" t="s">
        <v>385</v>
      </c>
      <c r="C38" s="132" t="s">
        <v>307</v>
      </c>
      <c r="D38" s="133"/>
      <c r="E38" s="133"/>
      <c r="F38" s="134"/>
      <c r="G38" s="17">
        <v>3711067</v>
      </c>
      <c r="H38" s="17">
        <v>41500</v>
      </c>
      <c r="I38" s="17">
        <v>3752567</v>
      </c>
      <c r="J38" s="12"/>
    </row>
    <row r="39" spans="1:10" s="13" customFormat="1" ht="15" customHeight="1" x14ac:dyDescent="0.3">
      <c r="A39" s="131"/>
      <c r="B39" s="131"/>
      <c r="C39" s="131" t="s">
        <v>384</v>
      </c>
      <c r="D39" s="131" t="s">
        <v>383</v>
      </c>
      <c r="E39" s="18">
        <v>21351</v>
      </c>
      <c r="F39" s="18" t="s">
        <v>158</v>
      </c>
      <c r="G39" s="19">
        <v>187655</v>
      </c>
      <c r="H39" s="19"/>
      <c r="I39" s="19">
        <v>187655</v>
      </c>
      <c r="J39" s="12"/>
    </row>
    <row r="40" spans="1:10" s="13" customFormat="1" x14ac:dyDescent="0.3">
      <c r="A40" s="131"/>
      <c r="B40" s="131"/>
      <c r="C40" s="131"/>
      <c r="D40" s="131"/>
      <c r="E40" s="18">
        <v>21352</v>
      </c>
      <c r="F40" s="18" t="s">
        <v>159</v>
      </c>
      <c r="G40" s="19">
        <v>1819</v>
      </c>
      <c r="H40" s="19"/>
      <c r="I40" s="19">
        <v>1819</v>
      </c>
      <c r="J40" s="12"/>
    </row>
    <row r="41" spans="1:10" s="13" customFormat="1" x14ac:dyDescent="0.3">
      <c r="A41" s="131"/>
      <c r="B41" s="131"/>
      <c r="C41" s="131"/>
      <c r="D41" s="131"/>
      <c r="E41" s="18">
        <v>21359</v>
      </c>
      <c r="F41" s="18" t="s">
        <v>382</v>
      </c>
      <c r="G41" s="19">
        <v>58096</v>
      </c>
      <c r="H41" s="19">
        <v>10000</v>
      </c>
      <c r="I41" s="19">
        <v>68096</v>
      </c>
      <c r="J41" s="12"/>
    </row>
    <row r="42" spans="1:10" s="13" customFormat="1" ht="31.2" x14ac:dyDescent="0.3">
      <c r="A42" s="131"/>
      <c r="B42" s="131"/>
      <c r="C42" s="131"/>
      <c r="D42" s="131"/>
      <c r="E42" s="18">
        <v>21379</v>
      </c>
      <c r="F42" s="18" t="s">
        <v>381</v>
      </c>
      <c r="G42" s="19">
        <v>2245</v>
      </c>
      <c r="H42" s="19"/>
      <c r="I42" s="19">
        <v>2245</v>
      </c>
      <c r="J42" s="12"/>
    </row>
    <row r="43" spans="1:10" s="13" customFormat="1" x14ac:dyDescent="0.3">
      <c r="A43" s="131"/>
      <c r="B43" s="131"/>
      <c r="C43" s="131"/>
      <c r="D43" s="131"/>
      <c r="E43" s="18">
        <v>21380</v>
      </c>
      <c r="F43" s="18" t="s">
        <v>857</v>
      </c>
      <c r="G43" s="19">
        <v>1275</v>
      </c>
      <c r="H43" s="19"/>
      <c r="I43" s="19">
        <v>1275</v>
      </c>
      <c r="J43" s="12"/>
    </row>
    <row r="44" spans="1:10" s="13" customFormat="1" ht="15" customHeight="1" x14ac:dyDescent="0.3">
      <c r="A44" s="131"/>
      <c r="B44" s="131"/>
      <c r="C44" s="131"/>
      <c r="D44" s="131"/>
      <c r="E44" s="18">
        <v>21381</v>
      </c>
      <c r="F44" s="18" t="s">
        <v>380</v>
      </c>
      <c r="G44" s="19">
        <v>0</v>
      </c>
      <c r="H44" s="19"/>
      <c r="I44" s="19">
        <v>0</v>
      </c>
      <c r="J44" s="12"/>
    </row>
    <row r="45" spans="1:10" s="13" customFormat="1" x14ac:dyDescent="0.3">
      <c r="A45" s="131"/>
      <c r="B45" s="131"/>
      <c r="C45" s="131"/>
      <c r="D45" s="131"/>
      <c r="E45" s="18">
        <v>213810</v>
      </c>
      <c r="F45" s="18" t="s">
        <v>380</v>
      </c>
      <c r="G45" s="19">
        <v>664807</v>
      </c>
      <c r="H45" s="19">
        <v>55000</v>
      </c>
      <c r="I45" s="19">
        <v>719807</v>
      </c>
      <c r="J45" s="12"/>
    </row>
    <row r="46" spans="1:10" s="13" customFormat="1" x14ac:dyDescent="0.3">
      <c r="A46" s="131"/>
      <c r="B46" s="131"/>
      <c r="C46" s="131"/>
      <c r="D46" s="131"/>
      <c r="E46" s="18">
        <v>213811</v>
      </c>
      <c r="F46" s="18" t="s">
        <v>379</v>
      </c>
      <c r="G46" s="19">
        <v>70741</v>
      </c>
      <c r="H46" s="19"/>
      <c r="I46" s="19">
        <v>70741</v>
      </c>
      <c r="J46" s="12"/>
    </row>
    <row r="47" spans="1:10" s="13" customFormat="1" x14ac:dyDescent="0.3">
      <c r="A47" s="131"/>
      <c r="B47" s="131"/>
      <c r="C47" s="131"/>
      <c r="D47" s="131"/>
      <c r="E47" s="18">
        <v>213812</v>
      </c>
      <c r="F47" s="18" t="s">
        <v>378</v>
      </c>
      <c r="G47" s="19">
        <v>35096</v>
      </c>
      <c r="H47" s="19"/>
      <c r="I47" s="19">
        <v>35096</v>
      </c>
      <c r="J47" s="12"/>
    </row>
    <row r="48" spans="1:10" s="13" customFormat="1" x14ac:dyDescent="0.3">
      <c r="A48" s="131"/>
      <c r="B48" s="131"/>
      <c r="C48" s="131"/>
      <c r="D48" s="131"/>
      <c r="E48" s="18">
        <v>213813</v>
      </c>
      <c r="F48" s="18" t="s">
        <v>377</v>
      </c>
      <c r="G48" s="19">
        <v>193038</v>
      </c>
      <c r="H48" s="19"/>
      <c r="I48" s="19">
        <v>193038</v>
      </c>
      <c r="J48" s="12"/>
    </row>
    <row r="49" spans="1:10" s="13" customFormat="1" x14ac:dyDescent="0.3">
      <c r="A49" s="131"/>
      <c r="B49" s="131"/>
      <c r="C49" s="131"/>
      <c r="D49" s="131"/>
      <c r="E49" s="18">
        <v>213814</v>
      </c>
      <c r="F49" s="18" t="s">
        <v>376</v>
      </c>
      <c r="G49" s="19">
        <v>3832</v>
      </c>
      <c r="H49" s="19"/>
      <c r="I49" s="19">
        <v>3832</v>
      </c>
      <c r="J49" s="12"/>
    </row>
    <row r="50" spans="1:10" s="13" customFormat="1" x14ac:dyDescent="0.3">
      <c r="A50" s="131"/>
      <c r="B50" s="131"/>
      <c r="C50" s="131"/>
      <c r="D50" s="131"/>
      <c r="E50" s="18">
        <v>213815</v>
      </c>
      <c r="F50" s="18" t="s">
        <v>375</v>
      </c>
      <c r="G50" s="19">
        <v>19617</v>
      </c>
      <c r="H50" s="19"/>
      <c r="I50" s="19">
        <v>19617</v>
      </c>
      <c r="J50" s="12"/>
    </row>
    <row r="51" spans="1:10" s="13" customFormat="1" x14ac:dyDescent="0.3">
      <c r="A51" s="131"/>
      <c r="B51" s="131"/>
      <c r="C51" s="131"/>
      <c r="D51" s="131"/>
      <c r="E51" s="18">
        <v>21382</v>
      </c>
      <c r="F51" s="18" t="s">
        <v>374</v>
      </c>
      <c r="G51" s="19">
        <v>93000</v>
      </c>
      <c r="H51" s="19"/>
      <c r="I51" s="19">
        <v>93000</v>
      </c>
      <c r="J51" s="12"/>
    </row>
    <row r="52" spans="1:10" s="13" customFormat="1" x14ac:dyDescent="0.3">
      <c r="A52" s="131"/>
      <c r="B52" s="131"/>
      <c r="C52" s="131"/>
      <c r="D52" s="131"/>
      <c r="E52" s="18">
        <v>21383</v>
      </c>
      <c r="F52" s="18" t="s">
        <v>373</v>
      </c>
      <c r="G52" s="19">
        <v>6680</v>
      </c>
      <c r="H52" s="19"/>
      <c r="I52" s="19">
        <v>6680</v>
      </c>
      <c r="J52" s="12"/>
    </row>
    <row r="53" spans="1:10" s="13" customFormat="1" x14ac:dyDescent="0.3">
      <c r="A53" s="131"/>
      <c r="B53" s="131"/>
      <c r="C53" s="131"/>
      <c r="D53" s="131"/>
      <c r="E53" s="18">
        <v>21384</v>
      </c>
      <c r="F53" s="18" t="s">
        <v>160</v>
      </c>
      <c r="G53" s="19">
        <v>50000</v>
      </c>
      <c r="H53" s="19"/>
      <c r="I53" s="19">
        <v>50000</v>
      </c>
      <c r="J53" s="12"/>
    </row>
    <row r="54" spans="1:10" s="13" customFormat="1" x14ac:dyDescent="0.3">
      <c r="A54" s="131"/>
      <c r="B54" s="131"/>
      <c r="C54" s="131"/>
      <c r="D54" s="131"/>
      <c r="E54" s="18">
        <v>21389</v>
      </c>
      <c r="F54" s="18" t="s">
        <v>372</v>
      </c>
      <c r="G54" s="19">
        <v>173624</v>
      </c>
      <c r="H54" s="19">
        <v>-55000</v>
      </c>
      <c r="I54" s="19">
        <v>118624</v>
      </c>
      <c r="J54" s="12"/>
    </row>
    <row r="55" spans="1:10" s="13" customFormat="1" x14ac:dyDescent="0.3">
      <c r="A55" s="131"/>
      <c r="B55" s="131"/>
      <c r="C55" s="131"/>
      <c r="D55" s="131"/>
      <c r="E55" s="18">
        <v>21391</v>
      </c>
      <c r="F55" s="18" t="s">
        <v>371</v>
      </c>
      <c r="G55" s="19">
        <v>1509907</v>
      </c>
      <c r="H55" s="19"/>
      <c r="I55" s="19">
        <v>1509907</v>
      </c>
      <c r="J55" s="12"/>
    </row>
    <row r="56" spans="1:10" s="13" customFormat="1" x14ac:dyDescent="0.3">
      <c r="A56" s="131"/>
      <c r="B56" s="131"/>
      <c r="C56" s="131"/>
      <c r="D56" s="131"/>
      <c r="E56" s="18">
        <v>21393</v>
      </c>
      <c r="F56" s="18" t="s">
        <v>370</v>
      </c>
      <c r="G56" s="19">
        <v>318881</v>
      </c>
      <c r="H56" s="19"/>
      <c r="I56" s="19">
        <v>318881</v>
      </c>
      <c r="J56" s="12"/>
    </row>
    <row r="57" spans="1:10" s="13" customFormat="1" ht="46.8" x14ac:dyDescent="0.3">
      <c r="A57" s="131"/>
      <c r="B57" s="131"/>
      <c r="C57" s="131"/>
      <c r="D57" s="131"/>
      <c r="E57" s="18">
        <v>21397</v>
      </c>
      <c r="F57" s="18" t="s">
        <v>814</v>
      </c>
      <c r="G57" s="20">
        <v>14567</v>
      </c>
      <c r="H57" s="20">
        <v>26500</v>
      </c>
      <c r="I57" s="20">
        <v>41067</v>
      </c>
      <c r="J57" s="12"/>
    </row>
    <row r="58" spans="1:10" s="13" customFormat="1" x14ac:dyDescent="0.3">
      <c r="A58" s="131"/>
      <c r="B58" s="131"/>
      <c r="C58" s="131"/>
      <c r="D58" s="131"/>
      <c r="E58" s="18">
        <v>21399</v>
      </c>
      <c r="F58" s="18" t="s">
        <v>369</v>
      </c>
      <c r="G58" s="19">
        <v>4050</v>
      </c>
      <c r="H58" s="19"/>
      <c r="I58" s="19">
        <v>4050</v>
      </c>
      <c r="J58" s="12"/>
    </row>
    <row r="59" spans="1:10" s="13" customFormat="1" x14ac:dyDescent="0.3">
      <c r="A59" s="131"/>
      <c r="B59" s="131"/>
      <c r="C59" s="131"/>
      <c r="D59" s="131"/>
      <c r="E59" s="18">
        <v>213991</v>
      </c>
      <c r="F59" s="18" t="s">
        <v>368</v>
      </c>
      <c r="G59" s="19">
        <v>50000</v>
      </c>
      <c r="H59" s="19"/>
      <c r="I59" s="19">
        <v>50000</v>
      </c>
      <c r="J59" s="12"/>
    </row>
    <row r="60" spans="1:10" s="13" customFormat="1" x14ac:dyDescent="0.3">
      <c r="A60" s="131"/>
      <c r="B60" s="131"/>
      <c r="C60" s="131"/>
      <c r="D60" s="131"/>
      <c r="E60" s="18">
        <v>213992</v>
      </c>
      <c r="F60" s="18" t="s">
        <v>367</v>
      </c>
      <c r="G60" s="19">
        <v>15200</v>
      </c>
      <c r="H60" s="19"/>
      <c r="I60" s="19">
        <v>15200</v>
      </c>
      <c r="J60" s="12"/>
    </row>
    <row r="61" spans="1:10" s="13" customFormat="1" x14ac:dyDescent="0.3">
      <c r="A61" s="131"/>
      <c r="B61" s="131"/>
      <c r="C61" s="131"/>
      <c r="D61" s="131"/>
      <c r="E61" s="18">
        <v>213993</v>
      </c>
      <c r="F61" s="18" t="s">
        <v>858</v>
      </c>
      <c r="G61" s="19">
        <v>142446</v>
      </c>
      <c r="H61" s="19"/>
      <c r="I61" s="19">
        <v>142446</v>
      </c>
      <c r="J61" s="12"/>
    </row>
    <row r="62" spans="1:10" s="13" customFormat="1" x14ac:dyDescent="0.3">
      <c r="A62" s="131"/>
      <c r="B62" s="131"/>
      <c r="C62" s="131"/>
      <c r="D62" s="131"/>
      <c r="E62" s="18">
        <v>213994</v>
      </c>
      <c r="F62" s="18" t="s">
        <v>366</v>
      </c>
      <c r="G62" s="19">
        <v>27749</v>
      </c>
      <c r="H62" s="19"/>
      <c r="I62" s="19">
        <v>27749</v>
      </c>
      <c r="J62" s="12"/>
    </row>
    <row r="63" spans="1:10" s="13" customFormat="1" x14ac:dyDescent="0.3">
      <c r="A63" s="131"/>
      <c r="B63" s="131"/>
      <c r="C63" s="131"/>
      <c r="D63" s="131"/>
      <c r="E63" s="18">
        <v>2139941</v>
      </c>
      <c r="F63" s="18" t="s">
        <v>365</v>
      </c>
      <c r="G63" s="19">
        <v>179</v>
      </c>
      <c r="H63" s="19"/>
      <c r="I63" s="19">
        <v>179</v>
      </c>
      <c r="J63" s="12"/>
    </row>
    <row r="64" spans="1:10" s="13" customFormat="1" x14ac:dyDescent="0.3">
      <c r="A64" s="131"/>
      <c r="B64" s="131"/>
      <c r="C64" s="131"/>
      <c r="D64" s="131"/>
      <c r="E64" s="18">
        <v>213995</v>
      </c>
      <c r="F64" s="18" t="s">
        <v>364</v>
      </c>
      <c r="G64" s="19">
        <v>0</v>
      </c>
      <c r="H64" s="19"/>
      <c r="I64" s="19">
        <v>0</v>
      </c>
      <c r="J64" s="12"/>
    </row>
    <row r="65" spans="1:10" s="13" customFormat="1" x14ac:dyDescent="0.3">
      <c r="A65" s="131"/>
      <c r="B65" s="131"/>
      <c r="C65" s="131"/>
      <c r="D65" s="131"/>
      <c r="E65" s="18">
        <v>213996</v>
      </c>
      <c r="F65" s="18" t="s">
        <v>363</v>
      </c>
      <c r="G65" s="19">
        <v>33000</v>
      </c>
      <c r="H65" s="19"/>
      <c r="I65" s="19">
        <v>33000</v>
      </c>
      <c r="J65" s="12"/>
    </row>
    <row r="66" spans="1:10" s="13" customFormat="1" x14ac:dyDescent="0.3">
      <c r="A66" s="131"/>
      <c r="B66" s="131"/>
      <c r="C66" s="131"/>
      <c r="D66" s="131"/>
      <c r="E66" s="18">
        <v>213997</v>
      </c>
      <c r="F66" s="18" t="s">
        <v>750</v>
      </c>
      <c r="G66" s="19">
        <v>140</v>
      </c>
      <c r="H66" s="19"/>
      <c r="I66" s="19">
        <v>140</v>
      </c>
      <c r="J66" s="12"/>
    </row>
    <row r="67" spans="1:10" s="13" customFormat="1" x14ac:dyDescent="0.3">
      <c r="A67" s="131"/>
      <c r="B67" s="131"/>
      <c r="C67" s="131"/>
      <c r="D67" s="131"/>
      <c r="E67" s="18">
        <v>213998</v>
      </c>
      <c r="F67" s="18" t="s">
        <v>362</v>
      </c>
      <c r="G67" s="19">
        <v>7577</v>
      </c>
      <c r="H67" s="19"/>
      <c r="I67" s="19">
        <v>7577</v>
      </c>
      <c r="J67" s="12"/>
    </row>
    <row r="68" spans="1:10" s="13" customFormat="1" x14ac:dyDescent="0.3">
      <c r="A68" s="131"/>
      <c r="B68" s="131"/>
      <c r="C68" s="131"/>
      <c r="D68" s="131"/>
      <c r="E68" s="18">
        <v>213999</v>
      </c>
      <c r="F68" s="18" t="s">
        <v>361</v>
      </c>
      <c r="G68" s="19">
        <v>25846</v>
      </c>
      <c r="H68" s="19"/>
      <c r="I68" s="19">
        <v>25846</v>
      </c>
      <c r="J68" s="12"/>
    </row>
    <row r="69" spans="1:10" s="13" customFormat="1" ht="45" customHeight="1" x14ac:dyDescent="0.3">
      <c r="A69" s="131"/>
      <c r="B69" s="131"/>
      <c r="C69" s="16">
        <v>21400</v>
      </c>
      <c r="D69" s="16" t="s">
        <v>751</v>
      </c>
      <c r="E69" s="18">
        <v>21429</v>
      </c>
      <c r="F69" s="18" t="s">
        <v>848</v>
      </c>
      <c r="G69" s="19">
        <v>0</v>
      </c>
      <c r="H69" s="19">
        <v>5000</v>
      </c>
      <c r="I69" s="19">
        <v>5000</v>
      </c>
      <c r="J69" s="12"/>
    </row>
    <row r="70" spans="1:10" s="13" customFormat="1" ht="15" customHeight="1" x14ac:dyDescent="0.3">
      <c r="A70" s="131" t="s">
        <v>360</v>
      </c>
      <c r="B70" s="131" t="s">
        <v>359</v>
      </c>
      <c r="C70" s="132" t="s">
        <v>307</v>
      </c>
      <c r="D70" s="133"/>
      <c r="E70" s="133"/>
      <c r="F70" s="134"/>
      <c r="G70" s="17">
        <v>2897415</v>
      </c>
      <c r="H70" s="17">
        <v>0</v>
      </c>
      <c r="I70" s="17">
        <v>2897415</v>
      </c>
      <c r="J70" s="12"/>
    </row>
    <row r="71" spans="1:10" s="13" customFormat="1" ht="31.2" x14ac:dyDescent="0.3">
      <c r="A71" s="131"/>
      <c r="B71" s="131"/>
      <c r="C71" s="131" t="s">
        <v>358</v>
      </c>
      <c r="D71" s="131" t="s">
        <v>357</v>
      </c>
      <c r="E71" s="18">
        <v>4111</v>
      </c>
      <c r="F71" s="18" t="s">
        <v>356</v>
      </c>
      <c r="G71" s="19">
        <v>1527300</v>
      </c>
      <c r="H71" s="19"/>
      <c r="I71" s="19">
        <v>1527300</v>
      </c>
      <c r="J71" s="12"/>
    </row>
    <row r="72" spans="1:10" s="13" customFormat="1" ht="31.2" x14ac:dyDescent="0.3">
      <c r="A72" s="131"/>
      <c r="B72" s="131"/>
      <c r="C72" s="131"/>
      <c r="D72" s="131"/>
      <c r="E72" s="18">
        <v>41121</v>
      </c>
      <c r="F72" s="18" t="s">
        <v>355</v>
      </c>
      <c r="G72" s="19">
        <v>185400</v>
      </c>
      <c r="H72" s="19"/>
      <c r="I72" s="19">
        <v>185400</v>
      </c>
      <c r="J72" s="12"/>
    </row>
    <row r="73" spans="1:10" s="13" customFormat="1" x14ac:dyDescent="0.3">
      <c r="A73" s="131"/>
      <c r="B73" s="131"/>
      <c r="C73" s="131"/>
      <c r="D73" s="131"/>
      <c r="E73" s="18">
        <v>41122</v>
      </c>
      <c r="F73" s="18" t="s">
        <v>354</v>
      </c>
      <c r="G73" s="19">
        <v>49500</v>
      </c>
      <c r="H73" s="19"/>
      <c r="I73" s="19">
        <v>49500</v>
      </c>
      <c r="J73" s="12"/>
    </row>
    <row r="74" spans="1:10" s="13" customFormat="1" ht="31.2" x14ac:dyDescent="0.3">
      <c r="A74" s="131"/>
      <c r="B74" s="131"/>
      <c r="C74" s="131"/>
      <c r="D74" s="131"/>
      <c r="E74" s="18">
        <v>4121</v>
      </c>
      <c r="F74" s="18" t="s">
        <v>353</v>
      </c>
      <c r="G74" s="19">
        <v>633400</v>
      </c>
      <c r="H74" s="19"/>
      <c r="I74" s="19">
        <v>633400</v>
      </c>
      <c r="J74" s="12"/>
    </row>
    <row r="75" spans="1:10" s="13" customFormat="1" ht="31.2" x14ac:dyDescent="0.3">
      <c r="A75" s="131"/>
      <c r="B75" s="131"/>
      <c r="C75" s="131"/>
      <c r="D75" s="131"/>
      <c r="E75" s="18">
        <v>41221</v>
      </c>
      <c r="F75" s="18" t="s">
        <v>352</v>
      </c>
      <c r="G75" s="19">
        <v>38000</v>
      </c>
      <c r="H75" s="19"/>
      <c r="I75" s="19">
        <v>38000</v>
      </c>
      <c r="J75" s="12"/>
    </row>
    <row r="76" spans="1:10" s="13" customFormat="1" x14ac:dyDescent="0.3">
      <c r="A76" s="131"/>
      <c r="B76" s="131"/>
      <c r="C76" s="131"/>
      <c r="D76" s="131"/>
      <c r="E76" s="18">
        <v>41222</v>
      </c>
      <c r="F76" s="18" t="s">
        <v>351</v>
      </c>
      <c r="G76" s="19">
        <v>8800</v>
      </c>
      <c r="H76" s="19"/>
      <c r="I76" s="19">
        <v>8800</v>
      </c>
      <c r="J76" s="12"/>
    </row>
    <row r="77" spans="1:10" s="13" customFormat="1" ht="31.2" x14ac:dyDescent="0.3">
      <c r="A77" s="131"/>
      <c r="B77" s="131"/>
      <c r="C77" s="131"/>
      <c r="D77" s="131"/>
      <c r="E77" s="18">
        <v>4131</v>
      </c>
      <c r="F77" s="18" t="s">
        <v>350</v>
      </c>
      <c r="G77" s="19">
        <v>393115</v>
      </c>
      <c r="H77" s="19"/>
      <c r="I77" s="19">
        <v>393115</v>
      </c>
      <c r="J77" s="12"/>
    </row>
    <row r="78" spans="1:10" s="13" customFormat="1" ht="31.2" x14ac:dyDescent="0.3">
      <c r="A78" s="131"/>
      <c r="B78" s="131"/>
      <c r="C78" s="131"/>
      <c r="D78" s="131"/>
      <c r="E78" s="18">
        <v>41321</v>
      </c>
      <c r="F78" s="18" t="s">
        <v>349</v>
      </c>
      <c r="G78" s="19">
        <v>50400</v>
      </c>
      <c r="H78" s="19"/>
      <c r="I78" s="19">
        <v>50400</v>
      </c>
      <c r="J78" s="12"/>
    </row>
    <row r="79" spans="1:10" s="13" customFormat="1" x14ac:dyDescent="0.3">
      <c r="A79" s="131"/>
      <c r="B79" s="131"/>
      <c r="C79" s="131"/>
      <c r="D79" s="131"/>
      <c r="E79" s="18">
        <v>41322</v>
      </c>
      <c r="F79" s="18" t="s">
        <v>348</v>
      </c>
      <c r="G79" s="19">
        <v>11500</v>
      </c>
      <c r="H79" s="19"/>
      <c r="I79" s="19">
        <v>11500</v>
      </c>
      <c r="J79" s="12"/>
    </row>
    <row r="80" spans="1:10" s="13" customFormat="1" x14ac:dyDescent="0.3">
      <c r="A80" s="131" t="s">
        <v>347</v>
      </c>
      <c r="B80" s="131" t="s">
        <v>346</v>
      </c>
      <c r="C80" s="132" t="s">
        <v>307</v>
      </c>
      <c r="D80" s="133"/>
      <c r="E80" s="133"/>
      <c r="F80" s="134"/>
      <c r="G80" s="17">
        <v>321600</v>
      </c>
      <c r="H80" s="17">
        <v>0</v>
      </c>
      <c r="I80" s="17">
        <v>321600</v>
      </c>
      <c r="J80" s="12"/>
    </row>
    <row r="81" spans="1:10" s="13" customFormat="1" ht="46.8" x14ac:dyDescent="0.3">
      <c r="A81" s="131"/>
      <c r="B81" s="131"/>
      <c r="C81" s="16" t="s">
        <v>345</v>
      </c>
      <c r="D81" s="16" t="s">
        <v>0</v>
      </c>
      <c r="E81" s="18">
        <v>5410</v>
      </c>
      <c r="F81" s="18" t="s">
        <v>164</v>
      </c>
      <c r="G81" s="19">
        <v>21600</v>
      </c>
      <c r="H81" s="19"/>
      <c r="I81" s="19">
        <v>21600</v>
      </c>
      <c r="J81" s="12"/>
    </row>
    <row r="82" spans="1:10" s="13" customFormat="1" ht="62.4" x14ac:dyDescent="0.3">
      <c r="A82" s="131"/>
      <c r="B82" s="131"/>
      <c r="C82" s="16" t="s">
        <v>344</v>
      </c>
      <c r="D82" s="16" t="s">
        <v>343</v>
      </c>
      <c r="E82" s="18">
        <v>5531</v>
      </c>
      <c r="F82" s="18" t="s">
        <v>342</v>
      </c>
      <c r="G82" s="19">
        <v>300000</v>
      </c>
      <c r="H82" s="19"/>
      <c r="I82" s="19">
        <v>300000</v>
      </c>
      <c r="J82" s="12"/>
    </row>
    <row r="83" spans="1:10" s="13" customFormat="1" ht="15" customHeight="1" x14ac:dyDescent="0.3">
      <c r="A83" s="131" t="s">
        <v>341</v>
      </c>
      <c r="B83" s="131" t="s">
        <v>340</v>
      </c>
      <c r="C83" s="132" t="s">
        <v>307</v>
      </c>
      <c r="D83" s="133"/>
      <c r="E83" s="133"/>
      <c r="F83" s="134"/>
      <c r="G83" s="17">
        <v>0</v>
      </c>
      <c r="H83" s="17"/>
      <c r="I83" s="17">
        <v>0</v>
      </c>
      <c r="J83" s="12"/>
    </row>
    <row r="84" spans="1:10" s="13" customFormat="1" ht="45" customHeight="1" x14ac:dyDescent="0.3">
      <c r="A84" s="131"/>
      <c r="B84" s="131"/>
      <c r="C84" s="16" t="s">
        <v>339</v>
      </c>
      <c r="D84" s="16" t="s">
        <v>338</v>
      </c>
      <c r="E84" s="18">
        <v>8640</v>
      </c>
      <c r="F84" s="18" t="s">
        <v>337</v>
      </c>
      <c r="G84" s="19">
        <v>0</v>
      </c>
      <c r="H84" s="19"/>
      <c r="I84" s="19">
        <v>0</v>
      </c>
      <c r="J84" s="12"/>
    </row>
    <row r="85" spans="1:10" s="13" customFormat="1" ht="15" customHeight="1" x14ac:dyDescent="0.3">
      <c r="A85" s="131" t="s">
        <v>336</v>
      </c>
      <c r="B85" s="131" t="s">
        <v>335</v>
      </c>
      <c r="C85" s="132" t="s">
        <v>307</v>
      </c>
      <c r="D85" s="133"/>
      <c r="E85" s="133"/>
      <c r="F85" s="134"/>
      <c r="G85" s="17">
        <v>39270</v>
      </c>
      <c r="H85" s="17">
        <v>545</v>
      </c>
      <c r="I85" s="17">
        <v>39815</v>
      </c>
      <c r="J85" s="12"/>
    </row>
    <row r="86" spans="1:10" s="13" customFormat="1" ht="30" customHeight="1" x14ac:dyDescent="0.3">
      <c r="A86" s="131"/>
      <c r="B86" s="131"/>
      <c r="C86" s="131" t="s">
        <v>334</v>
      </c>
      <c r="D86" s="131" t="s">
        <v>333</v>
      </c>
      <c r="E86" s="18">
        <v>9183</v>
      </c>
      <c r="F86" s="18" t="s">
        <v>332</v>
      </c>
      <c r="G86" s="19">
        <v>0</v>
      </c>
      <c r="H86" s="19"/>
      <c r="I86" s="19">
        <v>0</v>
      </c>
      <c r="J86" s="12"/>
    </row>
    <row r="87" spans="1:10" s="13" customFormat="1" x14ac:dyDescent="0.3">
      <c r="A87" s="131"/>
      <c r="B87" s="131"/>
      <c r="C87" s="131"/>
      <c r="D87" s="131"/>
      <c r="E87" s="18">
        <v>9186</v>
      </c>
      <c r="F87" s="18" t="s">
        <v>331</v>
      </c>
      <c r="G87" s="19">
        <v>545</v>
      </c>
      <c r="H87" s="19"/>
      <c r="I87" s="19">
        <v>545</v>
      </c>
      <c r="J87" s="12"/>
    </row>
    <row r="88" spans="1:10" s="13" customFormat="1" ht="30" customHeight="1" x14ac:dyDescent="0.3">
      <c r="A88" s="131"/>
      <c r="B88" s="131"/>
      <c r="C88" s="131" t="s">
        <v>330</v>
      </c>
      <c r="D88" s="131" t="s">
        <v>329</v>
      </c>
      <c r="E88" s="18">
        <v>9420</v>
      </c>
      <c r="F88" s="18" t="s">
        <v>328</v>
      </c>
      <c r="G88" s="19">
        <v>4500</v>
      </c>
      <c r="H88" s="19"/>
      <c r="I88" s="19">
        <v>4500</v>
      </c>
      <c r="J88" s="12"/>
    </row>
    <row r="89" spans="1:10" s="13" customFormat="1" ht="31.2" x14ac:dyDescent="0.3">
      <c r="A89" s="131"/>
      <c r="B89" s="131"/>
      <c r="C89" s="131"/>
      <c r="D89" s="131"/>
      <c r="E89" s="18">
        <v>9430</v>
      </c>
      <c r="F89" s="18" t="s">
        <v>327</v>
      </c>
      <c r="G89" s="19">
        <v>1150</v>
      </c>
      <c r="H89" s="19"/>
      <c r="I89" s="19">
        <v>1150</v>
      </c>
      <c r="J89" s="12"/>
    </row>
    <row r="90" spans="1:10" s="13" customFormat="1" ht="31.2" x14ac:dyDescent="0.3">
      <c r="A90" s="131"/>
      <c r="B90" s="131"/>
      <c r="C90" s="131"/>
      <c r="D90" s="131"/>
      <c r="E90" s="18">
        <v>9450</v>
      </c>
      <c r="F90" s="18" t="s">
        <v>154</v>
      </c>
      <c r="G90" s="19">
        <v>4000</v>
      </c>
      <c r="H90" s="19"/>
      <c r="I90" s="19">
        <v>4000</v>
      </c>
      <c r="J90" s="12"/>
    </row>
    <row r="91" spans="1:10" s="13" customFormat="1" ht="31.2" x14ac:dyDescent="0.3">
      <c r="A91" s="131"/>
      <c r="B91" s="131"/>
      <c r="C91" s="131"/>
      <c r="D91" s="131"/>
      <c r="E91" s="18">
        <v>9490</v>
      </c>
      <c r="F91" s="18" t="s">
        <v>165</v>
      </c>
      <c r="G91" s="19">
        <v>135</v>
      </c>
      <c r="H91" s="19"/>
      <c r="I91" s="19">
        <v>135</v>
      </c>
      <c r="J91" s="12"/>
    </row>
    <row r="92" spans="1:10" s="13" customFormat="1" ht="31.2" x14ac:dyDescent="0.3">
      <c r="A92" s="131"/>
      <c r="B92" s="131"/>
      <c r="C92" s="131" t="s">
        <v>326</v>
      </c>
      <c r="D92" s="131" t="s">
        <v>325</v>
      </c>
      <c r="E92" s="18">
        <v>9512</v>
      </c>
      <c r="F92" s="18" t="s">
        <v>324</v>
      </c>
      <c r="G92" s="19">
        <v>2000</v>
      </c>
      <c r="H92" s="19"/>
      <c r="I92" s="19">
        <v>2000</v>
      </c>
      <c r="J92" s="12"/>
    </row>
    <row r="93" spans="1:10" s="13" customFormat="1" x14ac:dyDescent="0.3">
      <c r="A93" s="131"/>
      <c r="B93" s="131"/>
      <c r="C93" s="131"/>
      <c r="D93" s="131"/>
      <c r="E93" s="18">
        <v>9514</v>
      </c>
      <c r="F93" s="18" t="s">
        <v>155</v>
      </c>
      <c r="G93" s="20">
        <v>25005</v>
      </c>
      <c r="H93" s="20">
        <v>545</v>
      </c>
      <c r="I93" s="20">
        <v>25550</v>
      </c>
      <c r="J93" s="12"/>
    </row>
    <row r="94" spans="1:10" s="13" customFormat="1" ht="31.2" x14ac:dyDescent="0.3">
      <c r="A94" s="131"/>
      <c r="B94" s="131"/>
      <c r="C94" s="131"/>
      <c r="D94" s="131"/>
      <c r="E94" s="18">
        <v>9517</v>
      </c>
      <c r="F94" s="18" t="s">
        <v>156</v>
      </c>
      <c r="G94" s="19">
        <v>800</v>
      </c>
      <c r="H94" s="19"/>
      <c r="I94" s="19">
        <v>800</v>
      </c>
      <c r="J94" s="12"/>
    </row>
    <row r="95" spans="1:10" s="13" customFormat="1" ht="31.2" x14ac:dyDescent="0.3">
      <c r="A95" s="131"/>
      <c r="B95" s="131"/>
      <c r="C95" s="131"/>
      <c r="D95" s="131"/>
      <c r="E95" s="18">
        <v>9521</v>
      </c>
      <c r="F95" s="18" t="s">
        <v>752</v>
      </c>
      <c r="G95" s="19">
        <v>1000</v>
      </c>
      <c r="H95" s="19"/>
      <c r="I95" s="19">
        <v>1000</v>
      </c>
      <c r="J95" s="12"/>
    </row>
    <row r="96" spans="1:10" s="13" customFormat="1" x14ac:dyDescent="0.3">
      <c r="A96" s="131"/>
      <c r="B96" s="131"/>
      <c r="C96" s="131"/>
      <c r="D96" s="131"/>
      <c r="E96" s="18">
        <v>9529</v>
      </c>
      <c r="F96" s="18" t="s">
        <v>323</v>
      </c>
      <c r="G96" s="19">
        <v>135</v>
      </c>
      <c r="H96" s="19"/>
      <c r="I96" s="19">
        <v>135</v>
      </c>
      <c r="J96" s="12"/>
    </row>
    <row r="97" spans="1:12" s="13" customFormat="1" x14ac:dyDescent="0.3">
      <c r="A97" s="148"/>
      <c r="B97" s="148"/>
      <c r="C97" s="148"/>
      <c r="D97" s="148"/>
      <c r="E97" s="148"/>
      <c r="F97" s="148"/>
      <c r="J97" s="12"/>
    </row>
    <row r="98" spans="1:12" s="10" customFormat="1" ht="30.6" customHeight="1" x14ac:dyDescent="0.25">
      <c r="A98" s="136" t="s">
        <v>872</v>
      </c>
      <c r="B98" s="137"/>
      <c r="C98" s="137"/>
      <c r="D98" s="137"/>
      <c r="E98" s="137"/>
      <c r="F98" s="137"/>
      <c r="G98" s="138"/>
      <c r="H98" s="127"/>
      <c r="I98" s="127"/>
      <c r="J98" s="9"/>
    </row>
    <row r="99" spans="1:12" s="13" customFormat="1" ht="30" customHeight="1" x14ac:dyDescent="0.3">
      <c r="A99" s="139" t="s">
        <v>491</v>
      </c>
      <c r="B99" s="140"/>
      <c r="C99" s="140"/>
      <c r="D99" s="141"/>
      <c r="E99" s="142" t="s">
        <v>492</v>
      </c>
      <c r="F99" s="142"/>
      <c r="G99" s="11" t="s">
        <v>889</v>
      </c>
      <c r="H99" s="11" t="s">
        <v>497</v>
      </c>
      <c r="I99" s="11" t="s">
        <v>496</v>
      </c>
      <c r="J99" s="12"/>
    </row>
    <row r="100" spans="1:12" s="13" customFormat="1" x14ac:dyDescent="0.3">
      <c r="A100" s="154" t="s">
        <v>307</v>
      </c>
      <c r="B100" s="155"/>
      <c r="C100" s="155"/>
      <c r="D100" s="155"/>
      <c r="E100" s="155"/>
      <c r="F100" s="156"/>
      <c r="G100" s="22">
        <v>60481842</v>
      </c>
      <c r="H100" s="22">
        <v>289632</v>
      </c>
      <c r="I100" s="22">
        <v>60771474</v>
      </c>
      <c r="J100" s="15"/>
      <c r="L100" s="103"/>
    </row>
    <row r="101" spans="1:12" s="13" customFormat="1" x14ac:dyDescent="0.3">
      <c r="A101" s="144" t="s">
        <v>428</v>
      </c>
      <c r="B101" s="145"/>
      <c r="C101" s="146"/>
      <c r="D101" s="131" t="s">
        <v>429</v>
      </c>
      <c r="E101" s="153" t="s">
        <v>307</v>
      </c>
      <c r="F101" s="153"/>
      <c r="G101" s="17">
        <v>31880926</v>
      </c>
      <c r="H101" s="17">
        <v>143627</v>
      </c>
      <c r="I101" s="17">
        <v>32024553</v>
      </c>
      <c r="J101" s="12"/>
    </row>
    <row r="102" spans="1:12" s="13" customFormat="1" x14ac:dyDescent="0.3">
      <c r="A102" s="147"/>
      <c r="B102" s="148"/>
      <c r="C102" s="149"/>
      <c r="D102" s="131"/>
      <c r="E102" s="18">
        <v>1100</v>
      </c>
      <c r="F102" s="18" t="s">
        <v>294</v>
      </c>
      <c r="G102" s="19">
        <v>24729478</v>
      </c>
      <c r="H102" s="19">
        <v>35774</v>
      </c>
      <c r="I102" s="19">
        <v>24765252</v>
      </c>
      <c r="J102" s="12"/>
    </row>
    <row r="103" spans="1:12" s="13" customFormat="1" x14ac:dyDescent="0.3">
      <c r="A103" s="150"/>
      <c r="B103" s="151"/>
      <c r="C103" s="152"/>
      <c r="D103" s="131"/>
      <c r="E103" s="18">
        <v>1200</v>
      </c>
      <c r="F103" s="18" t="s">
        <v>295</v>
      </c>
      <c r="G103" s="19">
        <v>7151448</v>
      </c>
      <c r="H103" s="19">
        <v>107853</v>
      </c>
      <c r="I103" s="19">
        <v>7259301</v>
      </c>
      <c r="J103" s="12"/>
    </row>
    <row r="104" spans="1:12" s="13" customFormat="1" x14ac:dyDescent="0.3">
      <c r="A104" s="144" t="s">
        <v>430</v>
      </c>
      <c r="B104" s="145"/>
      <c r="C104" s="146"/>
      <c r="D104" s="131" t="s">
        <v>431</v>
      </c>
      <c r="E104" s="153" t="s">
        <v>307</v>
      </c>
      <c r="F104" s="153"/>
      <c r="G104" s="17">
        <v>19081977</v>
      </c>
      <c r="H104" s="17">
        <v>14460</v>
      </c>
      <c r="I104" s="17">
        <v>19096437</v>
      </c>
      <c r="J104" s="12"/>
    </row>
    <row r="105" spans="1:12" s="13" customFormat="1" x14ac:dyDescent="0.3">
      <c r="A105" s="147"/>
      <c r="B105" s="148"/>
      <c r="C105" s="149"/>
      <c r="D105" s="131"/>
      <c r="E105" s="18">
        <v>2100</v>
      </c>
      <c r="F105" s="18" t="s">
        <v>296</v>
      </c>
      <c r="G105" s="19">
        <v>163535</v>
      </c>
      <c r="H105" s="19">
        <v>9203</v>
      </c>
      <c r="I105" s="19">
        <v>172738</v>
      </c>
      <c r="J105" s="12"/>
    </row>
    <row r="106" spans="1:12" s="13" customFormat="1" x14ac:dyDescent="0.3">
      <c r="A106" s="147"/>
      <c r="B106" s="148"/>
      <c r="C106" s="149"/>
      <c r="D106" s="131"/>
      <c r="E106" s="18">
        <v>2200</v>
      </c>
      <c r="F106" s="18" t="s">
        <v>110</v>
      </c>
      <c r="G106" s="19">
        <v>13671066</v>
      </c>
      <c r="H106" s="19">
        <v>-55674</v>
      </c>
      <c r="I106" s="19">
        <v>13615392</v>
      </c>
      <c r="J106" s="12"/>
    </row>
    <row r="107" spans="1:12" s="13" customFormat="1" ht="31.2" x14ac:dyDescent="0.3">
      <c r="A107" s="147"/>
      <c r="B107" s="148"/>
      <c r="C107" s="149"/>
      <c r="D107" s="131"/>
      <c r="E107" s="18">
        <v>2300</v>
      </c>
      <c r="F107" s="18" t="s">
        <v>292</v>
      </c>
      <c r="G107" s="19">
        <v>4921685</v>
      </c>
      <c r="H107" s="19">
        <v>54347</v>
      </c>
      <c r="I107" s="19">
        <v>4976032</v>
      </c>
      <c r="J107" s="12"/>
    </row>
    <row r="108" spans="1:12" s="13" customFormat="1" ht="15" customHeight="1" x14ac:dyDescent="0.3">
      <c r="A108" s="147"/>
      <c r="B108" s="148"/>
      <c r="C108" s="149"/>
      <c r="D108" s="131"/>
      <c r="E108" s="18">
        <v>2400</v>
      </c>
      <c r="F108" s="18" t="s">
        <v>297</v>
      </c>
      <c r="G108" s="19">
        <v>18077</v>
      </c>
      <c r="H108" s="19">
        <v>-60</v>
      </c>
      <c r="I108" s="19">
        <v>18017</v>
      </c>
      <c r="J108" s="12"/>
    </row>
    <row r="109" spans="1:12" s="13" customFormat="1" x14ac:dyDescent="0.3">
      <c r="A109" s="150"/>
      <c r="B109" s="151"/>
      <c r="C109" s="152"/>
      <c r="D109" s="131"/>
      <c r="E109" s="18">
        <v>2500</v>
      </c>
      <c r="F109" s="18" t="s">
        <v>298</v>
      </c>
      <c r="G109" s="19">
        <v>307614</v>
      </c>
      <c r="H109" s="19">
        <v>6644</v>
      </c>
      <c r="I109" s="19">
        <v>314258</v>
      </c>
      <c r="J109" s="12"/>
    </row>
    <row r="110" spans="1:12" s="13" customFormat="1" x14ac:dyDescent="0.3">
      <c r="A110" s="144" t="s">
        <v>432</v>
      </c>
      <c r="B110" s="145"/>
      <c r="C110" s="146"/>
      <c r="D110" s="131" t="s">
        <v>433</v>
      </c>
      <c r="E110" s="153" t="s">
        <v>307</v>
      </c>
      <c r="F110" s="153"/>
      <c r="G110" s="17">
        <v>1949849</v>
      </c>
      <c r="H110" s="17">
        <v>18785</v>
      </c>
      <c r="I110" s="17">
        <v>1968634</v>
      </c>
      <c r="J110" s="12"/>
    </row>
    <row r="111" spans="1:12" s="13" customFormat="1" ht="31.2" x14ac:dyDescent="0.3">
      <c r="A111" s="147"/>
      <c r="B111" s="148"/>
      <c r="C111" s="149"/>
      <c r="D111" s="131"/>
      <c r="E111" s="18">
        <v>3200</v>
      </c>
      <c r="F111" s="18" t="s">
        <v>299</v>
      </c>
      <c r="G111" s="19">
        <v>1949849</v>
      </c>
      <c r="H111" s="19">
        <v>18785</v>
      </c>
      <c r="I111" s="19">
        <v>1968634</v>
      </c>
      <c r="J111" s="12"/>
    </row>
    <row r="112" spans="1:12" s="13" customFormat="1" ht="62.4" hidden="1" x14ac:dyDescent="0.3">
      <c r="A112" s="150"/>
      <c r="B112" s="151"/>
      <c r="C112" s="152"/>
      <c r="D112" s="131"/>
      <c r="E112" s="18" t="s">
        <v>190</v>
      </c>
      <c r="F112" s="18" t="s">
        <v>434</v>
      </c>
      <c r="G112" s="19">
        <v>0</v>
      </c>
      <c r="H112" s="19">
        <v>0</v>
      </c>
      <c r="I112" s="19">
        <v>0</v>
      </c>
      <c r="J112" s="12"/>
    </row>
    <row r="113" spans="1:10" s="13" customFormat="1" x14ac:dyDescent="0.3">
      <c r="A113" s="144" t="s">
        <v>191</v>
      </c>
      <c r="B113" s="145"/>
      <c r="C113" s="146"/>
      <c r="D113" s="131" t="s">
        <v>300</v>
      </c>
      <c r="E113" s="153" t="s">
        <v>307</v>
      </c>
      <c r="F113" s="153"/>
      <c r="G113" s="17">
        <v>1865672</v>
      </c>
      <c r="H113" s="17">
        <v>0</v>
      </c>
      <c r="I113" s="17">
        <v>1865672</v>
      </c>
      <c r="J113" s="12"/>
    </row>
    <row r="114" spans="1:10" s="13" customFormat="1" x14ac:dyDescent="0.3">
      <c r="A114" s="150"/>
      <c r="B114" s="151"/>
      <c r="C114" s="152"/>
      <c r="D114" s="131"/>
      <c r="E114" s="18">
        <v>4300</v>
      </c>
      <c r="F114" s="18" t="s">
        <v>301</v>
      </c>
      <c r="G114" s="19">
        <v>1865672</v>
      </c>
      <c r="H114" s="19">
        <v>0</v>
      </c>
      <c r="I114" s="19">
        <v>1865672</v>
      </c>
      <c r="J114" s="12"/>
    </row>
    <row r="115" spans="1:10" s="13" customFormat="1" ht="15" customHeight="1" x14ac:dyDescent="0.3">
      <c r="A115" s="144" t="s">
        <v>435</v>
      </c>
      <c r="B115" s="145"/>
      <c r="C115" s="146"/>
      <c r="D115" s="131" t="s">
        <v>436</v>
      </c>
      <c r="E115" s="153" t="s">
        <v>307</v>
      </c>
      <c r="F115" s="153"/>
      <c r="G115" s="17">
        <v>2862308</v>
      </c>
      <c r="H115" s="17">
        <v>161264</v>
      </c>
      <c r="I115" s="17">
        <v>3023572</v>
      </c>
      <c r="J115" s="12"/>
    </row>
    <row r="116" spans="1:10" s="13" customFormat="1" x14ac:dyDescent="0.3">
      <c r="A116" s="147"/>
      <c r="B116" s="148"/>
      <c r="C116" s="149"/>
      <c r="D116" s="131"/>
      <c r="E116" s="18">
        <v>5100</v>
      </c>
      <c r="F116" s="18" t="s">
        <v>111</v>
      </c>
      <c r="G116" s="19">
        <v>175500</v>
      </c>
      <c r="H116" s="19">
        <v>-110483</v>
      </c>
      <c r="I116" s="19">
        <v>65017</v>
      </c>
      <c r="J116" s="12"/>
    </row>
    <row r="117" spans="1:10" s="13" customFormat="1" x14ac:dyDescent="0.3">
      <c r="A117" s="150"/>
      <c r="B117" s="151"/>
      <c r="C117" s="152"/>
      <c r="D117" s="131"/>
      <c r="E117" s="18">
        <v>5200</v>
      </c>
      <c r="F117" s="18" t="s">
        <v>302</v>
      </c>
      <c r="G117" s="19">
        <v>2686808</v>
      </c>
      <c r="H117" s="19">
        <v>271747</v>
      </c>
      <c r="I117" s="19">
        <v>2958555</v>
      </c>
      <c r="J117" s="12"/>
    </row>
    <row r="118" spans="1:10" s="13" customFormat="1" x14ac:dyDescent="0.3">
      <c r="A118" s="144" t="s">
        <v>437</v>
      </c>
      <c r="B118" s="145"/>
      <c r="C118" s="146"/>
      <c r="D118" s="131" t="s">
        <v>438</v>
      </c>
      <c r="E118" s="153" t="s">
        <v>307</v>
      </c>
      <c r="F118" s="153"/>
      <c r="G118" s="17">
        <v>1919645</v>
      </c>
      <c r="H118" s="17">
        <v>-6155</v>
      </c>
      <c r="I118" s="17">
        <v>1913490</v>
      </c>
      <c r="J118" s="12"/>
    </row>
    <row r="119" spans="1:10" s="13" customFormat="1" x14ac:dyDescent="0.3">
      <c r="A119" s="147"/>
      <c r="B119" s="148"/>
      <c r="C119" s="149"/>
      <c r="D119" s="131"/>
      <c r="E119" s="18">
        <v>6200</v>
      </c>
      <c r="F119" s="18" t="s">
        <v>303</v>
      </c>
      <c r="G119" s="19">
        <v>439391</v>
      </c>
      <c r="H119" s="19">
        <v>1750</v>
      </c>
      <c r="I119" s="19">
        <v>441141</v>
      </c>
      <c r="J119" s="12"/>
    </row>
    <row r="120" spans="1:10" s="13" customFormat="1" x14ac:dyDescent="0.3">
      <c r="A120" s="147"/>
      <c r="B120" s="148"/>
      <c r="C120" s="149"/>
      <c r="D120" s="131"/>
      <c r="E120" s="18">
        <v>6300</v>
      </c>
      <c r="F120" s="18" t="s">
        <v>304</v>
      </c>
      <c r="G120" s="19">
        <v>337184</v>
      </c>
      <c r="H120" s="19">
        <v>0</v>
      </c>
      <c r="I120" s="19">
        <v>337184</v>
      </c>
      <c r="J120" s="12"/>
    </row>
    <row r="121" spans="1:10" s="13" customFormat="1" ht="31.2" x14ac:dyDescent="0.3">
      <c r="A121" s="147"/>
      <c r="B121" s="148"/>
      <c r="C121" s="149"/>
      <c r="D121" s="131"/>
      <c r="E121" s="18">
        <v>6400</v>
      </c>
      <c r="F121" s="18" t="s">
        <v>305</v>
      </c>
      <c r="G121" s="19">
        <v>1142920</v>
      </c>
      <c r="H121" s="19">
        <v>-7905</v>
      </c>
      <c r="I121" s="19">
        <v>1135015</v>
      </c>
      <c r="J121" s="12"/>
    </row>
    <row r="122" spans="1:10" s="13" customFormat="1" ht="46.8" x14ac:dyDescent="0.3">
      <c r="A122" s="150"/>
      <c r="B122" s="151"/>
      <c r="C122" s="152"/>
      <c r="D122" s="131"/>
      <c r="E122" s="18">
        <v>6500</v>
      </c>
      <c r="F122" s="18" t="s">
        <v>753</v>
      </c>
      <c r="G122" s="19">
        <v>150</v>
      </c>
      <c r="H122" s="19">
        <v>0</v>
      </c>
      <c r="I122" s="19">
        <v>150</v>
      </c>
      <c r="J122" s="12"/>
    </row>
    <row r="123" spans="1:10" s="13" customFormat="1" ht="15" customHeight="1" x14ac:dyDescent="0.3">
      <c r="A123" s="131" t="s">
        <v>439</v>
      </c>
      <c r="B123" s="131"/>
      <c r="C123" s="131"/>
      <c r="D123" s="131" t="s">
        <v>440</v>
      </c>
      <c r="E123" s="153" t="s">
        <v>307</v>
      </c>
      <c r="F123" s="153"/>
      <c r="G123" s="17">
        <v>921465</v>
      </c>
      <c r="H123" s="17">
        <v>-42349</v>
      </c>
      <c r="I123" s="17">
        <v>879116</v>
      </c>
      <c r="J123" s="12"/>
    </row>
    <row r="124" spans="1:10" s="13" customFormat="1" x14ac:dyDescent="0.3">
      <c r="A124" s="131"/>
      <c r="B124" s="131"/>
      <c r="C124" s="131"/>
      <c r="D124" s="131"/>
      <c r="E124" s="18">
        <v>7200</v>
      </c>
      <c r="F124" s="18" t="s">
        <v>306</v>
      </c>
      <c r="G124" s="19">
        <v>921465</v>
      </c>
      <c r="H124" s="19">
        <v>-42349</v>
      </c>
      <c r="I124" s="19">
        <v>879116</v>
      </c>
      <c r="J124" s="12"/>
    </row>
    <row r="125" spans="1:10" s="13" customFormat="1" ht="15" customHeight="1" x14ac:dyDescent="0.3">
      <c r="A125" s="23"/>
      <c r="B125" s="21"/>
      <c r="C125" s="24"/>
      <c r="D125" s="25"/>
      <c r="E125" s="26">
        <v>7700</v>
      </c>
      <c r="F125" s="26" t="s">
        <v>495</v>
      </c>
      <c r="J125" s="12"/>
    </row>
    <row r="126" spans="1:10" s="13" customFormat="1" ht="15" customHeight="1" x14ac:dyDescent="0.3">
      <c r="A126" s="144" t="s">
        <v>441</v>
      </c>
      <c r="B126" s="145"/>
      <c r="C126" s="146"/>
      <c r="D126" s="131" t="s">
        <v>442</v>
      </c>
      <c r="E126" s="153" t="s">
        <v>307</v>
      </c>
      <c r="F126" s="153"/>
      <c r="J126" s="12"/>
    </row>
    <row r="127" spans="1:10" s="13" customFormat="1" ht="30" customHeight="1" x14ac:dyDescent="0.3">
      <c r="A127" s="150"/>
      <c r="B127" s="151"/>
      <c r="C127" s="152"/>
      <c r="D127" s="131"/>
      <c r="E127" s="27">
        <v>9200</v>
      </c>
      <c r="F127" s="27" t="s">
        <v>443</v>
      </c>
      <c r="J127" s="12"/>
    </row>
    <row r="129" spans="1:11" s="10" customFormat="1" ht="30.6" customHeight="1" x14ac:dyDescent="0.25">
      <c r="A129" s="136" t="s">
        <v>873</v>
      </c>
      <c r="B129" s="137"/>
      <c r="C129" s="137"/>
      <c r="D129" s="137"/>
      <c r="E129" s="137"/>
      <c r="F129" s="137"/>
      <c r="G129" s="138"/>
      <c r="H129" s="127"/>
      <c r="I129" s="127"/>
      <c r="J129" s="9"/>
    </row>
    <row r="130" spans="1:11" ht="30" customHeight="1" x14ac:dyDescent="0.3">
      <c r="A130" s="164" t="s">
        <v>293</v>
      </c>
      <c r="B130" s="165"/>
      <c r="C130" s="164" t="s">
        <v>487</v>
      </c>
      <c r="D130" s="165"/>
      <c r="E130" s="11" t="s">
        <v>489</v>
      </c>
      <c r="F130" s="11" t="s">
        <v>488</v>
      </c>
      <c r="G130" s="11" t="s">
        <v>889</v>
      </c>
      <c r="H130" s="11" t="s">
        <v>497</v>
      </c>
      <c r="I130" s="11" t="s">
        <v>496</v>
      </c>
    </row>
    <row r="131" spans="1:11" s="1" customFormat="1" x14ac:dyDescent="0.3">
      <c r="A131" s="157" t="s">
        <v>490</v>
      </c>
      <c r="B131" s="158"/>
      <c r="C131" s="158"/>
      <c r="D131" s="158"/>
      <c r="E131" s="158"/>
      <c r="F131" s="159"/>
      <c r="G131" s="28">
        <v>60481842</v>
      </c>
      <c r="H131" s="28">
        <v>289632</v>
      </c>
      <c r="I131" s="28">
        <v>60771474</v>
      </c>
      <c r="J131" s="5"/>
      <c r="K131" s="83"/>
    </row>
    <row r="132" spans="1:11" s="1" customFormat="1" ht="15" customHeight="1" x14ac:dyDescent="0.3">
      <c r="A132" s="166" t="s">
        <v>6</v>
      </c>
      <c r="B132" s="166" t="s">
        <v>7</v>
      </c>
      <c r="C132" s="160" t="s">
        <v>307</v>
      </c>
      <c r="D132" s="161"/>
      <c r="E132" s="161"/>
      <c r="F132" s="162"/>
      <c r="G132" s="30">
        <v>6557586</v>
      </c>
      <c r="H132" s="30">
        <v>71386</v>
      </c>
      <c r="I132" s="30">
        <v>6628972</v>
      </c>
      <c r="J132" s="5"/>
    </row>
    <row r="133" spans="1:11" s="1" customFormat="1" ht="15" customHeight="1" x14ac:dyDescent="0.3">
      <c r="A133" s="167"/>
      <c r="B133" s="167"/>
      <c r="C133" s="163" t="s">
        <v>199</v>
      </c>
      <c r="D133" s="163" t="s">
        <v>486</v>
      </c>
      <c r="E133" s="32">
        <v>1111</v>
      </c>
      <c r="F133" s="32" t="s">
        <v>201</v>
      </c>
      <c r="G133" s="33">
        <v>2314930</v>
      </c>
      <c r="H133" s="34">
        <v>7014</v>
      </c>
      <c r="I133" s="33">
        <v>2321944</v>
      </c>
      <c r="J133" s="29"/>
    </row>
    <row r="134" spans="1:11" s="1" customFormat="1" ht="15" customHeight="1" x14ac:dyDescent="0.3">
      <c r="A134" s="167"/>
      <c r="B134" s="167"/>
      <c r="C134" s="163"/>
      <c r="D134" s="163"/>
      <c r="E134" s="32">
        <v>1115</v>
      </c>
      <c r="F134" s="32" t="s">
        <v>859</v>
      </c>
      <c r="G134" s="33">
        <v>5861</v>
      </c>
      <c r="H134" s="34">
        <v>68760</v>
      </c>
      <c r="I134" s="33">
        <v>74621</v>
      </c>
      <c r="J134" s="29"/>
    </row>
    <row r="135" spans="1:11" s="1" customFormat="1" x14ac:dyDescent="0.3">
      <c r="A135" s="167"/>
      <c r="B135" s="167"/>
      <c r="C135" s="163"/>
      <c r="D135" s="163"/>
      <c r="E135" s="32">
        <v>1116</v>
      </c>
      <c r="F135" s="32" t="s">
        <v>846</v>
      </c>
      <c r="G135" s="33">
        <v>305695</v>
      </c>
      <c r="H135" s="34"/>
      <c r="I135" s="33">
        <v>305695</v>
      </c>
      <c r="J135" s="29"/>
    </row>
    <row r="136" spans="1:11" s="1" customFormat="1" x14ac:dyDescent="0.3">
      <c r="A136" s="167"/>
      <c r="B136" s="167"/>
      <c r="C136" s="163"/>
      <c r="D136" s="163"/>
      <c r="E136" s="32">
        <v>1117</v>
      </c>
      <c r="F136" s="32" t="s">
        <v>202</v>
      </c>
      <c r="G136" s="33">
        <v>393015</v>
      </c>
      <c r="H136" s="34"/>
      <c r="I136" s="33">
        <v>393015</v>
      </c>
      <c r="J136" s="29"/>
    </row>
    <row r="137" spans="1:11" s="1" customFormat="1" x14ac:dyDescent="0.3">
      <c r="A137" s="167"/>
      <c r="B137" s="167"/>
      <c r="C137" s="163"/>
      <c r="D137" s="163"/>
      <c r="E137" s="32">
        <v>1120</v>
      </c>
      <c r="F137" s="32" t="s">
        <v>203</v>
      </c>
      <c r="G137" s="33">
        <v>120526</v>
      </c>
      <c r="H137" s="34"/>
      <c r="I137" s="33">
        <v>120526</v>
      </c>
      <c r="J137" s="29"/>
    </row>
    <row r="138" spans="1:11" s="1" customFormat="1" x14ac:dyDescent="0.3">
      <c r="A138" s="167"/>
      <c r="B138" s="167"/>
      <c r="C138" s="163"/>
      <c r="D138" s="163"/>
      <c r="E138" s="32">
        <v>1121</v>
      </c>
      <c r="F138" s="32" t="s">
        <v>204</v>
      </c>
      <c r="G138" s="33">
        <v>589097</v>
      </c>
      <c r="H138" s="34">
        <v>-4388</v>
      </c>
      <c r="I138" s="33">
        <v>584709</v>
      </c>
      <c r="J138" s="29"/>
    </row>
    <row r="139" spans="1:11" s="1" customFormat="1" ht="31.2" x14ac:dyDescent="0.3">
      <c r="A139" s="167"/>
      <c r="B139" s="167"/>
      <c r="C139" s="31" t="s">
        <v>10</v>
      </c>
      <c r="D139" s="31" t="s">
        <v>485</v>
      </c>
      <c r="E139" s="32">
        <v>1721</v>
      </c>
      <c r="F139" s="32" t="s">
        <v>207</v>
      </c>
      <c r="G139" s="33">
        <v>1958330</v>
      </c>
      <c r="H139" s="34"/>
      <c r="I139" s="33">
        <v>1958330</v>
      </c>
      <c r="J139" s="29"/>
    </row>
    <row r="140" spans="1:11" s="1" customFormat="1" ht="63" customHeight="1" x14ac:dyDescent="0.3">
      <c r="A140" s="167"/>
      <c r="B140" s="167"/>
      <c r="C140" s="171" t="s">
        <v>12</v>
      </c>
      <c r="D140" s="169" t="s">
        <v>484</v>
      </c>
      <c r="E140" s="35">
        <v>1831</v>
      </c>
      <c r="F140" s="32" t="s">
        <v>209</v>
      </c>
      <c r="G140" s="33">
        <v>750000</v>
      </c>
      <c r="H140" s="34"/>
      <c r="I140" s="33">
        <v>750000</v>
      </c>
      <c r="J140" s="29"/>
    </row>
    <row r="141" spans="1:11" s="1" customFormat="1" x14ac:dyDescent="0.3">
      <c r="A141" s="168"/>
      <c r="B141" s="168"/>
      <c r="C141" s="172"/>
      <c r="D141" s="170"/>
      <c r="E141" s="36">
        <v>1832</v>
      </c>
      <c r="F141" s="35" t="s">
        <v>860</v>
      </c>
      <c r="G141" s="33">
        <v>120132</v>
      </c>
      <c r="H141" s="34"/>
      <c r="I141" s="33">
        <v>120132</v>
      </c>
      <c r="J141" s="29"/>
    </row>
    <row r="142" spans="1:11" s="1" customFormat="1" ht="15" customHeight="1" x14ac:dyDescent="0.3">
      <c r="A142" s="163" t="s">
        <v>14</v>
      </c>
      <c r="B142" s="163" t="s">
        <v>15</v>
      </c>
      <c r="C142" s="160" t="s">
        <v>307</v>
      </c>
      <c r="D142" s="161"/>
      <c r="E142" s="161"/>
      <c r="F142" s="162"/>
      <c r="G142" s="30">
        <v>1063482</v>
      </c>
      <c r="H142" s="30">
        <v>8814</v>
      </c>
      <c r="I142" s="30">
        <v>1072296</v>
      </c>
      <c r="J142" s="29"/>
    </row>
    <row r="143" spans="1:11" s="1" customFormat="1" ht="31.5" customHeight="1" x14ac:dyDescent="0.3">
      <c r="A143" s="163"/>
      <c r="B143" s="163"/>
      <c r="C143" s="166" t="s">
        <v>132</v>
      </c>
      <c r="D143" s="166" t="s">
        <v>309</v>
      </c>
      <c r="E143" s="32">
        <v>3200</v>
      </c>
      <c r="F143" s="32" t="s">
        <v>182</v>
      </c>
      <c r="G143" s="33">
        <v>45213</v>
      </c>
      <c r="H143" s="34"/>
      <c r="I143" s="33">
        <v>45213</v>
      </c>
      <c r="J143" s="29"/>
    </row>
    <row r="144" spans="1:11" s="1" customFormat="1" x14ac:dyDescent="0.3">
      <c r="A144" s="163"/>
      <c r="B144" s="163"/>
      <c r="C144" s="168"/>
      <c r="D144" s="168"/>
      <c r="E144" s="32">
        <v>3201</v>
      </c>
      <c r="F144" s="32" t="s">
        <v>861</v>
      </c>
      <c r="G144" s="33">
        <v>49939</v>
      </c>
      <c r="H144" s="34"/>
      <c r="I144" s="33">
        <v>49939</v>
      </c>
      <c r="J144" s="29"/>
    </row>
    <row r="145" spans="1:10" s="1" customFormat="1" ht="46.8" x14ac:dyDescent="0.3">
      <c r="A145" s="163"/>
      <c r="B145" s="163"/>
      <c r="C145" s="31" t="s">
        <v>210</v>
      </c>
      <c r="D145" s="31" t="s">
        <v>310</v>
      </c>
      <c r="E145" s="32">
        <v>3610</v>
      </c>
      <c r="F145" s="32" t="s">
        <v>211</v>
      </c>
      <c r="G145" s="33">
        <v>968330</v>
      </c>
      <c r="H145" s="34">
        <v>8814</v>
      </c>
      <c r="I145" s="33">
        <v>977144</v>
      </c>
      <c r="J145" s="29"/>
    </row>
    <row r="146" spans="1:10" s="1" customFormat="1" ht="15" customHeight="1" x14ac:dyDescent="0.3">
      <c r="A146" s="163" t="s">
        <v>17</v>
      </c>
      <c r="B146" s="163" t="s">
        <v>18</v>
      </c>
      <c r="C146" s="160" t="s">
        <v>307</v>
      </c>
      <c r="D146" s="161"/>
      <c r="E146" s="161"/>
      <c r="F146" s="162"/>
      <c r="G146" s="30">
        <v>6160754</v>
      </c>
      <c r="H146" s="30">
        <v>-103355</v>
      </c>
      <c r="I146" s="30">
        <v>6057399</v>
      </c>
      <c r="J146" s="29"/>
    </row>
    <row r="147" spans="1:10" s="1" customFormat="1" ht="31.2" x14ac:dyDescent="0.3">
      <c r="A147" s="163"/>
      <c r="B147" s="163"/>
      <c r="C147" s="31" t="s">
        <v>116</v>
      </c>
      <c r="D147" s="31" t="s">
        <v>311</v>
      </c>
      <c r="E147" s="32">
        <v>4121</v>
      </c>
      <c r="F147" s="32" t="s">
        <v>213</v>
      </c>
      <c r="G147" s="33">
        <v>59326</v>
      </c>
      <c r="H147" s="33">
        <v>16720</v>
      </c>
      <c r="I147" s="33">
        <v>76046</v>
      </c>
      <c r="J147" s="29"/>
    </row>
    <row r="148" spans="1:10" s="1" customFormat="1" x14ac:dyDescent="0.3">
      <c r="A148" s="163"/>
      <c r="B148" s="163"/>
      <c r="C148" s="31" t="s">
        <v>19</v>
      </c>
      <c r="D148" s="31" t="s">
        <v>20</v>
      </c>
      <c r="E148" s="32">
        <v>4431</v>
      </c>
      <c r="F148" s="32" t="s">
        <v>215</v>
      </c>
      <c r="G148" s="34">
        <v>667853</v>
      </c>
      <c r="H148" s="34">
        <v>-110836</v>
      </c>
      <c r="I148" s="34">
        <v>557017</v>
      </c>
      <c r="J148" s="29"/>
    </row>
    <row r="149" spans="1:10" s="1" customFormat="1" x14ac:dyDescent="0.3">
      <c r="A149" s="163"/>
      <c r="B149" s="163"/>
      <c r="C149" s="163" t="s">
        <v>483</v>
      </c>
      <c r="D149" s="163" t="s">
        <v>482</v>
      </c>
      <c r="E149" s="32">
        <v>4507</v>
      </c>
      <c r="F149" s="32" t="s">
        <v>481</v>
      </c>
      <c r="G149" s="34">
        <v>4032021</v>
      </c>
      <c r="H149" s="34"/>
      <c r="I149" s="34">
        <v>4032021</v>
      </c>
      <c r="J149" s="29"/>
    </row>
    <row r="150" spans="1:10" s="1" customFormat="1" ht="31.2" x14ac:dyDescent="0.3">
      <c r="A150" s="163"/>
      <c r="B150" s="163"/>
      <c r="C150" s="163"/>
      <c r="D150" s="163"/>
      <c r="E150" s="32">
        <v>4509</v>
      </c>
      <c r="F150" s="32" t="s">
        <v>216</v>
      </c>
      <c r="G150" s="34">
        <v>0</v>
      </c>
      <c r="H150" s="34"/>
      <c r="I150" s="34">
        <v>0</v>
      </c>
      <c r="J150" s="29"/>
    </row>
    <row r="151" spans="1:10" s="1" customFormat="1" x14ac:dyDescent="0.3">
      <c r="A151" s="163"/>
      <c r="B151" s="163"/>
      <c r="C151" s="163" t="s">
        <v>173</v>
      </c>
      <c r="D151" s="163" t="s">
        <v>25</v>
      </c>
      <c r="E151" s="32">
        <v>473101</v>
      </c>
      <c r="F151" s="32" t="s">
        <v>841</v>
      </c>
      <c r="G151" s="34">
        <v>220865</v>
      </c>
      <c r="H151" s="34"/>
      <c r="I151" s="34">
        <v>220865</v>
      </c>
      <c r="J151" s="29"/>
    </row>
    <row r="152" spans="1:10" s="1" customFormat="1" x14ac:dyDescent="0.3">
      <c r="A152" s="163"/>
      <c r="B152" s="163"/>
      <c r="C152" s="163"/>
      <c r="D152" s="163"/>
      <c r="E152" s="32">
        <v>473102</v>
      </c>
      <c r="F152" s="32" t="s">
        <v>842</v>
      </c>
      <c r="G152" s="34">
        <v>347494</v>
      </c>
      <c r="H152" s="34">
        <v>995</v>
      </c>
      <c r="I152" s="34">
        <v>348489</v>
      </c>
      <c r="J152" s="29"/>
    </row>
    <row r="153" spans="1:10" s="1" customFormat="1" x14ac:dyDescent="0.3">
      <c r="A153" s="163"/>
      <c r="B153" s="163"/>
      <c r="C153" s="163"/>
      <c r="D153" s="163"/>
      <c r="E153" s="32">
        <v>473103</v>
      </c>
      <c r="F153" s="32" t="s">
        <v>221</v>
      </c>
      <c r="G153" s="34">
        <v>80232</v>
      </c>
      <c r="H153" s="34">
        <v>-6033</v>
      </c>
      <c r="I153" s="34">
        <v>74199</v>
      </c>
      <c r="J153" s="29"/>
    </row>
    <row r="154" spans="1:10" s="1" customFormat="1" x14ac:dyDescent="0.3">
      <c r="A154" s="163"/>
      <c r="B154" s="163"/>
      <c r="C154" s="163"/>
      <c r="D154" s="163"/>
      <c r="E154" s="32">
        <v>473105</v>
      </c>
      <c r="F154" s="32" t="s">
        <v>223</v>
      </c>
      <c r="G154" s="34">
        <v>155514</v>
      </c>
      <c r="H154" s="34">
        <v>-3453</v>
      </c>
      <c r="I154" s="34">
        <v>152061</v>
      </c>
      <c r="J154" s="29"/>
    </row>
    <row r="155" spans="1:10" s="1" customFormat="1" ht="15" customHeight="1" x14ac:dyDescent="0.3">
      <c r="A155" s="163"/>
      <c r="B155" s="163"/>
      <c r="C155" s="163"/>
      <c r="D155" s="163"/>
      <c r="E155" s="32">
        <v>473106</v>
      </c>
      <c r="F155" s="32" t="s">
        <v>224</v>
      </c>
      <c r="G155" s="34">
        <v>0</v>
      </c>
      <c r="H155" s="34"/>
      <c r="I155" s="34">
        <v>0</v>
      </c>
      <c r="J155" s="29"/>
    </row>
    <row r="156" spans="1:10" s="1" customFormat="1" x14ac:dyDescent="0.3">
      <c r="A156" s="163"/>
      <c r="B156" s="163"/>
      <c r="C156" s="163"/>
      <c r="D156" s="163"/>
      <c r="E156" s="32">
        <v>473107</v>
      </c>
      <c r="F156" s="32" t="s">
        <v>843</v>
      </c>
      <c r="G156" s="34">
        <v>196043</v>
      </c>
      <c r="H156" s="34"/>
      <c r="I156" s="34">
        <v>196043</v>
      </c>
      <c r="J156" s="29"/>
    </row>
    <row r="157" spans="1:10" s="1" customFormat="1" x14ac:dyDescent="0.3">
      <c r="A157" s="163"/>
      <c r="B157" s="163"/>
      <c r="C157" s="163"/>
      <c r="D157" s="163"/>
      <c r="E157" s="32">
        <v>473108</v>
      </c>
      <c r="F157" s="32" t="s">
        <v>227</v>
      </c>
      <c r="G157" s="34">
        <v>56943</v>
      </c>
      <c r="H157" s="34">
        <v>-494</v>
      </c>
      <c r="I157" s="34">
        <v>56449</v>
      </c>
      <c r="J157" s="29"/>
    </row>
    <row r="158" spans="1:10" s="1" customFormat="1" x14ac:dyDescent="0.3">
      <c r="A158" s="163"/>
      <c r="B158" s="163"/>
      <c r="C158" s="163"/>
      <c r="D158" s="163"/>
      <c r="E158" s="32">
        <v>473110</v>
      </c>
      <c r="F158" s="32" t="s">
        <v>844</v>
      </c>
      <c r="G158" s="34">
        <v>0</v>
      </c>
      <c r="H158" s="34"/>
      <c r="I158" s="34">
        <v>0</v>
      </c>
      <c r="J158" s="29"/>
    </row>
    <row r="159" spans="1:10" s="1" customFormat="1" x14ac:dyDescent="0.3">
      <c r="A159" s="163"/>
      <c r="B159" s="163"/>
      <c r="C159" s="163"/>
      <c r="D159" s="163"/>
      <c r="E159" s="32">
        <v>473111</v>
      </c>
      <c r="F159" s="32" t="s">
        <v>229</v>
      </c>
      <c r="G159" s="34">
        <v>37046</v>
      </c>
      <c r="H159" s="34">
        <v>-254</v>
      </c>
      <c r="I159" s="34">
        <v>36792</v>
      </c>
      <c r="J159" s="29"/>
    </row>
    <row r="160" spans="1:10" s="1" customFormat="1" x14ac:dyDescent="0.3">
      <c r="A160" s="163"/>
      <c r="B160" s="163"/>
      <c r="C160" s="163"/>
      <c r="D160" s="163"/>
      <c r="E160" s="32">
        <v>473112</v>
      </c>
      <c r="F160" s="32" t="s">
        <v>845</v>
      </c>
      <c r="G160" s="34">
        <v>0</v>
      </c>
      <c r="H160" s="34"/>
      <c r="I160" s="34">
        <v>0</v>
      </c>
      <c r="J160" s="29"/>
    </row>
    <row r="161" spans="1:10" s="1" customFormat="1" x14ac:dyDescent="0.3">
      <c r="A161" s="163"/>
      <c r="B161" s="163"/>
      <c r="C161" s="163"/>
      <c r="D161" s="163"/>
      <c r="E161" s="32">
        <v>473113</v>
      </c>
      <c r="F161" s="32" t="s">
        <v>479</v>
      </c>
      <c r="G161" s="34">
        <v>84515</v>
      </c>
      <c r="H161" s="34"/>
      <c r="I161" s="34">
        <v>84515</v>
      </c>
      <c r="J161" s="29"/>
    </row>
    <row r="162" spans="1:10" s="1" customFormat="1" x14ac:dyDescent="0.3">
      <c r="A162" s="163"/>
      <c r="B162" s="163"/>
      <c r="C162" s="166" t="s">
        <v>26</v>
      </c>
      <c r="D162" s="166" t="s">
        <v>478</v>
      </c>
      <c r="E162" s="32">
        <v>4741</v>
      </c>
      <c r="F162" s="32" t="s">
        <v>862</v>
      </c>
      <c r="G162" s="34">
        <v>81187</v>
      </c>
      <c r="H162" s="34"/>
      <c r="I162" s="34">
        <v>81187</v>
      </c>
      <c r="J162" s="29"/>
    </row>
    <row r="163" spans="1:10" s="1" customFormat="1" ht="15" customHeight="1" x14ac:dyDescent="0.3">
      <c r="A163" s="163"/>
      <c r="B163" s="163"/>
      <c r="C163" s="167"/>
      <c r="D163" s="167"/>
      <c r="E163" s="32">
        <v>4746</v>
      </c>
      <c r="F163" s="32" t="s">
        <v>230</v>
      </c>
      <c r="G163" s="34">
        <v>126715</v>
      </c>
      <c r="H163" s="34"/>
      <c r="I163" s="34">
        <v>126715</v>
      </c>
      <c r="J163" s="29"/>
    </row>
    <row r="164" spans="1:10" s="1" customFormat="1" x14ac:dyDescent="0.3">
      <c r="A164" s="163"/>
      <c r="B164" s="163"/>
      <c r="C164" s="168"/>
      <c r="D164" s="168"/>
      <c r="E164" s="32">
        <v>47496</v>
      </c>
      <c r="F164" s="32" t="s">
        <v>754</v>
      </c>
      <c r="G164" s="34">
        <v>0</v>
      </c>
      <c r="H164" s="34"/>
      <c r="I164" s="34">
        <v>0</v>
      </c>
      <c r="J164" s="29"/>
    </row>
    <row r="165" spans="1:10" s="1" customFormat="1" x14ac:dyDescent="0.3">
      <c r="A165" s="163"/>
      <c r="B165" s="163"/>
      <c r="C165" s="31" t="s">
        <v>28</v>
      </c>
      <c r="D165" s="31" t="s">
        <v>477</v>
      </c>
      <c r="E165" s="32">
        <v>4921</v>
      </c>
      <c r="F165" s="32" t="s">
        <v>232</v>
      </c>
      <c r="G165" s="34">
        <v>15000</v>
      </c>
      <c r="H165" s="34"/>
      <c r="I165" s="34">
        <v>15000</v>
      </c>
      <c r="J165" s="29"/>
    </row>
    <row r="166" spans="1:10" s="1" customFormat="1" ht="15" customHeight="1" x14ac:dyDescent="0.3">
      <c r="A166" s="163" t="s">
        <v>30</v>
      </c>
      <c r="B166" s="163" t="s">
        <v>31</v>
      </c>
      <c r="C166" s="160" t="s">
        <v>307</v>
      </c>
      <c r="D166" s="161"/>
      <c r="E166" s="161"/>
      <c r="F166" s="162"/>
      <c r="G166" s="30">
        <v>218327</v>
      </c>
      <c r="H166" s="30">
        <v>-11826</v>
      </c>
      <c r="I166" s="30">
        <v>206501</v>
      </c>
      <c r="J166" s="29"/>
    </row>
    <row r="167" spans="1:10" s="1" customFormat="1" ht="15" customHeight="1" x14ac:dyDescent="0.3">
      <c r="A167" s="163"/>
      <c r="B167" s="163"/>
      <c r="C167" s="163" t="s">
        <v>32</v>
      </c>
      <c r="D167" s="163" t="s">
        <v>33</v>
      </c>
      <c r="E167" s="32">
        <v>5101</v>
      </c>
      <c r="F167" s="32" t="s">
        <v>33</v>
      </c>
      <c r="G167" s="33">
        <v>25880</v>
      </c>
      <c r="H167" s="33"/>
      <c r="I167" s="33">
        <v>25880</v>
      </c>
      <c r="J167" s="29"/>
    </row>
    <row r="168" spans="1:10" s="1" customFormat="1" x14ac:dyDescent="0.3">
      <c r="A168" s="163"/>
      <c r="B168" s="163"/>
      <c r="C168" s="163"/>
      <c r="D168" s="163"/>
      <c r="E168" s="32">
        <v>5103</v>
      </c>
      <c r="F168" s="32" t="s">
        <v>755</v>
      </c>
      <c r="G168" s="33">
        <v>61158</v>
      </c>
      <c r="H168" s="33"/>
      <c r="I168" s="33">
        <v>61158</v>
      </c>
      <c r="J168" s="29"/>
    </row>
    <row r="169" spans="1:10" s="1" customFormat="1" x14ac:dyDescent="0.3">
      <c r="A169" s="163"/>
      <c r="B169" s="163"/>
      <c r="C169" s="31" t="s">
        <v>35</v>
      </c>
      <c r="D169" s="31" t="s">
        <v>36</v>
      </c>
      <c r="E169" s="32">
        <v>5201</v>
      </c>
      <c r="F169" s="32" t="s">
        <v>476</v>
      </c>
      <c r="G169" s="33">
        <v>127289</v>
      </c>
      <c r="H169" s="33">
        <v>-11826</v>
      </c>
      <c r="I169" s="33">
        <v>115463</v>
      </c>
      <c r="J169" s="29"/>
    </row>
    <row r="170" spans="1:10" s="1" customFormat="1" ht="31.2" x14ac:dyDescent="0.3">
      <c r="A170" s="163"/>
      <c r="B170" s="163"/>
      <c r="C170" s="31" t="s">
        <v>133</v>
      </c>
      <c r="D170" s="31" t="s">
        <v>134</v>
      </c>
      <c r="E170" s="32">
        <v>5600</v>
      </c>
      <c r="F170" s="32" t="s">
        <v>475</v>
      </c>
      <c r="G170" s="33">
        <v>4000</v>
      </c>
      <c r="H170" s="33"/>
      <c r="I170" s="33">
        <v>4000</v>
      </c>
      <c r="J170" s="29"/>
    </row>
    <row r="171" spans="1:10" s="1" customFormat="1" ht="15" customHeight="1" x14ac:dyDescent="0.3">
      <c r="A171" s="163" t="s">
        <v>38</v>
      </c>
      <c r="B171" s="163" t="s">
        <v>313</v>
      </c>
      <c r="C171" s="160" t="s">
        <v>307</v>
      </c>
      <c r="D171" s="161"/>
      <c r="E171" s="161"/>
      <c r="F171" s="162"/>
      <c r="G171" s="30">
        <v>5141959</v>
      </c>
      <c r="H171" s="30">
        <v>22606</v>
      </c>
      <c r="I171" s="30">
        <v>5164565</v>
      </c>
      <c r="J171" s="29"/>
    </row>
    <row r="172" spans="1:10" s="1" customFormat="1" ht="31.2" x14ac:dyDescent="0.3">
      <c r="A172" s="163"/>
      <c r="B172" s="163"/>
      <c r="C172" s="163" t="s">
        <v>39</v>
      </c>
      <c r="D172" s="163" t="s">
        <v>40</v>
      </c>
      <c r="E172" s="32">
        <v>6210</v>
      </c>
      <c r="F172" s="32" t="s">
        <v>233</v>
      </c>
      <c r="G172" s="34">
        <v>980928</v>
      </c>
      <c r="H172" s="34">
        <v>52032</v>
      </c>
      <c r="I172" s="34">
        <v>1032960</v>
      </c>
      <c r="J172" s="29"/>
    </row>
    <row r="173" spans="1:10" s="1" customFormat="1" x14ac:dyDescent="0.3">
      <c r="A173" s="163"/>
      <c r="B173" s="163"/>
      <c r="C173" s="163"/>
      <c r="D173" s="163"/>
      <c r="E173" s="32">
        <v>6212</v>
      </c>
      <c r="F173" s="32" t="s">
        <v>474</v>
      </c>
      <c r="G173" s="34">
        <v>1776808</v>
      </c>
      <c r="H173" s="34">
        <v>34757</v>
      </c>
      <c r="I173" s="34">
        <v>1811565</v>
      </c>
      <c r="J173" s="29"/>
    </row>
    <row r="174" spans="1:10" s="1" customFormat="1" x14ac:dyDescent="0.3">
      <c r="A174" s="163"/>
      <c r="B174" s="163"/>
      <c r="C174" s="163"/>
      <c r="D174" s="163"/>
      <c r="E174" s="32">
        <v>6213</v>
      </c>
      <c r="F174" s="32" t="s">
        <v>500</v>
      </c>
      <c r="G174" s="34">
        <v>358636</v>
      </c>
      <c r="H174" s="34">
        <v>-1396</v>
      </c>
      <c r="I174" s="34">
        <v>357240</v>
      </c>
      <c r="J174" s="29"/>
    </row>
    <row r="175" spans="1:10" s="1" customFormat="1" x14ac:dyDescent="0.3">
      <c r="A175" s="163"/>
      <c r="B175" s="163"/>
      <c r="C175" s="163"/>
      <c r="D175" s="163"/>
      <c r="E175" s="32">
        <v>6214</v>
      </c>
      <c r="F175" s="32" t="s">
        <v>234</v>
      </c>
      <c r="G175" s="34">
        <v>114646</v>
      </c>
      <c r="H175" s="34">
        <v>-36538</v>
      </c>
      <c r="I175" s="34">
        <v>78108</v>
      </c>
      <c r="J175" s="29"/>
    </row>
    <row r="176" spans="1:10" s="1" customFormat="1" x14ac:dyDescent="0.3">
      <c r="A176" s="163"/>
      <c r="B176" s="163"/>
      <c r="C176" s="163"/>
      <c r="D176" s="163"/>
      <c r="E176" s="32">
        <v>6218</v>
      </c>
      <c r="F176" s="32" t="s">
        <v>235</v>
      </c>
      <c r="G176" s="34">
        <v>12222</v>
      </c>
      <c r="H176" s="34"/>
      <c r="I176" s="34">
        <v>12222</v>
      </c>
      <c r="J176" s="29"/>
    </row>
    <row r="177" spans="1:10" s="1" customFormat="1" x14ac:dyDescent="0.3">
      <c r="A177" s="163"/>
      <c r="B177" s="163"/>
      <c r="C177" s="163"/>
      <c r="D177" s="163"/>
      <c r="E177" s="32">
        <v>6219</v>
      </c>
      <c r="F177" s="32" t="s">
        <v>236</v>
      </c>
      <c r="G177" s="34">
        <v>0</v>
      </c>
      <c r="H177" s="34"/>
      <c r="I177" s="34">
        <v>0</v>
      </c>
      <c r="J177" s="29"/>
    </row>
    <row r="178" spans="1:10" s="1" customFormat="1" x14ac:dyDescent="0.3">
      <c r="A178" s="163"/>
      <c r="B178" s="163"/>
      <c r="C178" s="163"/>
      <c r="D178" s="163"/>
      <c r="E178" s="32">
        <v>62210</v>
      </c>
      <c r="F178" s="32" t="s">
        <v>472</v>
      </c>
      <c r="G178" s="34">
        <v>22436</v>
      </c>
      <c r="H178" s="34"/>
      <c r="I178" s="34">
        <v>22436</v>
      </c>
      <c r="J178" s="29"/>
    </row>
    <row r="179" spans="1:10" s="1" customFormat="1" x14ac:dyDescent="0.3">
      <c r="A179" s="163"/>
      <c r="B179" s="163"/>
      <c r="C179" s="163"/>
      <c r="D179" s="163"/>
      <c r="E179" s="32">
        <v>6222</v>
      </c>
      <c r="F179" s="32" t="s">
        <v>470</v>
      </c>
      <c r="G179" s="34">
        <v>150246</v>
      </c>
      <c r="H179" s="34">
        <v>2583</v>
      </c>
      <c r="I179" s="34">
        <v>152829</v>
      </c>
      <c r="J179" s="29"/>
    </row>
    <row r="180" spans="1:10" s="1" customFormat="1" x14ac:dyDescent="0.3">
      <c r="A180" s="163"/>
      <c r="B180" s="163"/>
      <c r="C180" s="163"/>
      <c r="D180" s="163"/>
      <c r="E180" s="32">
        <v>6223</v>
      </c>
      <c r="F180" s="32" t="s">
        <v>468</v>
      </c>
      <c r="G180" s="34">
        <v>266128</v>
      </c>
      <c r="H180" s="34">
        <v>-2245</v>
      </c>
      <c r="I180" s="34">
        <v>263883</v>
      </c>
      <c r="J180" s="29"/>
    </row>
    <row r="181" spans="1:10" s="1" customFormat="1" x14ac:dyDescent="0.3">
      <c r="A181" s="163"/>
      <c r="B181" s="163"/>
      <c r="C181" s="163"/>
      <c r="D181" s="163"/>
      <c r="E181" s="32">
        <v>6224</v>
      </c>
      <c r="F181" s="32" t="s">
        <v>466</v>
      </c>
      <c r="G181" s="34">
        <v>141013</v>
      </c>
      <c r="H181" s="34">
        <v>2139</v>
      </c>
      <c r="I181" s="34">
        <v>143152</v>
      </c>
      <c r="J181" s="29"/>
    </row>
    <row r="182" spans="1:10" s="1" customFormat="1" x14ac:dyDescent="0.3">
      <c r="A182" s="163"/>
      <c r="B182" s="163"/>
      <c r="C182" s="163"/>
      <c r="D182" s="163"/>
      <c r="E182" s="32">
        <v>6225</v>
      </c>
      <c r="F182" s="32" t="s">
        <v>464</v>
      </c>
      <c r="G182" s="34">
        <v>16365</v>
      </c>
      <c r="H182" s="34"/>
      <c r="I182" s="34">
        <v>16365</v>
      </c>
      <c r="J182" s="29"/>
    </row>
    <row r="183" spans="1:10" s="1" customFormat="1" x14ac:dyDescent="0.3">
      <c r="A183" s="163"/>
      <c r="B183" s="163"/>
      <c r="C183" s="163"/>
      <c r="D183" s="163"/>
      <c r="E183" s="32">
        <v>6226</v>
      </c>
      <c r="F183" s="32" t="s">
        <v>237</v>
      </c>
      <c r="G183" s="34">
        <v>183112</v>
      </c>
      <c r="H183" s="34"/>
      <c r="I183" s="34">
        <v>183112</v>
      </c>
      <c r="J183" s="29"/>
    </row>
    <row r="184" spans="1:10" s="1" customFormat="1" x14ac:dyDescent="0.3">
      <c r="A184" s="163"/>
      <c r="B184" s="163"/>
      <c r="C184" s="163"/>
      <c r="D184" s="163"/>
      <c r="E184" s="32">
        <v>6227</v>
      </c>
      <c r="F184" s="32" t="s">
        <v>238</v>
      </c>
      <c r="G184" s="34">
        <v>146676</v>
      </c>
      <c r="H184" s="34">
        <v>-17228</v>
      </c>
      <c r="I184" s="34">
        <v>129448</v>
      </c>
      <c r="J184" s="29"/>
    </row>
    <row r="185" spans="1:10" s="1" customFormat="1" x14ac:dyDescent="0.3">
      <c r="A185" s="163"/>
      <c r="B185" s="163"/>
      <c r="C185" s="31" t="s">
        <v>48</v>
      </c>
      <c r="D185" s="31" t="s">
        <v>49</v>
      </c>
      <c r="E185" s="32">
        <v>6410</v>
      </c>
      <c r="F185" s="32" t="s">
        <v>49</v>
      </c>
      <c r="G185" s="34">
        <v>513616</v>
      </c>
      <c r="H185" s="34">
        <v>-11498</v>
      </c>
      <c r="I185" s="34">
        <v>502118</v>
      </c>
      <c r="J185" s="29"/>
    </row>
    <row r="186" spans="1:10" s="1" customFormat="1" ht="15" customHeight="1" x14ac:dyDescent="0.3">
      <c r="A186" s="163"/>
      <c r="B186" s="163"/>
      <c r="C186" s="163" t="s">
        <v>51</v>
      </c>
      <c r="D186" s="163" t="s">
        <v>314</v>
      </c>
      <c r="E186" s="32">
        <v>6610</v>
      </c>
      <c r="F186" s="32" t="s">
        <v>240</v>
      </c>
      <c r="G186" s="34">
        <v>38191</v>
      </c>
      <c r="H186" s="34"/>
      <c r="I186" s="34">
        <v>38191</v>
      </c>
      <c r="J186" s="29"/>
    </row>
    <row r="187" spans="1:10" s="1" customFormat="1" x14ac:dyDescent="0.3">
      <c r="A187" s="163"/>
      <c r="B187" s="163"/>
      <c r="C187" s="163"/>
      <c r="D187" s="163"/>
      <c r="E187" s="32">
        <v>6611</v>
      </c>
      <c r="F187" s="32" t="s">
        <v>121</v>
      </c>
      <c r="G187" s="34">
        <v>245574</v>
      </c>
      <c r="H187" s="34"/>
      <c r="I187" s="34">
        <v>245574</v>
      </c>
      <c r="J187" s="29"/>
    </row>
    <row r="188" spans="1:10" s="1" customFormat="1" x14ac:dyDescent="0.3">
      <c r="A188" s="163"/>
      <c r="B188" s="163"/>
      <c r="C188" s="163"/>
      <c r="D188" s="163"/>
      <c r="E188" s="32">
        <v>6615</v>
      </c>
      <c r="F188" s="32" t="s">
        <v>241</v>
      </c>
      <c r="G188" s="34">
        <v>175362</v>
      </c>
      <c r="H188" s="34"/>
      <c r="I188" s="34">
        <v>175362</v>
      </c>
      <c r="J188" s="29"/>
    </row>
    <row r="189" spans="1:10" s="1" customFormat="1" ht="15" customHeight="1" x14ac:dyDescent="0.3">
      <c r="A189" s="163" t="s">
        <v>54</v>
      </c>
      <c r="B189" s="163" t="s">
        <v>315</v>
      </c>
      <c r="C189" s="160" t="s">
        <v>307</v>
      </c>
      <c r="D189" s="161"/>
      <c r="E189" s="161"/>
      <c r="F189" s="162"/>
      <c r="G189" s="30">
        <v>5179209</v>
      </c>
      <c r="H189" s="30">
        <v>183307</v>
      </c>
      <c r="I189" s="30">
        <v>5362516</v>
      </c>
      <c r="J189" s="29"/>
    </row>
    <row r="190" spans="1:10" s="1" customFormat="1" ht="15" customHeight="1" x14ac:dyDescent="0.3">
      <c r="A190" s="163"/>
      <c r="B190" s="163"/>
      <c r="C190" s="163" t="s">
        <v>55</v>
      </c>
      <c r="D190" s="163" t="s">
        <v>316</v>
      </c>
      <c r="E190" s="32">
        <v>8110</v>
      </c>
      <c r="F190" s="32" t="s">
        <v>863</v>
      </c>
      <c r="G190" s="34">
        <v>610101</v>
      </c>
      <c r="H190" s="34">
        <v>-8070</v>
      </c>
      <c r="I190" s="34">
        <v>602031</v>
      </c>
      <c r="J190" s="29"/>
    </row>
    <row r="191" spans="1:10" s="1" customFormat="1" x14ac:dyDescent="0.3">
      <c r="A191" s="163"/>
      <c r="B191" s="163"/>
      <c r="C191" s="163"/>
      <c r="D191" s="163"/>
      <c r="E191" s="32">
        <v>8111</v>
      </c>
      <c r="F191" s="32" t="s">
        <v>242</v>
      </c>
      <c r="G191" s="34">
        <v>119725</v>
      </c>
      <c r="H191" s="34">
        <v>-3902</v>
      </c>
      <c r="I191" s="34">
        <v>115823</v>
      </c>
      <c r="J191" s="29"/>
    </row>
    <row r="192" spans="1:10" s="1" customFormat="1" ht="31.2" x14ac:dyDescent="0.3">
      <c r="A192" s="163"/>
      <c r="B192" s="163"/>
      <c r="C192" s="163"/>
      <c r="D192" s="163"/>
      <c r="E192" s="32">
        <v>8114</v>
      </c>
      <c r="F192" s="32" t="s">
        <v>463</v>
      </c>
      <c r="G192" s="34">
        <v>43595</v>
      </c>
      <c r="H192" s="34"/>
      <c r="I192" s="34">
        <v>43595</v>
      </c>
      <c r="J192" s="29"/>
    </row>
    <row r="193" spans="1:10" s="1" customFormat="1" ht="31.2" x14ac:dyDescent="0.3">
      <c r="A193" s="163"/>
      <c r="B193" s="163"/>
      <c r="C193" s="163"/>
      <c r="D193" s="163"/>
      <c r="E193" s="32">
        <v>8115</v>
      </c>
      <c r="F193" s="32" t="s">
        <v>322</v>
      </c>
      <c r="G193" s="34">
        <v>3250</v>
      </c>
      <c r="H193" s="34"/>
      <c r="I193" s="34">
        <v>3250</v>
      </c>
      <c r="J193" s="29"/>
    </row>
    <row r="194" spans="1:10" s="1" customFormat="1" x14ac:dyDescent="0.3">
      <c r="A194" s="163"/>
      <c r="B194" s="163"/>
      <c r="C194" s="163"/>
      <c r="D194" s="163"/>
      <c r="E194" s="32">
        <v>8120</v>
      </c>
      <c r="F194" s="32" t="s">
        <v>461</v>
      </c>
      <c r="G194" s="34">
        <v>3230</v>
      </c>
      <c r="H194" s="34"/>
      <c r="I194" s="34">
        <v>3230</v>
      </c>
      <c r="J194" s="29"/>
    </row>
    <row r="195" spans="1:10" s="1" customFormat="1" x14ac:dyDescent="0.3">
      <c r="A195" s="163"/>
      <c r="B195" s="163"/>
      <c r="C195" s="163" t="s">
        <v>243</v>
      </c>
      <c r="D195" s="163" t="s">
        <v>58</v>
      </c>
      <c r="E195" s="32">
        <v>8211</v>
      </c>
      <c r="F195" s="32" t="s">
        <v>60</v>
      </c>
      <c r="G195" s="34">
        <v>278392</v>
      </c>
      <c r="H195" s="34"/>
      <c r="I195" s="34">
        <v>278392</v>
      </c>
      <c r="J195" s="29"/>
    </row>
    <row r="196" spans="1:10" s="1" customFormat="1" x14ac:dyDescent="0.3">
      <c r="A196" s="163"/>
      <c r="B196" s="163"/>
      <c r="C196" s="163"/>
      <c r="D196" s="163"/>
      <c r="E196" s="32">
        <v>8213</v>
      </c>
      <c r="F196" s="32" t="s">
        <v>62</v>
      </c>
      <c r="G196" s="34">
        <v>28260</v>
      </c>
      <c r="H196" s="34"/>
      <c r="I196" s="34">
        <v>28260</v>
      </c>
      <c r="J196" s="29"/>
    </row>
    <row r="197" spans="1:10" s="1" customFormat="1" x14ac:dyDescent="0.3">
      <c r="A197" s="163"/>
      <c r="B197" s="163"/>
      <c r="C197" s="163"/>
      <c r="D197" s="163"/>
      <c r="E197" s="32">
        <v>8214</v>
      </c>
      <c r="F197" s="32" t="s">
        <v>64</v>
      </c>
      <c r="G197" s="34">
        <v>50927</v>
      </c>
      <c r="H197" s="34"/>
      <c r="I197" s="34">
        <v>50927</v>
      </c>
      <c r="J197" s="29"/>
    </row>
    <row r="198" spans="1:10" s="1" customFormat="1" x14ac:dyDescent="0.3">
      <c r="A198" s="163"/>
      <c r="B198" s="163"/>
      <c r="C198" s="163"/>
      <c r="D198" s="163"/>
      <c r="E198" s="32">
        <v>8215</v>
      </c>
      <c r="F198" s="32" t="s">
        <v>244</v>
      </c>
      <c r="G198" s="34">
        <v>21586</v>
      </c>
      <c r="H198" s="34"/>
      <c r="I198" s="34">
        <v>21586</v>
      </c>
      <c r="J198" s="29"/>
    </row>
    <row r="199" spans="1:10" s="1" customFormat="1" x14ac:dyDescent="0.3">
      <c r="A199" s="163"/>
      <c r="B199" s="163"/>
      <c r="C199" s="163"/>
      <c r="D199" s="163"/>
      <c r="E199" s="32">
        <v>8216</v>
      </c>
      <c r="F199" s="32" t="s">
        <v>245</v>
      </c>
      <c r="G199" s="34">
        <v>26803</v>
      </c>
      <c r="H199" s="34"/>
      <c r="I199" s="34">
        <v>26803</v>
      </c>
      <c r="J199" s="29"/>
    </row>
    <row r="200" spans="1:10" s="1" customFormat="1" x14ac:dyDescent="0.3">
      <c r="A200" s="163"/>
      <c r="B200" s="163"/>
      <c r="C200" s="163"/>
      <c r="D200" s="163"/>
      <c r="E200" s="32">
        <v>8217</v>
      </c>
      <c r="F200" s="32" t="s">
        <v>123</v>
      </c>
      <c r="G200" s="34">
        <v>46954</v>
      </c>
      <c r="H200" s="34"/>
      <c r="I200" s="34">
        <v>46954</v>
      </c>
      <c r="J200" s="29"/>
    </row>
    <row r="201" spans="1:10" s="1" customFormat="1" x14ac:dyDescent="0.3">
      <c r="A201" s="163"/>
      <c r="B201" s="163"/>
      <c r="C201" s="163"/>
      <c r="D201" s="163"/>
      <c r="E201" s="32">
        <v>8218</v>
      </c>
      <c r="F201" s="32" t="s">
        <v>317</v>
      </c>
      <c r="G201" s="34">
        <v>23197</v>
      </c>
      <c r="H201" s="34">
        <v>376</v>
      </c>
      <c r="I201" s="34">
        <v>23573</v>
      </c>
      <c r="J201" s="29"/>
    </row>
    <row r="202" spans="1:10" s="1" customFormat="1" x14ac:dyDescent="0.3">
      <c r="A202" s="163"/>
      <c r="B202" s="163"/>
      <c r="C202" s="163"/>
      <c r="D202" s="163"/>
      <c r="E202" s="32">
        <v>8219</v>
      </c>
      <c r="F202" s="32" t="s">
        <v>246</v>
      </c>
      <c r="G202" s="34">
        <v>55651</v>
      </c>
      <c r="H202" s="34"/>
      <c r="I202" s="34">
        <v>55651</v>
      </c>
      <c r="J202" s="29"/>
    </row>
    <row r="203" spans="1:10" s="1" customFormat="1" x14ac:dyDescent="0.3">
      <c r="A203" s="163"/>
      <c r="B203" s="163"/>
      <c r="C203" s="163"/>
      <c r="D203" s="163"/>
      <c r="E203" s="32">
        <v>8220</v>
      </c>
      <c r="F203" s="32" t="s">
        <v>247</v>
      </c>
      <c r="G203" s="34">
        <v>29599</v>
      </c>
      <c r="H203" s="34"/>
      <c r="I203" s="34">
        <v>29599</v>
      </c>
      <c r="J203" s="29"/>
    </row>
    <row r="204" spans="1:10" s="1" customFormat="1" x14ac:dyDescent="0.3">
      <c r="A204" s="163"/>
      <c r="B204" s="163"/>
      <c r="C204" s="163"/>
      <c r="D204" s="163"/>
      <c r="E204" s="32">
        <v>8221</v>
      </c>
      <c r="F204" s="32" t="s">
        <v>248</v>
      </c>
      <c r="G204" s="34">
        <v>114598</v>
      </c>
      <c r="H204" s="34">
        <v>112897</v>
      </c>
      <c r="I204" s="34">
        <v>227495</v>
      </c>
      <c r="J204" s="29"/>
    </row>
    <row r="205" spans="1:10" s="1" customFormat="1" x14ac:dyDescent="0.3">
      <c r="A205" s="163"/>
      <c r="B205" s="163"/>
      <c r="C205" s="163"/>
      <c r="D205" s="163"/>
      <c r="E205" s="32">
        <v>8223</v>
      </c>
      <c r="F205" s="32" t="s">
        <v>459</v>
      </c>
      <c r="G205" s="34">
        <v>20306</v>
      </c>
      <c r="H205" s="34"/>
      <c r="I205" s="34">
        <v>20306</v>
      </c>
      <c r="J205" s="29"/>
    </row>
    <row r="206" spans="1:10" s="1" customFormat="1" ht="15" customHeight="1" x14ac:dyDescent="0.3">
      <c r="A206" s="163"/>
      <c r="B206" s="163"/>
      <c r="C206" s="163" t="s">
        <v>67</v>
      </c>
      <c r="D206" s="163" t="s">
        <v>68</v>
      </c>
      <c r="E206" s="32">
        <v>8231</v>
      </c>
      <c r="F206" s="32" t="s">
        <v>249</v>
      </c>
      <c r="G206" s="34">
        <v>1243537</v>
      </c>
      <c r="H206" s="34">
        <v>4900</v>
      </c>
      <c r="I206" s="34">
        <v>1248437</v>
      </c>
      <c r="J206" s="29"/>
    </row>
    <row r="207" spans="1:10" s="1" customFormat="1" x14ac:dyDescent="0.3">
      <c r="A207" s="163"/>
      <c r="B207" s="163"/>
      <c r="C207" s="163"/>
      <c r="D207" s="163"/>
      <c r="E207" s="32">
        <v>82311</v>
      </c>
      <c r="F207" s="32" t="s">
        <v>250</v>
      </c>
      <c r="G207" s="34">
        <v>19520</v>
      </c>
      <c r="H207" s="34"/>
      <c r="I207" s="34">
        <v>19520</v>
      </c>
      <c r="J207" s="29"/>
    </row>
    <row r="208" spans="1:10" s="1" customFormat="1" x14ac:dyDescent="0.3">
      <c r="A208" s="163"/>
      <c r="B208" s="163"/>
      <c r="C208" s="163"/>
      <c r="D208" s="163"/>
      <c r="E208" s="32">
        <v>8232</v>
      </c>
      <c r="F208" s="32" t="s">
        <v>251</v>
      </c>
      <c r="G208" s="34">
        <v>126751</v>
      </c>
      <c r="H208" s="34"/>
      <c r="I208" s="34">
        <v>126751</v>
      </c>
      <c r="J208" s="29"/>
    </row>
    <row r="209" spans="1:10" s="1" customFormat="1" x14ac:dyDescent="0.3">
      <c r="A209" s="163"/>
      <c r="B209" s="163"/>
      <c r="C209" s="163"/>
      <c r="D209" s="163"/>
      <c r="E209" s="32">
        <v>8233</v>
      </c>
      <c r="F209" s="32" t="s">
        <v>252</v>
      </c>
      <c r="G209" s="34">
        <v>92856</v>
      </c>
      <c r="H209" s="34"/>
      <c r="I209" s="34">
        <v>92856</v>
      </c>
      <c r="J209" s="29"/>
    </row>
    <row r="210" spans="1:10" s="1" customFormat="1" x14ac:dyDescent="0.3">
      <c r="A210" s="163"/>
      <c r="B210" s="163"/>
      <c r="C210" s="163"/>
      <c r="D210" s="163"/>
      <c r="E210" s="32">
        <v>8235</v>
      </c>
      <c r="F210" s="32" t="s">
        <v>253</v>
      </c>
      <c r="G210" s="34">
        <v>97485</v>
      </c>
      <c r="H210" s="34"/>
      <c r="I210" s="34">
        <v>97485</v>
      </c>
      <c r="J210" s="29"/>
    </row>
    <row r="211" spans="1:10" s="1" customFormat="1" x14ac:dyDescent="0.3">
      <c r="A211" s="163"/>
      <c r="B211" s="163"/>
      <c r="C211" s="163"/>
      <c r="D211" s="163"/>
      <c r="E211" s="32">
        <v>8237</v>
      </c>
      <c r="F211" s="32" t="s">
        <v>254</v>
      </c>
      <c r="G211" s="34">
        <v>64228</v>
      </c>
      <c r="H211" s="34"/>
      <c r="I211" s="34">
        <v>64228</v>
      </c>
      <c r="J211" s="29"/>
    </row>
    <row r="212" spans="1:10" s="1" customFormat="1" x14ac:dyDescent="0.3">
      <c r="A212" s="163"/>
      <c r="B212" s="163"/>
      <c r="C212" s="163"/>
      <c r="D212" s="163"/>
      <c r="E212" s="32">
        <v>8238</v>
      </c>
      <c r="F212" s="32" t="s">
        <v>126</v>
      </c>
      <c r="G212" s="34">
        <v>1110711</v>
      </c>
      <c r="H212" s="34">
        <v>78083</v>
      </c>
      <c r="I212" s="34">
        <v>1188794</v>
      </c>
      <c r="J212" s="29"/>
    </row>
    <row r="213" spans="1:10" s="1" customFormat="1" x14ac:dyDescent="0.3">
      <c r="A213" s="163"/>
      <c r="B213" s="163"/>
      <c r="C213" s="163"/>
      <c r="D213" s="163"/>
      <c r="E213" s="32">
        <v>82381</v>
      </c>
      <c r="F213" s="32" t="s">
        <v>748</v>
      </c>
      <c r="G213" s="34">
        <v>31395</v>
      </c>
      <c r="H213" s="34"/>
      <c r="I213" s="34">
        <v>31395</v>
      </c>
      <c r="J213" s="29"/>
    </row>
    <row r="214" spans="1:10" s="1" customFormat="1" x14ac:dyDescent="0.3">
      <c r="A214" s="163"/>
      <c r="B214" s="163"/>
      <c r="C214" s="163"/>
      <c r="D214" s="163"/>
      <c r="E214" s="32">
        <v>8239</v>
      </c>
      <c r="F214" s="32" t="s">
        <v>255</v>
      </c>
      <c r="G214" s="34">
        <v>232580</v>
      </c>
      <c r="H214" s="34">
        <v>484</v>
      </c>
      <c r="I214" s="34">
        <v>233064</v>
      </c>
      <c r="J214" s="29"/>
    </row>
    <row r="215" spans="1:10" s="1" customFormat="1" x14ac:dyDescent="0.3">
      <c r="A215" s="163"/>
      <c r="B215" s="163"/>
      <c r="C215" s="163"/>
      <c r="D215" s="163"/>
      <c r="E215" s="32">
        <v>823901</v>
      </c>
      <c r="F215" s="32" t="s">
        <v>756</v>
      </c>
      <c r="G215" s="34">
        <v>39524</v>
      </c>
      <c r="H215" s="34">
        <v>-3067</v>
      </c>
      <c r="I215" s="34">
        <v>36457</v>
      </c>
      <c r="J215" s="29"/>
    </row>
    <row r="216" spans="1:10" s="1" customFormat="1" x14ac:dyDescent="0.3">
      <c r="A216" s="163"/>
      <c r="B216" s="163"/>
      <c r="C216" s="163"/>
      <c r="D216" s="163"/>
      <c r="E216" s="32">
        <v>8240</v>
      </c>
      <c r="F216" s="32" t="s">
        <v>256</v>
      </c>
      <c r="G216" s="34">
        <v>170272</v>
      </c>
      <c r="H216" s="34"/>
      <c r="I216" s="34">
        <v>170272</v>
      </c>
      <c r="J216" s="29"/>
    </row>
    <row r="217" spans="1:10" s="1" customFormat="1" x14ac:dyDescent="0.3">
      <c r="A217" s="163"/>
      <c r="B217" s="163"/>
      <c r="C217" s="163"/>
      <c r="D217" s="163"/>
      <c r="E217" s="32">
        <v>82401</v>
      </c>
      <c r="F217" s="32" t="s">
        <v>171</v>
      </c>
      <c r="G217" s="34">
        <v>63529</v>
      </c>
      <c r="H217" s="34">
        <v>1606</v>
      </c>
      <c r="I217" s="34">
        <v>65135</v>
      </c>
      <c r="J217" s="29"/>
    </row>
    <row r="218" spans="1:10" s="1" customFormat="1" x14ac:dyDescent="0.3">
      <c r="A218" s="163"/>
      <c r="B218" s="163"/>
      <c r="C218" s="163"/>
      <c r="D218" s="163"/>
      <c r="E218" s="32">
        <v>8241</v>
      </c>
      <c r="F218" s="32" t="s">
        <v>257</v>
      </c>
      <c r="G218" s="34">
        <v>330647</v>
      </c>
      <c r="H218" s="34"/>
      <c r="I218" s="34">
        <v>330647</v>
      </c>
      <c r="J218" s="29"/>
    </row>
    <row r="219" spans="1:10" s="1" customFormat="1" x14ac:dyDescent="0.3">
      <c r="A219" s="163"/>
      <c r="B219" s="163"/>
      <c r="C219" s="163" t="s">
        <v>258</v>
      </c>
      <c r="D219" s="163" t="s">
        <v>318</v>
      </c>
      <c r="E219" s="32">
        <v>8610</v>
      </c>
      <c r="F219" s="32" t="s">
        <v>259</v>
      </c>
      <c r="G219" s="34">
        <v>80000</v>
      </c>
      <c r="H219" s="34"/>
      <c r="I219" s="34">
        <v>80000</v>
      </c>
      <c r="J219" s="29"/>
    </row>
    <row r="220" spans="1:10" s="1" customFormat="1" x14ac:dyDescent="0.3">
      <c r="A220" s="163"/>
      <c r="B220" s="163"/>
      <c r="C220" s="163" t="s">
        <v>258</v>
      </c>
      <c r="D220" s="163" t="s">
        <v>318</v>
      </c>
      <c r="E220" s="32">
        <v>8611</v>
      </c>
      <c r="F220" s="32" t="s">
        <v>757</v>
      </c>
      <c r="G220" s="34">
        <v>0</v>
      </c>
      <c r="H220" s="34"/>
      <c r="I220" s="34">
        <v>0</v>
      </c>
      <c r="J220" s="29"/>
    </row>
    <row r="221" spans="1:10" s="1" customFormat="1" ht="15" customHeight="1" x14ac:dyDescent="0.3">
      <c r="A221" s="163" t="s">
        <v>75</v>
      </c>
      <c r="B221" s="163" t="s">
        <v>76</v>
      </c>
      <c r="C221" s="160" t="s">
        <v>307</v>
      </c>
      <c r="D221" s="161"/>
      <c r="E221" s="161"/>
      <c r="F221" s="162"/>
      <c r="G221" s="30">
        <v>28814235</v>
      </c>
      <c r="H221" s="30">
        <v>158170</v>
      </c>
      <c r="I221" s="30">
        <v>28972405</v>
      </c>
      <c r="J221" s="29"/>
    </row>
    <row r="222" spans="1:10" s="1" customFormat="1" x14ac:dyDescent="0.3">
      <c r="A222" s="163"/>
      <c r="B222" s="163"/>
      <c r="C222" s="166" t="s">
        <v>77</v>
      </c>
      <c r="D222" s="166" t="s">
        <v>458</v>
      </c>
      <c r="E222" s="32">
        <v>9101</v>
      </c>
      <c r="F222" s="32" t="s">
        <v>260</v>
      </c>
      <c r="G222" s="34">
        <v>975016</v>
      </c>
      <c r="H222" s="34">
        <v>6120</v>
      </c>
      <c r="I222" s="34">
        <v>981136</v>
      </c>
      <c r="J222" s="29"/>
    </row>
    <row r="223" spans="1:10" s="1" customFormat="1" x14ac:dyDescent="0.3">
      <c r="A223" s="163"/>
      <c r="B223" s="163"/>
      <c r="C223" s="167"/>
      <c r="D223" s="167"/>
      <c r="E223" s="32">
        <v>9102</v>
      </c>
      <c r="F223" s="32" t="s">
        <v>261</v>
      </c>
      <c r="G223" s="34">
        <v>562801</v>
      </c>
      <c r="H223" s="34">
        <v>1149</v>
      </c>
      <c r="I223" s="34">
        <v>563950</v>
      </c>
      <c r="J223" s="29"/>
    </row>
    <row r="224" spans="1:10" s="1" customFormat="1" x14ac:dyDescent="0.3">
      <c r="A224" s="163"/>
      <c r="B224" s="163"/>
      <c r="C224" s="167"/>
      <c r="D224" s="167"/>
      <c r="E224" s="32">
        <v>9103</v>
      </c>
      <c r="F224" s="32" t="s">
        <v>262</v>
      </c>
      <c r="G224" s="34">
        <v>835778</v>
      </c>
      <c r="H224" s="34">
        <v>8862</v>
      </c>
      <c r="I224" s="34">
        <v>844640</v>
      </c>
      <c r="J224" s="29"/>
    </row>
    <row r="225" spans="1:10" s="1" customFormat="1" x14ac:dyDescent="0.3">
      <c r="A225" s="163"/>
      <c r="B225" s="163"/>
      <c r="C225" s="167"/>
      <c r="D225" s="167"/>
      <c r="E225" s="32">
        <v>9104</v>
      </c>
      <c r="F225" s="32" t="s">
        <v>263</v>
      </c>
      <c r="G225" s="34">
        <v>812252</v>
      </c>
      <c r="H225" s="34"/>
      <c r="I225" s="34">
        <v>812252</v>
      </c>
      <c r="J225" s="29"/>
    </row>
    <row r="226" spans="1:10" s="1" customFormat="1" x14ac:dyDescent="0.3">
      <c r="A226" s="163"/>
      <c r="B226" s="163"/>
      <c r="C226" s="167"/>
      <c r="D226" s="167"/>
      <c r="E226" s="32">
        <v>9106</v>
      </c>
      <c r="F226" s="32" t="s">
        <v>264</v>
      </c>
      <c r="G226" s="34">
        <v>566338</v>
      </c>
      <c r="H226" s="34">
        <v>1072</v>
      </c>
      <c r="I226" s="34">
        <v>567410</v>
      </c>
      <c r="J226" s="29"/>
    </row>
    <row r="227" spans="1:10" s="1" customFormat="1" x14ac:dyDescent="0.3">
      <c r="A227" s="163"/>
      <c r="B227" s="163"/>
      <c r="C227" s="167"/>
      <c r="D227" s="167"/>
      <c r="E227" s="32">
        <v>9107</v>
      </c>
      <c r="F227" s="32" t="s">
        <v>265</v>
      </c>
      <c r="G227" s="34">
        <v>434827</v>
      </c>
      <c r="H227" s="34">
        <v>693</v>
      </c>
      <c r="I227" s="34">
        <v>435520</v>
      </c>
      <c r="J227" s="29"/>
    </row>
    <row r="228" spans="1:10" s="1" customFormat="1" x14ac:dyDescent="0.3">
      <c r="A228" s="163"/>
      <c r="B228" s="163"/>
      <c r="C228" s="167"/>
      <c r="D228" s="167"/>
      <c r="E228" s="32">
        <v>9108</v>
      </c>
      <c r="F228" s="32" t="s">
        <v>266</v>
      </c>
      <c r="G228" s="34">
        <v>529019</v>
      </c>
      <c r="H228" s="34">
        <v>1080</v>
      </c>
      <c r="I228" s="34">
        <v>530099</v>
      </c>
      <c r="J228" s="29"/>
    </row>
    <row r="229" spans="1:10" s="1" customFormat="1" x14ac:dyDescent="0.3">
      <c r="A229" s="163"/>
      <c r="B229" s="163"/>
      <c r="C229" s="167"/>
      <c r="D229" s="167"/>
      <c r="E229" s="32">
        <v>9109</v>
      </c>
      <c r="F229" s="32" t="s">
        <v>267</v>
      </c>
      <c r="G229" s="34">
        <v>1112856</v>
      </c>
      <c r="H229" s="34">
        <v>-26963</v>
      </c>
      <c r="I229" s="34">
        <v>1085893</v>
      </c>
      <c r="J229" s="29"/>
    </row>
    <row r="230" spans="1:10" s="1" customFormat="1" x14ac:dyDescent="0.3">
      <c r="A230" s="163"/>
      <c r="B230" s="163"/>
      <c r="C230" s="167"/>
      <c r="D230" s="167"/>
      <c r="E230" s="32">
        <v>91101</v>
      </c>
      <c r="F230" s="32" t="s">
        <v>205</v>
      </c>
      <c r="G230" s="34">
        <v>748440</v>
      </c>
      <c r="H230" s="34">
        <v>10200</v>
      </c>
      <c r="I230" s="34">
        <v>758640</v>
      </c>
      <c r="J230" s="29"/>
    </row>
    <row r="231" spans="1:10" s="1" customFormat="1" x14ac:dyDescent="0.3">
      <c r="A231" s="163"/>
      <c r="B231" s="163"/>
      <c r="C231" s="167"/>
      <c r="D231" s="167"/>
      <c r="E231" s="32">
        <v>91102</v>
      </c>
      <c r="F231" s="32" t="s">
        <v>268</v>
      </c>
      <c r="G231" s="34">
        <v>707244</v>
      </c>
      <c r="H231" s="34">
        <v>2856</v>
      </c>
      <c r="I231" s="34">
        <v>710100</v>
      </c>
      <c r="J231" s="29"/>
    </row>
    <row r="232" spans="1:10" s="1" customFormat="1" x14ac:dyDescent="0.3">
      <c r="A232" s="163"/>
      <c r="B232" s="163"/>
      <c r="C232" s="167"/>
      <c r="D232" s="167"/>
      <c r="E232" s="32">
        <v>91103</v>
      </c>
      <c r="F232" s="32" t="s">
        <v>269</v>
      </c>
      <c r="G232" s="34">
        <v>713205</v>
      </c>
      <c r="H232" s="34"/>
      <c r="I232" s="34">
        <v>713205</v>
      </c>
      <c r="J232" s="29"/>
    </row>
    <row r="233" spans="1:10" s="1" customFormat="1" x14ac:dyDescent="0.3">
      <c r="A233" s="163"/>
      <c r="B233" s="163"/>
      <c r="C233" s="167"/>
      <c r="D233" s="167"/>
      <c r="E233" s="32">
        <v>91104</v>
      </c>
      <c r="F233" s="32" t="s">
        <v>270</v>
      </c>
      <c r="G233" s="34">
        <v>433300</v>
      </c>
      <c r="H233" s="34">
        <v>498</v>
      </c>
      <c r="I233" s="34">
        <v>433798</v>
      </c>
      <c r="J233" s="29"/>
    </row>
    <row r="234" spans="1:10" s="1" customFormat="1" x14ac:dyDescent="0.3">
      <c r="A234" s="163"/>
      <c r="B234" s="163"/>
      <c r="C234" s="167"/>
      <c r="D234" s="167"/>
      <c r="E234" s="32">
        <v>91105</v>
      </c>
      <c r="F234" s="32" t="s">
        <v>271</v>
      </c>
      <c r="G234" s="34">
        <v>230341</v>
      </c>
      <c r="H234" s="34">
        <v>1000</v>
      </c>
      <c r="I234" s="34">
        <v>231341</v>
      </c>
      <c r="J234" s="29"/>
    </row>
    <row r="235" spans="1:10" s="1" customFormat="1" x14ac:dyDescent="0.3">
      <c r="A235" s="163"/>
      <c r="B235" s="163"/>
      <c r="C235" s="167"/>
      <c r="D235" s="167"/>
      <c r="E235" s="32">
        <v>91107</v>
      </c>
      <c r="F235" s="32" t="s">
        <v>456</v>
      </c>
      <c r="G235" s="34">
        <v>113280</v>
      </c>
      <c r="H235" s="34"/>
      <c r="I235" s="34">
        <v>113280</v>
      </c>
      <c r="J235" s="29"/>
    </row>
    <row r="236" spans="1:10" s="1" customFormat="1" x14ac:dyDescent="0.3">
      <c r="A236" s="163"/>
      <c r="B236" s="163"/>
      <c r="C236" s="167"/>
      <c r="D236" s="167"/>
      <c r="E236" s="32">
        <v>91108</v>
      </c>
      <c r="F236" s="32" t="s">
        <v>454</v>
      </c>
      <c r="G236" s="34">
        <v>130645</v>
      </c>
      <c r="H236" s="34"/>
      <c r="I236" s="34">
        <v>130645</v>
      </c>
      <c r="J236" s="29"/>
    </row>
    <row r="237" spans="1:10" s="1" customFormat="1" x14ac:dyDescent="0.3">
      <c r="A237" s="163"/>
      <c r="B237" s="163"/>
      <c r="C237" s="179"/>
      <c r="D237" s="179"/>
      <c r="E237" s="32">
        <v>9130</v>
      </c>
      <c r="F237" s="32" t="s">
        <v>839</v>
      </c>
      <c r="G237" s="34">
        <v>0</v>
      </c>
      <c r="H237" s="34">
        <v>5000</v>
      </c>
      <c r="I237" s="34">
        <v>5000</v>
      </c>
      <c r="J237" s="29"/>
    </row>
    <row r="238" spans="1:10" s="1" customFormat="1" x14ac:dyDescent="0.3">
      <c r="A238" s="163"/>
      <c r="B238" s="163"/>
      <c r="C238" s="163" t="s">
        <v>86</v>
      </c>
      <c r="D238" s="163" t="s">
        <v>319</v>
      </c>
      <c r="E238" s="32">
        <v>9211</v>
      </c>
      <c r="F238" s="37" t="s">
        <v>114</v>
      </c>
      <c r="G238" s="34">
        <v>1778950</v>
      </c>
      <c r="H238" s="34">
        <v>4392</v>
      </c>
      <c r="I238" s="34">
        <v>1783342</v>
      </c>
      <c r="J238" s="29"/>
    </row>
    <row r="239" spans="1:10" s="1" customFormat="1" x14ac:dyDescent="0.3">
      <c r="A239" s="163"/>
      <c r="B239" s="163"/>
      <c r="C239" s="163"/>
      <c r="D239" s="163"/>
      <c r="E239" s="32">
        <v>9213</v>
      </c>
      <c r="F239" s="37" t="s">
        <v>273</v>
      </c>
      <c r="G239" s="34">
        <v>1195416</v>
      </c>
      <c r="H239" s="34">
        <v>30930</v>
      </c>
      <c r="I239" s="34">
        <v>1226346</v>
      </c>
      <c r="J239" s="29"/>
    </row>
    <row r="240" spans="1:10" s="1" customFormat="1" x14ac:dyDescent="0.3">
      <c r="A240" s="163"/>
      <c r="B240" s="163"/>
      <c r="C240" s="163"/>
      <c r="D240" s="163"/>
      <c r="E240" s="32">
        <v>9214</v>
      </c>
      <c r="F240" s="37" t="s">
        <v>274</v>
      </c>
      <c r="G240" s="34">
        <v>1252125</v>
      </c>
      <c r="H240" s="34">
        <v>3113</v>
      </c>
      <c r="I240" s="34">
        <v>1255238</v>
      </c>
      <c r="J240" s="29"/>
    </row>
    <row r="241" spans="1:10" s="1" customFormat="1" x14ac:dyDescent="0.3">
      <c r="A241" s="163"/>
      <c r="B241" s="163"/>
      <c r="C241" s="163"/>
      <c r="D241" s="163"/>
      <c r="E241" s="32">
        <v>9216</v>
      </c>
      <c r="F241" s="37" t="s">
        <v>275</v>
      </c>
      <c r="G241" s="34">
        <v>2642509</v>
      </c>
      <c r="H241" s="34">
        <v>5072</v>
      </c>
      <c r="I241" s="34">
        <v>2647581</v>
      </c>
      <c r="J241" s="29"/>
    </row>
    <row r="242" spans="1:10" s="1" customFormat="1" x14ac:dyDescent="0.3">
      <c r="A242" s="163"/>
      <c r="B242" s="163"/>
      <c r="C242" s="163"/>
      <c r="D242" s="163"/>
      <c r="E242" s="32">
        <v>9217</v>
      </c>
      <c r="F242" s="37" t="s">
        <v>276</v>
      </c>
      <c r="G242" s="34">
        <v>837690</v>
      </c>
      <c r="H242" s="34">
        <v>1246</v>
      </c>
      <c r="I242" s="34">
        <v>838936</v>
      </c>
      <c r="J242" s="29"/>
    </row>
    <row r="243" spans="1:10" s="1" customFormat="1" x14ac:dyDescent="0.3">
      <c r="A243" s="163"/>
      <c r="B243" s="163"/>
      <c r="C243" s="163"/>
      <c r="D243" s="163"/>
      <c r="E243" s="32">
        <v>9218</v>
      </c>
      <c r="F243" s="37" t="s">
        <v>277</v>
      </c>
      <c r="G243" s="34">
        <v>84070</v>
      </c>
      <c r="H243" s="34"/>
      <c r="I243" s="34">
        <v>84070</v>
      </c>
      <c r="J243" s="29"/>
    </row>
    <row r="244" spans="1:10" s="1" customFormat="1" x14ac:dyDescent="0.3">
      <c r="A244" s="163"/>
      <c r="B244" s="163"/>
      <c r="C244" s="163"/>
      <c r="D244" s="163"/>
      <c r="E244" s="32">
        <v>9220</v>
      </c>
      <c r="F244" s="37" t="s">
        <v>278</v>
      </c>
      <c r="G244" s="34">
        <v>505036</v>
      </c>
      <c r="H244" s="34">
        <v>6470</v>
      </c>
      <c r="I244" s="34">
        <v>511506</v>
      </c>
      <c r="J244" s="29"/>
    </row>
    <row r="245" spans="1:10" s="1" customFormat="1" x14ac:dyDescent="0.3">
      <c r="A245" s="163"/>
      <c r="B245" s="163"/>
      <c r="C245" s="163"/>
      <c r="D245" s="163"/>
      <c r="E245" s="32">
        <v>92201</v>
      </c>
      <c r="F245" s="37" t="s">
        <v>174</v>
      </c>
      <c r="G245" s="34">
        <v>980728</v>
      </c>
      <c r="H245" s="34">
        <v>6517</v>
      </c>
      <c r="I245" s="34">
        <v>987245</v>
      </c>
      <c r="J245" s="29"/>
    </row>
    <row r="246" spans="1:10" s="1" customFormat="1" x14ac:dyDescent="0.3">
      <c r="A246" s="163"/>
      <c r="B246" s="163"/>
      <c r="C246" s="163"/>
      <c r="D246" s="163"/>
      <c r="E246" s="32">
        <v>92202</v>
      </c>
      <c r="F246" s="37" t="s">
        <v>279</v>
      </c>
      <c r="G246" s="34">
        <v>766004</v>
      </c>
      <c r="H246" s="34">
        <v>2456</v>
      </c>
      <c r="I246" s="34">
        <v>768460</v>
      </c>
      <c r="J246" s="29"/>
    </row>
    <row r="247" spans="1:10" s="1" customFormat="1" x14ac:dyDescent="0.3">
      <c r="A247" s="163"/>
      <c r="B247" s="163"/>
      <c r="C247" s="163"/>
      <c r="D247" s="163"/>
      <c r="E247" s="32">
        <v>92203</v>
      </c>
      <c r="F247" s="37" t="s">
        <v>137</v>
      </c>
      <c r="G247" s="34">
        <v>1140714</v>
      </c>
      <c r="H247" s="34">
        <v>4386</v>
      </c>
      <c r="I247" s="34">
        <v>1145100</v>
      </c>
      <c r="J247" s="29"/>
    </row>
    <row r="248" spans="1:10" s="1" customFormat="1" x14ac:dyDescent="0.3">
      <c r="A248" s="163"/>
      <c r="B248" s="163"/>
      <c r="C248" s="163"/>
      <c r="D248" s="163"/>
      <c r="E248" s="32">
        <v>92204</v>
      </c>
      <c r="F248" s="37" t="s">
        <v>175</v>
      </c>
      <c r="G248" s="34">
        <v>322126</v>
      </c>
      <c r="H248" s="34">
        <v>1710</v>
      </c>
      <c r="I248" s="34">
        <v>323836</v>
      </c>
      <c r="J248" s="29"/>
    </row>
    <row r="249" spans="1:10" s="1" customFormat="1" x14ac:dyDescent="0.3">
      <c r="A249" s="163"/>
      <c r="B249" s="163"/>
      <c r="C249" s="163"/>
      <c r="D249" s="163"/>
      <c r="E249" s="32">
        <v>92205</v>
      </c>
      <c r="F249" s="37" t="s">
        <v>170</v>
      </c>
      <c r="G249" s="34">
        <v>398186</v>
      </c>
      <c r="H249" s="34">
        <v>14643</v>
      </c>
      <c r="I249" s="34">
        <v>412829</v>
      </c>
      <c r="J249" s="29"/>
    </row>
    <row r="250" spans="1:10" s="1" customFormat="1" x14ac:dyDescent="0.3">
      <c r="A250" s="163"/>
      <c r="B250" s="163"/>
      <c r="C250" s="163"/>
      <c r="D250" s="163"/>
      <c r="E250" s="32">
        <v>92207</v>
      </c>
      <c r="F250" s="37" t="s">
        <v>452</v>
      </c>
      <c r="G250" s="34">
        <v>362834</v>
      </c>
      <c r="H250" s="34">
        <v>-33625</v>
      </c>
      <c r="I250" s="34">
        <v>329209</v>
      </c>
      <c r="J250" s="29"/>
    </row>
    <row r="251" spans="1:10" s="1" customFormat="1" x14ac:dyDescent="0.3">
      <c r="A251" s="163"/>
      <c r="B251" s="163"/>
      <c r="C251" s="163"/>
      <c r="D251" s="163"/>
      <c r="E251" s="32">
        <v>92208</v>
      </c>
      <c r="F251" s="37" t="s">
        <v>450</v>
      </c>
      <c r="G251" s="34">
        <v>85653</v>
      </c>
      <c r="H251" s="34"/>
      <c r="I251" s="34">
        <v>85653</v>
      </c>
      <c r="J251" s="29"/>
    </row>
    <row r="252" spans="1:10" s="1" customFormat="1" x14ac:dyDescent="0.3">
      <c r="A252" s="163"/>
      <c r="B252" s="163"/>
      <c r="C252" s="163"/>
      <c r="D252" s="163"/>
      <c r="E252" s="32">
        <v>92209</v>
      </c>
      <c r="F252" s="37" t="s">
        <v>448</v>
      </c>
      <c r="G252" s="34">
        <v>449492</v>
      </c>
      <c r="H252" s="34">
        <v>458</v>
      </c>
      <c r="I252" s="34">
        <v>449950</v>
      </c>
      <c r="J252" s="29"/>
    </row>
    <row r="253" spans="1:10" s="1" customFormat="1" x14ac:dyDescent="0.3">
      <c r="A253" s="163"/>
      <c r="B253" s="163"/>
      <c r="C253" s="163"/>
      <c r="D253" s="163"/>
      <c r="E253" s="32">
        <v>9230</v>
      </c>
      <c r="F253" s="37" t="s">
        <v>758</v>
      </c>
      <c r="G253" s="34">
        <v>36861</v>
      </c>
      <c r="H253" s="34">
        <v>14577</v>
      </c>
      <c r="I253" s="34">
        <v>51438</v>
      </c>
      <c r="J253" s="29"/>
    </row>
    <row r="254" spans="1:10" s="1" customFormat="1" x14ac:dyDescent="0.3">
      <c r="A254" s="163"/>
      <c r="B254" s="163"/>
      <c r="C254" s="163"/>
      <c r="D254" s="163"/>
      <c r="E254" s="32">
        <v>9231</v>
      </c>
      <c r="F254" s="37" t="s">
        <v>239</v>
      </c>
      <c r="G254" s="34">
        <v>103192</v>
      </c>
      <c r="H254" s="34"/>
      <c r="I254" s="34">
        <v>103192</v>
      </c>
      <c r="J254" s="29"/>
    </row>
    <row r="255" spans="1:10" s="1" customFormat="1" x14ac:dyDescent="0.3">
      <c r="A255" s="163"/>
      <c r="B255" s="163"/>
      <c r="C255" s="163"/>
      <c r="D255" s="163"/>
      <c r="E255" s="32">
        <v>9232</v>
      </c>
      <c r="F255" s="37" t="s">
        <v>759</v>
      </c>
      <c r="G255" s="34">
        <v>36936</v>
      </c>
      <c r="H255" s="34"/>
      <c r="I255" s="34">
        <v>36936</v>
      </c>
      <c r="J255" s="29"/>
    </row>
    <row r="256" spans="1:10" s="1" customFormat="1" ht="15" customHeight="1" x14ac:dyDescent="0.3">
      <c r="A256" s="163"/>
      <c r="B256" s="163"/>
      <c r="C256" s="163" t="s">
        <v>95</v>
      </c>
      <c r="D256" s="163" t="s">
        <v>320</v>
      </c>
      <c r="E256" s="32">
        <v>9512</v>
      </c>
      <c r="F256" s="32" t="s">
        <v>280</v>
      </c>
      <c r="G256" s="34">
        <v>957104</v>
      </c>
      <c r="H256" s="34">
        <v>-9821</v>
      </c>
      <c r="I256" s="34">
        <v>947283</v>
      </c>
      <c r="J256" s="29"/>
    </row>
    <row r="257" spans="1:10" s="1" customFormat="1" x14ac:dyDescent="0.3">
      <c r="A257" s="163"/>
      <c r="B257" s="163"/>
      <c r="C257" s="163"/>
      <c r="D257" s="163"/>
      <c r="E257" s="32">
        <v>9513</v>
      </c>
      <c r="F257" s="32" t="s">
        <v>130</v>
      </c>
      <c r="G257" s="34">
        <v>186938</v>
      </c>
      <c r="H257" s="34">
        <v>-5000</v>
      </c>
      <c r="I257" s="34">
        <v>181938</v>
      </c>
      <c r="J257" s="29"/>
    </row>
    <row r="258" spans="1:10" s="1" customFormat="1" x14ac:dyDescent="0.3">
      <c r="A258" s="163"/>
      <c r="B258" s="163"/>
      <c r="C258" s="163"/>
      <c r="D258" s="163"/>
      <c r="E258" s="32">
        <v>9514</v>
      </c>
      <c r="F258" s="32" t="s">
        <v>97</v>
      </c>
      <c r="G258" s="34">
        <v>334607</v>
      </c>
      <c r="H258" s="34">
        <v>64974</v>
      </c>
      <c r="I258" s="34">
        <v>399581</v>
      </c>
      <c r="J258" s="29"/>
    </row>
    <row r="259" spans="1:10" s="1" customFormat="1" x14ac:dyDescent="0.3">
      <c r="A259" s="163"/>
      <c r="B259" s="163"/>
      <c r="C259" s="163"/>
      <c r="D259" s="163"/>
      <c r="E259" s="32">
        <v>9515</v>
      </c>
      <c r="F259" s="32" t="s">
        <v>281</v>
      </c>
      <c r="G259" s="34">
        <v>1235813</v>
      </c>
      <c r="H259" s="34">
        <v>13100</v>
      </c>
      <c r="I259" s="34">
        <v>1248913</v>
      </c>
      <c r="J259" s="29"/>
    </row>
    <row r="260" spans="1:10" s="1" customFormat="1" x14ac:dyDescent="0.3">
      <c r="A260" s="163"/>
      <c r="B260" s="163"/>
      <c r="C260" s="163"/>
      <c r="D260" s="163"/>
      <c r="E260" s="32">
        <v>9516</v>
      </c>
      <c r="F260" s="32" t="s">
        <v>282</v>
      </c>
      <c r="G260" s="34">
        <v>186437</v>
      </c>
      <c r="H260" s="34">
        <v>3800</v>
      </c>
      <c r="I260" s="34">
        <v>190237</v>
      </c>
      <c r="J260" s="29"/>
    </row>
    <row r="261" spans="1:10" s="1" customFormat="1" x14ac:dyDescent="0.3">
      <c r="A261" s="163"/>
      <c r="B261" s="163"/>
      <c r="C261" s="163"/>
      <c r="D261" s="163"/>
      <c r="E261" s="32">
        <v>9517</v>
      </c>
      <c r="F261" s="32" t="s">
        <v>283</v>
      </c>
      <c r="G261" s="34">
        <v>271442</v>
      </c>
      <c r="H261" s="34">
        <v>4500</v>
      </c>
      <c r="I261" s="34">
        <v>275942</v>
      </c>
      <c r="J261" s="29"/>
    </row>
    <row r="262" spans="1:10" s="1" customFormat="1" x14ac:dyDescent="0.3">
      <c r="A262" s="163"/>
      <c r="B262" s="163"/>
      <c r="C262" s="163"/>
      <c r="D262" s="163"/>
      <c r="E262" s="32">
        <v>9518</v>
      </c>
      <c r="F262" s="32" t="s">
        <v>272</v>
      </c>
      <c r="G262" s="34">
        <v>70579</v>
      </c>
      <c r="H262" s="34"/>
      <c r="I262" s="34">
        <v>70579</v>
      </c>
      <c r="J262" s="29"/>
    </row>
    <row r="263" spans="1:10" s="1" customFormat="1" ht="31.2" x14ac:dyDescent="0.3">
      <c r="A263" s="163"/>
      <c r="B263" s="163"/>
      <c r="C263" s="31" t="s">
        <v>760</v>
      </c>
      <c r="D263" s="31" t="s">
        <v>761</v>
      </c>
      <c r="E263" s="32">
        <v>9610</v>
      </c>
      <c r="F263" s="32" t="s">
        <v>762</v>
      </c>
      <c r="G263" s="34">
        <v>752173</v>
      </c>
      <c r="H263" s="34">
        <v>3920</v>
      </c>
      <c r="I263" s="34">
        <v>756093</v>
      </c>
      <c r="J263" s="29"/>
    </row>
    <row r="264" spans="1:10" s="1" customFormat="1" ht="15" customHeight="1" x14ac:dyDescent="0.3">
      <c r="A264" s="163"/>
      <c r="B264" s="163"/>
      <c r="C264" s="163" t="s">
        <v>763</v>
      </c>
      <c r="D264" s="163" t="s">
        <v>764</v>
      </c>
      <c r="E264" s="32">
        <v>96201</v>
      </c>
      <c r="F264" s="32" t="s">
        <v>766</v>
      </c>
      <c r="G264" s="34">
        <v>131889</v>
      </c>
      <c r="H264" s="34"/>
      <c r="I264" s="34">
        <v>131889</v>
      </c>
      <c r="J264" s="29"/>
    </row>
    <row r="265" spans="1:10" s="1" customFormat="1" x14ac:dyDescent="0.3">
      <c r="A265" s="163"/>
      <c r="B265" s="163"/>
      <c r="C265" s="163"/>
      <c r="D265" s="163"/>
      <c r="E265" s="32">
        <v>96202</v>
      </c>
      <c r="F265" s="32" t="s">
        <v>768</v>
      </c>
      <c r="G265" s="34">
        <v>72531</v>
      </c>
      <c r="H265" s="34"/>
      <c r="I265" s="34">
        <v>72531</v>
      </c>
      <c r="J265" s="29"/>
    </row>
    <row r="266" spans="1:10" s="1" customFormat="1" x14ac:dyDescent="0.3">
      <c r="A266" s="163"/>
      <c r="B266" s="163"/>
      <c r="C266" s="163"/>
      <c r="D266" s="163"/>
      <c r="E266" s="32">
        <v>96203</v>
      </c>
      <c r="F266" s="32" t="s">
        <v>770</v>
      </c>
      <c r="G266" s="34">
        <v>126608</v>
      </c>
      <c r="H266" s="34"/>
      <c r="I266" s="34">
        <v>126608</v>
      </c>
      <c r="J266" s="29"/>
    </row>
    <row r="267" spans="1:10" s="1" customFormat="1" x14ac:dyDescent="0.3">
      <c r="A267" s="163"/>
      <c r="B267" s="163"/>
      <c r="C267" s="163"/>
      <c r="D267" s="163"/>
      <c r="E267" s="32">
        <v>96204</v>
      </c>
      <c r="F267" s="32" t="s">
        <v>772</v>
      </c>
      <c r="G267" s="34">
        <v>77851</v>
      </c>
      <c r="H267" s="34"/>
      <c r="I267" s="34">
        <v>77851</v>
      </c>
      <c r="J267" s="29"/>
    </row>
    <row r="268" spans="1:10" s="1" customFormat="1" x14ac:dyDescent="0.3">
      <c r="A268" s="163"/>
      <c r="B268" s="163"/>
      <c r="C268" s="163"/>
      <c r="D268" s="163"/>
      <c r="E268" s="32">
        <v>96205</v>
      </c>
      <c r="F268" s="32" t="s">
        <v>774</v>
      </c>
      <c r="G268" s="34">
        <v>50196</v>
      </c>
      <c r="H268" s="34"/>
      <c r="I268" s="34">
        <v>50196</v>
      </c>
      <c r="J268" s="29"/>
    </row>
    <row r="269" spans="1:10" s="1" customFormat="1" x14ac:dyDescent="0.3">
      <c r="A269" s="163"/>
      <c r="B269" s="163"/>
      <c r="C269" s="163"/>
      <c r="D269" s="163"/>
      <c r="E269" s="32">
        <v>96206</v>
      </c>
      <c r="F269" s="32" t="s">
        <v>776</v>
      </c>
      <c r="G269" s="34">
        <v>76209</v>
      </c>
      <c r="H269" s="34"/>
      <c r="I269" s="34">
        <v>76209</v>
      </c>
      <c r="J269" s="29"/>
    </row>
    <row r="270" spans="1:10" s="1" customFormat="1" x14ac:dyDescent="0.3">
      <c r="A270" s="163"/>
      <c r="B270" s="163"/>
      <c r="C270" s="163"/>
      <c r="D270" s="163"/>
      <c r="E270" s="32">
        <v>96207</v>
      </c>
      <c r="F270" s="32" t="s">
        <v>778</v>
      </c>
      <c r="G270" s="34">
        <v>120653</v>
      </c>
      <c r="H270" s="34"/>
      <c r="I270" s="34">
        <v>120653</v>
      </c>
      <c r="J270" s="29"/>
    </row>
    <row r="271" spans="1:10" s="1" customFormat="1" x14ac:dyDescent="0.3">
      <c r="A271" s="163"/>
      <c r="B271" s="163"/>
      <c r="C271" s="163"/>
      <c r="D271" s="163"/>
      <c r="E271" s="32">
        <v>96208</v>
      </c>
      <c r="F271" s="32" t="s">
        <v>780</v>
      </c>
      <c r="G271" s="34">
        <v>89757</v>
      </c>
      <c r="H271" s="34"/>
      <c r="I271" s="34">
        <v>89757</v>
      </c>
      <c r="J271" s="29"/>
    </row>
    <row r="272" spans="1:10" s="1" customFormat="1" x14ac:dyDescent="0.3">
      <c r="A272" s="163"/>
      <c r="B272" s="163"/>
      <c r="C272" s="163"/>
      <c r="D272" s="163"/>
      <c r="E272" s="32">
        <v>96209</v>
      </c>
      <c r="F272" s="32" t="s">
        <v>782</v>
      </c>
      <c r="G272" s="34">
        <v>82172</v>
      </c>
      <c r="H272" s="34"/>
      <c r="I272" s="34">
        <v>82172</v>
      </c>
      <c r="J272" s="29"/>
    </row>
    <row r="273" spans="1:10" s="1" customFormat="1" x14ac:dyDescent="0.3">
      <c r="A273" s="163"/>
      <c r="B273" s="163"/>
      <c r="C273" s="163"/>
      <c r="D273" s="163"/>
      <c r="E273" s="32">
        <v>96210</v>
      </c>
      <c r="F273" s="32" t="s">
        <v>784</v>
      </c>
      <c r="G273" s="34">
        <v>91586</v>
      </c>
      <c r="H273" s="34"/>
      <c r="I273" s="34">
        <v>91586</v>
      </c>
      <c r="J273" s="29"/>
    </row>
    <row r="274" spans="1:10" s="1" customFormat="1" x14ac:dyDescent="0.3">
      <c r="A274" s="163"/>
      <c r="B274" s="163"/>
      <c r="C274" s="163"/>
      <c r="D274" s="163"/>
      <c r="E274" s="32">
        <v>96211</v>
      </c>
      <c r="F274" s="32" t="s">
        <v>786</v>
      </c>
      <c r="G274" s="34">
        <v>47720</v>
      </c>
      <c r="H274" s="34"/>
      <c r="I274" s="34">
        <v>47720</v>
      </c>
      <c r="J274" s="29"/>
    </row>
    <row r="275" spans="1:10" s="1" customFormat="1" ht="31.2" x14ac:dyDescent="0.3">
      <c r="A275" s="163"/>
      <c r="B275" s="163"/>
      <c r="C275" s="163"/>
      <c r="D275" s="163"/>
      <c r="E275" s="32">
        <v>96214</v>
      </c>
      <c r="F275" s="32" t="s">
        <v>788</v>
      </c>
      <c r="G275" s="34">
        <v>26067</v>
      </c>
      <c r="H275" s="34"/>
      <c r="I275" s="34">
        <v>26067</v>
      </c>
      <c r="J275" s="29"/>
    </row>
    <row r="276" spans="1:10" s="1" customFormat="1" x14ac:dyDescent="0.3">
      <c r="A276" s="163"/>
      <c r="B276" s="163"/>
      <c r="C276" s="163"/>
      <c r="D276" s="163"/>
      <c r="E276" s="32">
        <v>96216</v>
      </c>
      <c r="F276" s="32" t="s">
        <v>790</v>
      </c>
      <c r="G276" s="34">
        <v>102627</v>
      </c>
      <c r="H276" s="34"/>
      <c r="I276" s="34">
        <v>102627</v>
      </c>
      <c r="J276" s="29"/>
    </row>
    <row r="277" spans="1:10" s="1" customFormat="1" x14ac:dyDescent="0.3">
      <c r="A277" s="163"/>
      <c r="B277" s="163"/>
      <c r="C277" s="163"/>
      <c r="D277" s="163"/>
      <c r="E277" s="32">
        <v>96217</v>
      </c>
      <c r="F277" s="32" t="s">
        <v>792</v>
      </c>
      <c r="G277" s="34">
        <v>150690</v>
      </c>
      <c r="H277" s="34"/>
      <c r="I277" s="34">
        <v>150690</v>
      </c>
      <c r="J277" s="29"/>
    </row>
    <row r="278" spans="1:10" s="1" customFormat="1" x14ac:dyDescent="0.3">
      <c r="A278" s="163"/>
      <c r="B278" s="163"/>
      <c r="C278" s="163"/>
      <c r="D278" s="163"/>
      <c r="E278" s="32">
        <v>96218</v>
      </c>
      <c r="F278" s="32" t="s">
        <v>794</v>
      </c>
      <c r="G278" s="34">
        <v>188314</v>
      </c>
      <c r="H278" s="34"/>
      <c r="I278" s="34">
        <v>188314</v>
      </c>
      <c r="J278" s="29"/>
    </row>
    <row r="279" spans="1:10" s="1" customFormat="1" ht="15" customHeight="1" x14ac:dyDescent="0.3">
      <c r="A279" s="163"/>
      <c r="B279" s="163"/>
      <c r="C279" s="163"/>
      <c r="D279" s="163"/>
      <c r="E279" s="32">
        <v>96219</v>
      </c>
      <c r="F279" s="32" t="s">
        <v>796</v>
      </c>
      <c r="G279" s="34">
        <v>315988</v>
      </c>
      <c r="H279" s="34"/>
      <c r="I279" s="34">
        <v>315988</v>
      </c>
      <c r="J279" s="29"/>
    </row>
    <row r="280" spans="1:10" s="1" customFormat="1" x14ac:dyDescent="0.3">
      <c r="A280" s="163"/>
      <c r="B280" s="163"/>
      <c r="C280" s="163"/>
      <c r="D280" s="163"/>
      <c r="E280" s="32">
        <v>96220</v>
      </c>
      <c r="F280" s="32" t="s">
        <v>798</v>
      </c>
      <c r="G280" s="34">
        <v>61496</v>
      </c>
      <c r="H280" s="34"/>
      <c r="I280" s="34">
        <v>61496</v>
      </c>
      <c r="J280" s="29"/>
    </row>
    <row r="281" spans="1:10" s="1" customFormat="1" x14ac:dyDescent="0.3">
      <c r="A281" s="163"/>
      <c r="B281" s="163"/>
      <c r="C281" s="163"/>
      <c r="D281" s="163"/>
      <c r="E281" s="32">
        <v>96221</v>
      </c>
      <c r="F281" s="32" t="s">
        <v>800</v>
      </c>
      <c r="G281" s="34">
        <v>38880</v>
      </c>
      <c r="H281" s="34"/>
      <c r="I281" s="34">
        <v>38880</v>
      </c>
      <c r="J281" s="29"/>
    </row>
    <row r="282" spans="1:10" s="1" customFormat="1" x14ac:dyDescent="0.3">
      <c r="A282" s="163"/>
      <c r="B282" s="163"/>
      <c r="C282" s="163"/>
      <c r="D282" s="163"/>
      <c r="E282" s="32">
        <v>96222</v>
      </c>
      <c r="F282" s="32" t="s">
        <v>802</v>
      </c>
      <c r="G282" s="34">
        <v>171863</v>
      </c>
      <c r="H282" s="34"/>
      <c r="I282" s="34">
        <v>171863</v>
      </c>
      <c r="J282" s="29"/>
    </row>
    <row r="283" spans="1:10" s="1" customFormat="1" x14ac:dyDescent="0.3">
      <c r="A283" s="163"/>
      <c r="B283" s="163"/>
      <c r="C283" s="163"/>
      <c r="D283" s="163"/>
      <c r="E283" s="32">
        <v>96223</v>
      </c>
      <c r="F283" s="32" t="s">
        <v>804</v>
      </c>
      <c r="G283" s="34">
        <v>119328</v>
      </c>
      <c r="H283" s="34"/>
      <c r="I283" s="34">
        <v>119328</v>
      </c>
      <c r="J283" s="29"/>
    </row>
    <row r="284" spans="1:10" s="1" customFormat="1" x14ac:dyDescent="0.3">
      <c r="A284" s="163"/>
      <c r="B284" s="163"/>
      <c r="C284" s="163"/>
      <c r="D284" s="163"/>
      <c r="E284" s="32">
        <v>96224</v>
      </c>
      <c r="F284" s="32" t="s">
        <v>806</v>
      </c>
      <c r="G284" s="34">
        <v>155515</v>
      </c>
      <c r="H284" s="34"/>
      <c r="I284" s="34">
        <v>155515</v>
      </c>
      <c r="J284" s="29"/>
    </row>
    <row r="285" spans="1:10" s="1" customFormat="1" x14ac:dyDescent="0.3">
      <c r="A285" s="163"/>
      <c r="B285" s="163"/>
      <c r="C285" s="163"/>
      <c r="D285" s="163"/>
      <c r="E285" s="32">
        <v>96225</v>
      </c>
      <c r="F285" s="32" t="s">
        <v>808</v>
      </c>
      <c r="G285" s="34">
        <v>50467</v>
      </c>
      <c r="H285" s="34"/>
      <c r="I285" s="34">
        <v>50467</v>
      </c>
      <c r="J285" s="29"/>
    </row>
    <row r="286" spans="1:10" s="1" customFormat="1" ht="31.2" x14ac:dyDescent="0.3">
      <c r="A286" s="163"/>
      <c r="B286" s="163"/>
      <c r="C286" s="31" t="s">
        <v>809</v>
      </c>
      <c r="D286" s="31" t="s">
        <v>810</v>
      </c>
      <c r="E286" s="32">
        <v>9630</v>
      </c>
      <c r="F286" s="32" t="s">
        <v>811</v>
      </c>
      <c r="G286" s="34">
        <v>2213</v>
      </c>
      <c r="H286" s="34"/>
      <c r="I286" s="34">
        <v>2213</v>
      </c>
      <c r="J286" s="29"/>
    </row>
    <row r="287" spans="1:10" s="1" customFormat="1" x14ac:dyDescent="0.3">
      <c r="A287" s="163"/>
      <c r="B287" s="163"/>
      <c r="C287" s="163" t="s">
        <v>100</v>
      </c>
      <c r="D287" s="163" t="s">
        <v>101</v>
      </c>
      <c r="E287" s="32">
        <v>9811</v>
      </c>
      <c r="F287" s="32" t="s">
        <v>840</v>
      </c>
      <c r="G287" s="34">
        <v>456025</v>
      </c>
      <c r="H287" s="34">
        <v>8785</v>
      </c>
      <c r="I287" s="34">
        <v>464810</v>
      </c>
      <c r="J287" s="29"/>
    </row>
    <row r="288" spans="1:10" s="1" customFormat="1" x14ac:dyDescent="0.3">
      <c r="A288" s="163"/>
      <c r="B288" s="163"/>
      <c r="C288" s="163"/>
      <c r="D288" s="163"/>
      <c r="E288" s="32">
        <v>9812</v>
      </c>
      <c r="F288" s="32" t="s">
        <v>284</v>
      </c>
      <c r="G288" s="34">
        <v>128633</v>
      </c>
      <c r="H288" s="34"/>
      <c r="I288" s="34">
        <v>128633</v>
      </c>
      <c r="J288" s="29"/>
    </row>
    <row r="289" spans="1:10" s="1" customFormat="1" ht="15" customHeight="1" x14ac:dyDescent="0.3">
      <c r="A289" s="163" t="s">
        <v>285</v>
      </c>
      <c r="B289" s="163" t="s">
        <v>104</v>
      </c>
      <c r="C289" s="160" t="s">
        <v>307</v>
      </c>
      <c r="D289" s="161"/>
      <c r="E289" s="161"/>
      <c r="F289" s="162"/>
      <c r="G289" s="30">
        <v>6972047</v>
      </c>
      <c r="H289" s="30">
        <v>-39511</v>
      </c>
      <c r="I289" s="30">
        <v>6932536</v>
      </c>
      <c r="J289" s="29"/>
    </row>
    <row r="290" spans="1:10" s="1" customFormat="1" ht="15" customHeight="1" x14ac:dyDescent="0.3">
      <c r="A290" s="163"/>
      <c r="B290" s="163"/>
      <c r="C290" s="163" t="s">
        <v>103</v>
      </c>
      <c r="D290" s="163" t="s">
        <v>321</v>
      </c>
      <c r="E290" s="32">
        <v>1091</v>
      </c>
      <c r="F290" s="32" t="s">
        <v>286</v>
      </c>
      <c r="G290" s="34">
        <v>2733532</v>
      </c>
      <c r="H290" s="34">
        <v>-45131</v>
      </c>
      <c r="I290" s="34">
        <v>2688401</v>
      </c>
      <c r="J290" s="29"/>
    </row>
    <row r="291" spans="1:10" s="1" customFormat="1" x14ac:dyDescent="0.3">
      <c r="A291" s="163"/>
      <c r="B291" s="163"/>
      <c r="C291" s="163"/>
      <c r="D291" s="163"/>
      <c r="E291" s="32">
        <v>10921</v>
      </c>
      <c r="F291" s="32" t="s">
        <v>749</v>
      </c>
      <c r="G291" s="34">
        <v>0</v>
      </c>
      <c r="H291" s="34"/>
      <c r="I291" s="34">
        <v>0</v>
      </c>
      <c r="J291" s="29"/>
    </row>
    <row r="292" spans="1:10" s="1" customFormat="1" x14ac:dyDescent="0.3">
      <c r="A292" s="163"/>
      <c r="B292" s="163"/>
      <c r="C292" s="163"/>
      <c r="D292" s="163"/>
      <c r="E292" s="32">
        <v>10922</v>
      </c>
      <c r="F292" s="32" t="s">
        <v>813</v>
      </c>
      <c r="G292" s="34">
        <v>366779</v>
      </c>
      <c r="H292" s="34"/>
      <c r="I292" s="34">
        <v>366779</v>
      </c>
      <c r="J292" s="29"/>
    </row>
    <row r="293" spans="1:10" s="1" customFormat="1" x14ac:dyDescent="0.3">
      <c r="A293" s="163"/>
      <c r="B293" s="163"/>
      <c r="C293" s="163"/>
      <c r="D293" s="163"/>
      <c r="E293" s="32">
        <v>1093</v>
      </c>
      <c r="F293" s="32" t="s">
        <v>287</v>
      </c>
      <c r="G293" s="34">
        <v>847738</v>
      </c>
      <c r="H293" s="34"/>
      <c r="I293" s="34">
        <v>847738</v>
      </c>
      <c r="J293" s="29"/>
    </row>
    <row r="294" spans="1:10" s="1" customFormat="1" x14ac:dyDescent="0.3">
      <c r="A294" s="163"/>
      <c r="B294" s="163"/>
      <c r="C294" s="163"/>
      <c r="D294" s="163"/>
      <c r="E294" s="32">
        <v>1094</v>
      </c>
      <c r="F294" s="32" t="s">
        <v>288</v>
      </c>
      <c r="G294" s="34">
        <v>906389</v>
      </c>
      <c r="H294" s="34"/>
      <c r="I294" s="34">
        <v>906389</v>
      </c>
      <c r="J294" s="29"/>
    </row>
    <row r="295" spans="1:10" s="1" customFormat="1" x14ac:dyDescent="0.3">
      <c r="A295" s="163"/>
      <c r="B295" s="163"/>
      <c r="C295" s="163"/>
      <c r="D295" s="163"/>
      <c r="E295" s="32">
        <v>1097</v>
      </c>
      <c r="F295" s="32" t="s">
        <v>289</v>
      </c>
      <c r="G295" s="34">
        <v>16322</v>
      </c>
      <c r="H295" s="34">
        <v>2010</v>
      </c>
      <c r="I295" s="34">
        <v>18332</v>
      </c>
      <c r="J295" s="29"/>
    </row>
    <row r="296" spans="1:10" s="1" customFormat="1" x14ac:dyDescent="0.3">
      <c r="A296" s="163"/>
      <c r="B296" s="163"/>
      <c r="C296" s="163"/>
      <c r="D296" s="163"/>
      <c r="E296" s="32">
        <v>1098</v>
      </c>
      <c r="F296" s="32" t="s">
        <v>178</v>
      </c>
      <c r="G296" s="34">
        <v>378151</v>
      </c>
      <c r="H296" s="34"/>
      <c r="I296" s="34">
        <v>378151</v>
      </c>
      <c r="J296" s="29"/>
    </row>
    <row r="297" spans="1:10" s="1" customFormat="1" x14ac:dyDescent="0.3">
      <c r="A297" s="163"/>
      <c r="B297" s="163"/>
      <c r="C297" s="163"/>
      <c r="D297" s="163"/>
      <c r="E297" s="32">
        <v>10990</v>
      </c>
      <c r="F297" s="32" t="s">
        <v>290</v>
      </c>
      <c r="G297" s="34">
        <v>111683</v>
      </c>
      <c r="H297" s="34">
        <v>1904</v>
      </c>
      <c r="I297" s="34">
        <v>113587</v>
      </c>
      <c r="J297" s="29"/>
    </row>
    <row r="298" spans="1:10" s="1" customFormat="1" x14ac:dyDescent="0.3">
      <c r="A298" s="163"/>
      <c r="B298" s="163"/>
      <c r="C298" s="163"/>
      <c r="D298" s="163"/>
      <c r="E298" s="32">
        <v>10991</v>
      </c>
      <c r="F298" s="32" t="s">
        <v>177</v>
      </c>
      <c r="G298" s="34">
        <v>402464</v>
      </c>
      <c r="H298" s="34"/>
      <c r="I298" s="34">
        <v>402464</v>
      </c>
      <c r="J298" s="29"/>
    </row>
    <row r="299" spans="1:10" s="1" customFormat="1" x14ac:dyDescent="0.3">
      <c r="A299" s="163"/>
      <c r="B299" s="163"/>
      <c r="C299" s="163"/>
      <c r="D299" s="163"/>
      <c r="E299" s="32">
        <v>10993</v>
      </c>
      <c r="F299" s="32" t="s">
        <v>176</v>
      </c>
      <c r="G299" s="34">
        <v>311737</v>
      </c>
      <c r="H299" s="34">
        <v>1706</v>
      </c>
      <c r="I299" s="34">
        <v>313443</v>
      </c>
      <c r="J299" s="29"/>
    </row>
    <row r="300" spans="1:10" s="1" customFormat="1" ht="15" customHeight="1" x14ac:dyDescent="0.3">
      <c r="A300" s="163"/>
      <c r="B300" s="163"/>
      <c r="C300" s="163"/>
      <c r="D300" s="163"/>
      <c r="E300" s="32">
        <v>10994</v>
      </c>
      <c r="F300" s="32" t="s">
        <v>180</v>
      </c>
      <c r="G300" s="34">
        <v>0</v>
      </c>
      <c r="H300" s="34"/>
      <c r="I300" s="34">
        <v>0</v>
      </c>
      <c r="J300" s="29"/>
    </row>
    <row r="301" spans="1:10" s="1" customFormat="1" x14ac:dyDescent="0.3">
      <c r="A301" s="163"/>
      <c r="B301" s="163"/>
      <c r="C301" s="163"/>
      <c r="D301" s="163"/>
      <c r="E301" s="32">
        <v>10995</v>
      </c>
      <c r="F301" s="32" t="s">
        <v>179</v>
      </c>
      <c r="G301" s="34">
        <v>897252</v>
      </c>
      <c r="H301" s="34"/>
      <c r="I301" s="34">
        <v>897252</v>
      </c>
      <c r="J301" s="29"/>
    </row>
    <row r="302" spans="1:10" s="1" customFormat="1" ht="15" customHeight="1" x14ac:dyDescent="0.3">
      <c r="A302" s="163" t="s">
        <v>447</v>
      </c>
      <c r="B302" s="163" t="s">
        <v>446</v>
      </c>
      <c r="C302" s="160" t="s">
        <v>307</v>
      </c>
      <c r="D302" s="161"/>
      <c r="E302" s="161"/>
      <c r="F302" s="162"/>
      <c r="G302" s="30">
        <v>374243</v>
      </c>
      <c r="H302" s="30">
        <v>41</v>
      </c>
      <c r="I302" s="30">
        <v>374284</v>
      </c>
      <c r="J302" s="29"/>
    </row>
    <row r="303" spans="1:10" s="1" customFormat="1" ht="31.2" x14ac:dyDescent="0.3">
      <c r="A303" s="163"/>
      <c r="B303" s="163"/>
      <c r="C303" s="31" t="s">
        <v>447</v>
      </c>
      <c r="D303" s="31" t="s">
        <v>446</v>
      </c>
      <c r="E303" s="32">
        <v>1041</v>
      </c>
      <c r="F303" s="32" t="s">
        <v>444</v>
      </c>
      <c r="G303" s="34">
        <v>374243</v>
      </c>
      <c r="H303" s="34">
        <v>41</v>
      </c>
      <c r="I303" s="34">
        <v>374284</v>
      </c>
      <c r="J303" s="29"/>
    </row>
    <row r="304" spans="1:10" x14ac:dyDescent="0.3">
      <c r="A304" s="38"/>
      <c r="B304" s="7"/>
      <c r="C304" s="7"/>
      <c r="E304" s="39"/>
    </row>
    <row r="305" spans="1:10" s="40" customFormat="1" ht="18" x14ac:dyDescent="0.35">
      <c r="A305" s="176" t="s">
        <v>108</v>
      </c>
      <c r="B305" s="177"/>
      <c r="C305" s="177"/>
      <c r="D305" s="177"/>
      <c r="E305" s="177"/>
      <c r="F305" s="177"/>
      <c r="G305" s="178"/>
      <c r="H305" s="176"/>
      <c r="I305" s="177"/>
      <c r="J305" s="101"/>
    </row>
    <row r="306" spans="1:10" x14ac:dyDescent="0.3">
      <c r="A306" s="173" t="s">
        <v>493</v>
      </c>
      <c r="B306" s="174"/>
      <c r="C306" s="174"/>
      <c r="D306" s="174"/>
      <c r="E306" s="174"/>
      <c r="F306" s="175"/>
      <c r="G306" s="41">
        <v>873555</v>
      </c>
      <c r="H306" s="41">
        <v>112897</v>
      </c>
      <c r="I306" s="41">
        <f>G306+H306</f>
        <v>986452</v>
      </c>
    </row>
    <row r="307" spans="1:10" x14ac:dyDescent="0.3">
      <c r="A307" s="173" t="s">
        <v>494</v>
      </c>
      <c r="B307" s="174"/>
      <c r="C307" s="174"/>
      <c r="D307" s="174"/>
      <c r="E307" s="174"/>
      <c r="F307" s="175"/>
      <c r="G307" s="41">
        <v>2947602</v>
      </c>
      <c r="H307" s="41">
        <v>73432</v>
      </c>
      <c r="I307" s="41">
        <f>G307+H307</f>
        <v>3021034</v>
      </c>
    </row>
    <row r="308" spans="1:10" x14ac:dyDescent="0.3">
      <c r="A308" s="173" t="s">
        <v>109</v>
      </c>
      <c r="B308" s="174"/>
      <c r="C308" s="174"/>
      <c r="D308" s="174"/>
      <c r="E308" s="174"/>
      <c r="F308" s="175"/>
      <c r="G308" s="41">
        <v>241330</v>
      </c>
      <c r="H308" s="41">
        <f>11826+14486</f>
        <v>26312</v>
      </c>
      <c r="I308" s="41">
        <f>G308+H308</f>
        <v>267642</v>
      </c>
    </row>
    <row r="309" spans="1:10" x14ac:dyDescent="0.3">
      <c r="A309" s="42"/>
      <c r="B309" s="181"/>
      <c r="C309" s="181"/>
      <c r="D309" s="181"/>
      <c r="E309" s="181"/>
      <c r="F309" s="181"/>
      <c r="G309" s="43"/>
      <c r="H309" s="43"/>
      <c r="I309" s="43"/>
    </row>
    <row r="310" spans="1:10" x14ac:dyDescent="0.3">
      <c r="A310" s="173" t="s">
        <v>864</v>
      </c>
      <c r="B310" s="174"/>
      <c r="C310" s="174"/>
      <c r="D310" s="174"/>
      <c r="E310" s="174"/>
      <c r="F310" s="175"/>
      <c r="G310" s="41">
        <v>5915960</v>
      </c>
      <c r="H310" s="41"/>
      <c r="I310" s="41">
        <v>5915960</v>
      </c>
    </row>
    <row r="311" spans="1:10" x14ac:dyDescent="0.3">
      <c r="A311" s="173" t="s">
        <v>865</v>
      </c>
      <c r="B311" s="174"/>
      <c r="C311" s="174"/>
      <c r="D311" s="174"/>
      <c r="E311" s="174"/>
      <c r="F311" s="175"/>
      <c r="G311" s="41">
        <f>G310+G8-G131+G306-G307-G308</f>
        <v>6328</v>
      </c>
      <c r="H311" s="41">
        <f>H310+H8-H131+H306-H307-H308</f>
        <v>47582</v>
      </c>
      <c r="I311" s="41">
        <f>I310+I8-I131+I306-I307-I308</f>
        <v>53910</v>
      </c>
    </row>
    <row r="312" spans="1:10" x14ac:dyDescent="0.3">
      <c r="C312" s="7"/>
      <c r="E312" s="39"/>
      <c r="G312" s="44"/>
      <c r="H312" s="44"/>
      <c r="I312" s="44"/>
    </row>
    <row r="313" spans="1:10" x14ac:dyDescent="0.3">
      <c r="C313" s="7"/>
      <c r="E313" s="39"/>
    </row>
    <row r="314" spans="1:10" x14ac:dyDescent="0.3">
      <c r="A314" s="45" t="s">
        <v>891</v>
      </c>
      <c r="B314" s="46"/>
      <c r="C314" s="46"/>
      <c r="D314" s="46"/>
      <c r="E314" s="47"/>
      <c r="G314" s="48"/>
      <c r="I314" s="48"/>
    </row>
    <row r="315" spans="1:10" x14ac:dyDescent="0.3">
      <c r="A315" s="46"/>
      <c r="B315" s="46"/>
      <c r="D315" s="46"/>
      <c r="E315" s="47"/>
      <c r="G315" s="49"/>
      <c r="I315" s="49"/>
    </row>
    <row r="316" spans="1:10" x14ac:dyDescent="0.3">
      <c r="A316" s="46"/>
      <c r="B316" s="46"/>
      <c r="D316" s="46"/>
      <c r="E316" s="47"/>
      <c r="G316" s="48"/>
      <c r="I316" s="48"/>
    </row>
    <row r="317" spans="1:10" x14ac:dyDescent="0.3">
      <c r="A317" s="46"/>
      <c r="B317" s="46"/>
      <c r="D317" s="46"/>
      <c r="E317" s="47"/>
    </row>
    <row r="318" spans="1:10" s="40" customFormat="1" ht="18" x14ac:dyDescent="0.35">
      <c r="A318" s="50"/>
      <c r="B318" s="51"/>
      <c r="C318" s="50"/>
      <c r="D318" s="50"/>
      <c r="E318" s="52"/>
      <c r="F318" s="53"/>
      <c r="G318" s="6"/>
      <c r="I318" s="6"/>
      <c r="J318" s="101"/>
    </row>
    <row r="319" spans="1:10" x14ac:dyDescent="0.3">
      <c r="A319" s="46"/>
      <c r="B319" s="46"/>
      <c r="C319" s="46"/>
      <c r="D319" s="46"/>
      <c r="E319" s="47"/>
    </row>
    <row r="321" spans="2:5" x14ac:dyDescent="0.3">
      <c r="C321" s="46"/>
      <c r="D321" s="46"/>
      <c r="E321" s="47"/>
    </row>
    <row r="322" spans="2:5" x14ac:dyDescent="0.3">
      <c r="B322" s="46"/>
      <c r="C322" s="46"/>
      <c r="D322" s="2"/>
      <c r="E322" s="47"/>
    </row>
    <row r="323" spans="2:5" x14ac:dyDescent="0.3">
      <c r="B323" s="46"/>
      <c r="C323" s="46"/>
      <c r="D323" s="2"/>
      <c r="E323" s="47"/>
    </row>
    <row r="324" spans="2:5" x14ac:dyDescent="0.3">
      <c r="B324" s="46"/>
      <c r="C324" s="46"/>
      <c r="D324" s="2"/>
      <c r="E324" s="47"/>
    </row>
    <row r="325" spans="2:5" x14ac:dyDescent="0.3">
      <c r="B325" s="46"/>
      <c r="C325" s="46"/>
      <c r="D325" s="2"/>
      <c r="E325" s="47"/>
    </row>
    <row r="326" spans="2:5" x14ac:dyDescent="0.3">
      <c r="B326" s="46"/>
      <c r="C326" s="46"/>
      <c r="D326" s="46"/>
      <c r="E326" s="47"/>
    </row>
  </sheetData>
  <autoFilter ref="A130:J312" xr:uid="{0A9BDB8E-6C1C-4F0F-8A57-938FEAF11728}">
    <filterColumn colId="0" showButton="0"/>
    <filterColumn colId="2" showButton="0"/>
  </autoFilter>
  <mergeCells count="172">
    <mergeCell ref="F1:I2"/>
    <mergeCell ref="H305:I305"/>
    <mergeCell ref="A289:A301"/>
    <mergeCell ref="B289:B301"/>
    <mergeCell ref="C289:F289"/>
    <mergeCell ref="C290:C301"/>
    <mergeCell ref="D290:D301"/>
    <mergeCell ref="A308:F308"/>
    <mergeCell ref="B309:F309"/>
    <mergeCell ref="D195:D205"/>
    <mergeCell ref="C206:C218"/>
    <mergeCell ref="D206:D218"/>
    <mergeCell ref="C219:C220"/>
    <mergeCell ref="C264:C285"/>
    <mergeCell ref="D264:D285"/>
    <mergeCell ref="C287:C288"/>
    <mergeCell ref="D287:D288"/>
    <mergeCell ref="A171:A188"/>
    <mergeCell ref="B171:B188"/>
    <mergeCell ref="C171:F171"/>
    <mergeCell ref="C172:C184"/>
    <mergeCell ref="D172:D184"/>
    <mergeCell ref="C186:C188"/>
    <mergeCell ref="D186:D188"/>
    <mergeCell ref="A310:F310"/>
    <mergeCell ref="A311:F311"/>
    <mergeCell ref="A302:A303"/>
    <mergeCell ref="B302:B303"/>
    <mergeCell ref="C302:F302"/>
    <mergeCell ref="A305:G305"/>
    <mergeCell ref="A306:F306"/>
    <mergeCell ref="A307:F307"/>
    <mergeCell ref="D219:D220"/>
    <mergeCell ref="A221:A288"/>
    <mergeCell ref="B221:B288"/>
    <mergeCell ref="C221:F221"/>
    <mergeCell ref="C222:C237"/>
    <mergeCell ref="D222:D237"/>
    <mergeCell ref="C238:C255"/>
    <mergeCell ref="D238:D255"/>
    <mergeCell ref="C256:C262"/>
    <mergeCell ref="D256:D262"/>
    <mergeCell ref="A189:A220"/>
    <mergeCell ref="B189:B220"/>
    <mergeCell ref="C189:F189"/>
    <mergeCell ref="C190:C194"/>
    <mergeCell ref="D190:D194"/>
    <mergeCell ref="C195:C205"/>
    <mergeCell ref="A166:A170"/>
    <mergeCell ref="B166:B170"/>
    <mergeCell ref="C166:F166"/>
    <mergeCell ref="C167:C168"/>
    <mergeCell ref="D167:D168"/>
    <mergeCell ref="C162:C164"/>
    <mergeCell ref="D162:D164"/>
    <mergeCell ref="D140:D141"/>
    <mergeCell ref="C140:C141"/>
    <mergeCell ref="A132:A141"/>
    <mergeCell ref="B132:B141"/>
    <mergeCell ref="A142:A145"/>
    <mergeCell ref="B142:B145"/>
    <mergeCell ref="C142:F142"/>
    <mergeCell ref="A146:A165"/>
    <mergeCell ref="B146:B165"/>
    <mergeCell ref="C146:F146"/>
    <mergeCell ref="C149:C150"/>
    <mergeCell ref="D149:D150"/>
    <mergeCell ref="C151:C161"/>
    <mergeCell ref="D151:D161"/>
    <mergeCell ref="C143:C144"/>
    <mergeCell ref="D143:D144"/>
    <mergeCell ref="A131:F131"/>
    <mergeCell ref="C132:F132"/>
    <mergeCell ref="C133:C138"/>
    <mergeCell ref="D133:D138"/>
    <mergeCell ref="A126:C127"/>
    <mergeCell ref="D126:D127"/>
    <mergeCell ref="E126:F126"/>
    <mergeCell ref="A129:G129"/>
    <mergeCell ref="A130:B130"/>
    <mergeCell ref="C130:D130"/>
    <mergeCell ref="A118:C122"/>
    <mergeCell ref="D118:D122"/>
    <mergeCell ref="E118:F118"/>
    <mergeCell ref="A123:C124"/>
    <mergeCell ref="D123:D124"/>
    <mergeCell ref="E123:F123"/>
    <mergeCell ref="A113:C114"/>
    <mergeCell ref="D113:D114"/>
    <mergeCell ref="E113:F113"/>
    <mergeCell ref="A115:C117"/>
    <mergeCell ref="D115:D117"/>
    <mergeCell ref="E115:F115"/>
    <mergeCell ref="A104:C109"/>
    <mergeCell ref="D104:D109"/>
    <mergeCell ref="E104:F104"/>
    <mergeCell ref="A110:C112"/>
    <mergeCell ref="D110:D112"/>
    <mergeCell ref="E110:F110"/>
    <mergeCell ref="A97:F97"/>
    <mergeCell ref="A98:G98"/>
    <mergeCell ref="A99:D99"/>
    <mergeCell ref="E99:F99"/>
    <mergeCell ref="A100:F100"/>
    <mergeCell ref="A101:C103"/>
    <mergeCell ref="D101:D103"/>
    <mergeCell ref="E101:F101"/>
    <mergeCell ref="A85:A96"/>
    <mergeCell ref="B85:B96"/>
    <mergeCell ref="C85:F85"/>
    <mergeCell ref="C86:C87"/>
    <mergeCell ref="D86:D87"/>
    <mergeCell ref="C88:C91"/>
    <mergeCell ref="D88:D91"/>
    <mergeCell ref="C92:C96"/>
    <mergeCell ref="D92:D96"/>
    <mergeCell ref="C80:F80"/>
    <mergeCell ref="A83:A84"/>
    <mergeCell ref="B83:B84"/>
    <mergeCell ref="C83:F83"/>
    <mergeCell ref="A38:A69"/>
    <mergeCell ref="B38:B69"/>
    <mergeCell ref="C38:F38"/>
    <mergeCell ref="C39:C68"/>
    <mergeCell ref="D39:D68"/>
    <mergeCell ref="A70:A79"/>
    <mergeCell ref="B70:B79"/>
    <mergeCell ref="C70:F70"/>
    <mergeCell ref="C71:C79"/>
    <mergeCell ref="D71:D79"/>
    <mergeCell ref="A5:B5"/>
    <mergeCell ref="A6:G6"/>
    <mergeCell ref="A7:D7"/>
    <mergeCell ref="E7:F7"/>
    <mergeCell ref="A3:G4"/>
    <mergeCell ref="A19:A23"/>
    <mergeCell ref="B19:B23"/>
    <mergeCell ref="C19:F19"/>
    <mergeCell ref="C21:C22"/>
    <mergeCell ref="D21:D22"/>
    <mergeCell ref="A12:A13"/>
    <mergeCell ref="B12:B13"/>
    <mergeCell ref="C12:F12"/>
    <mergeCell ref="A14:A18"/>
    <mergeCell ref="B14:B18"/>
    <mergeCell ref="C14:F14"/>
    <mergeCell ref="C16:C18"/>
    <mergeCell ref="D16:D18"/>
    <mergeCell ref="H6:I6"/>
    <mergeCell ref="H98:I98"/>
    <mergeCell ref="H129:I129"/>
    <mergeCell ref="A8:F8"/>
    <mergeCell ref="A9:A11"/>
    <mergeCell ref="B9:B11"/>
    <mergeCell ref="C9:F9"/>
    <mergeCell ref="C10:C11"/>
    <mergeCell ref="D10:D11"/>
    <mergeCell ref="A24:A25"/>
    <mergeCell ref="B24:B25"/>
    <mergeCell ref="C24:F24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80:A82"/>
    <mergeCell ref="B80:B82"/>
  </mergeCells>
  <phoneticPr fontId="1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D328D-42C6-46DE-9409-6AAFAA4C8612}">
  <sheetPr>
    <outlinePr summaryBelow="0"/>
  </sheetPr>
  <dimension ref="A1:W198"/>
  <sheetViews>
    <sheetView showGridLines="0" topLeftCell="A6" zoomScale="65" zoomScaleNormal="65" workbookViewId="0">
      <selection activeCell="D147" sqref="D147:F147"/>
    </sheetView>
  </sheetViews>
  <sheetFormatPr defaultRowHeight="13.2" outlineLevelRow="2" x14ac:dyDescent="0.25"/>
  <cols>
    <col min="1" max="3" width="8.88671875" style="84"/>
    <col min="4" max="4" width="2.88671875" style="84" customWidth="1"/>
    <col min="5" max="5" width="8.88671875" style="84"/>
    <col min="6" max="6" width="18.109375" style="84" customWidth="1"/>
    <col min="7" max="23" width="15" style="84" customWidth="1"/>
    <col min="24" max="16384" width="8.88671875" style="84"/>
  </cols>
  <sheetData>
    <row r="1" spans="1:23" ht="17.399999999999999" customHeight="1" x14ac:dyDescent="0.25">
      <c r="A1" s="86"/>
      <c r="Q1" s="182" t="s">
        <v>893</v>
      </c>
      <c r="R1" s="182"/>
      <c r="S1" s="182"/>
      <c r="T1" s="182"/>
      <c r="U1" s="182"/>
      <c r="V1" s="182"/>
      <c r="W1" s="182"/>
    </row>
    <row r="2" spans="1:23" ht="17.399999999999999" x14ac:dyDescent="0.25">
      <c r="A2" s="86"/>
      <c r="Q2" s="182"/>
      <c r="R2" s="182"/>
      <c r="S2" s="182"/>
      <c r="T2" s="182"/>
      <c r="U2" s="182"/>
      <c r="V2" s="182"/>
      <c r="W2" s="182"/>
    </row>
    <row r="3" spans="1:23" ht="17.399999999999999" x14ac:dyDescent="0.25">
      <c r="A3" s="86" t="s">
        <v>892</v>
      </c>
      <c r="Q3" s="182"/>
      <c r="R3" s="182"/>
      <c r="S3" s="182"/>
      <c r="T3" s="182"/>
      <c r="U3" s="182"/>
      <c r="V3" s="182"/>
      <c r="W3" s="182"/>
    </row>
    <row r="4" spans="1:23" x14ac:dyDescent="0.25">
      <c r="Q4" s="106"/>
      <c r="R4" s="106"/>
      <c r="S4" s="106"/>
      <c r="T4" s="106"/>
      <c r="U4" s="106"/>
      <c r="V4" s="106"/>
      <c r="W4" s="106"/>
    </row>
    <row r="5" spans="1:23" x14ac:dyDescent="0.25">
      <c r="A5" s="183" t="s">
        <v>293</v>
      </c>
      <c r="B5" s="183"/>
      <c r="C5" s="183" t="s">
        <v>883</v>
      </c>
      <c r="D5" s="183"/>
      <c r="E5" s="183" t="s">
        <v>291</v>
      </c>
      <c r="F5" s="183"/>
      <c r="G5" s="184" t="s">
        <v>307</v>
      </c>
      <c r="H5" s="85" t="s">
        <v>183</v>
      </c>
      <c r="I5" s="85" t="s">
        <v>184</v>
      </c>
      <c r="J5" s="85" t="s">
        <v>185</v>
      </c>
      <c r="K5" s="85" t="s">
        <v>186</v>
      </c>
      <c r="L5" s="85" t="s">
        <v>187</v>
      </c>
      <c r="M5" s="85" t="s">
        <v>188</v>
      </c>
      <c r="N5" s="85" t="s">
        <v>189</v>
      </c>
      <c r="O5" s="85" t="s">
        <v>145</v>
      </c>
      <c r="P5" s="85" t="s">
        <v>192</v>
      </c>
      <c r="Q5" s="85" t="s">
        <v>193</v>
      </c>
      <c r="R5" s="85" t="s">
        <v>194</v>
      </c>
      <c r="S5" s="85" t="s">
        <v>195</v>
      </c>
      <c r="T5" s="85" t="s">
        <v>196</v>
      </c>
      <c r="U5" s="85" t="s">
        <v>197</v>
      </c>
      <c r="V5" s="85" t="s">
        <v>499</v>
      </c>
      <c r="W5" s="85" t="s">
        <v>198</v>
      </c>
    </row>
    <row r="6" spans="1:23" ht="92.4" x14ac:dyDescent="0.25">
      <c r="A6" s="183"/>
      <c r="B6" s="183"/>
      <c r="C6" s="183"/>
      <c r="D6" s="183"/>
      <c r="E6" s="183"/>
      <c r="F6" s="183"/>
      <c r="G6" s="184"/>
      <c r="H6" s="85" t="s">
        <v>294</v>
      </c>
      <c r="I6" s="85" t="s">
        <v>295</v>
      </c>
      <c r="J6" s="85" t="s">
        <v>296</v>
      </c>
      <c r="K6" s="85" t="s">
        <v>110</v>
      </c>
      <c r="L6" s="85" t="s">
        <v>292</v>
      </c>
      <c r="M6" s="85" t="s">
        <v>297</v>
      </c>
      <c r="N6" s="85" t="s">
        <v>298</v>
      </c>
      <c r="O6" s="85" t="s">
        <v>299</v>
      </c>
      <c r="P6" s="85" t="s">
        <v>301</v>
      </c>
      <c r="Q6" s="85" t="s">
        <v>111</v>
      </c>
      <c r="R6" s="85" t="s">
        <v>302</v>
      </c>
      <c r="S6" s="85" t="s">
        <v>303</v>
      </c>
      <c r="T6" s="85" t="s">
        <v>304</v>
      </c>
      <c r="U6" s="85" t="s">
        <v>305</v>
      </c>
      <c r="V6" s="85" t="s">
        <v>498</v>
      </c>
      <c r="W6" s="85" t="s">
        <v>306</v>
      </c>
    </row>
    <row r="7" spans="1:23" x14ac:dyDescent="0.25">
      <c r="A7" s="185" t="s">
        <v>307</v>
      </c>
      <c r="B7" s="185"/>
      <c r="C7" s="185"/>
      <c r="D7" s="185"/>
      <c r="E7" s="185"/>
      <c r="F7" s="185"/>
      <c r="G7" s="107">
        <v>60771474</v>
      </c>
      <c r="H7" s="107">
        <v>24768052</v>
      </c>
      <c r="I7" s="107">
        <v>7259301</v>
      </c>
      <c r="J7" s="107">
        <v>172738</v>
      </c>
      <c r="K7" s="107">
        <v>13613485</v>
      </c>
      <c r="L7" s="107">
        <v>4975139</v>
      </c>
      <c r="M7" s="107">
        <v>18017</v>
      </c>
      <c r="N7" s="107">
        <v>314258</v>
      </c>
      <c r="O7" s="107">
        <v>1968634</v>
      </c>
      <c r="P7" s="107">
        <v>1865672</v>
      </c>
      <c r="Q7" s="107">
        <v>65017</v>
      </c>
      <c r="R7" s="107">
        <v>2958555</v>
      </c>
      <c r="S7" s="107">
        <v>441141</v>
      </c>
      <c r="T7" s="107">
        <v>337184</v>
      </c>
      <c r="U7" s="107">
        <v>1135015</v>
      </c>
      <c r="V7" s="107">
        <v>150</v>
      </c>
      <c r="W7" s="107">
        <v>879116</v>
      </c>
    </row>
    <row r="8" spans="1:23" x14ac:dyDescent="0.25">
      <c r="A8" s="108" t="s">
        <v>6</v>
      </c>
      <c r="B8" s="187" t="s">
        <v>7</v>
      </c>
      <c r="C8" s="187"/>
      <c r="D8" s="187"/>
      <c r="E8" s="187"/>
      <c r="F8" s="187"/>
      <c r="G8" s="107">
        <v>6628972</v>
      </c>
      <c r="H8" s="107">
        <v>2176522</v>
      </c>
      <c r="I8" s="107">
        <v>622898</v>
      </c>
      <c r="J8" s="107">
        <v>8811</v>
      </c>
      <c r="K8" s="107">
        <v>928178</v>
      </c>
      <c r="L8" s="107">
        <v>67563</v>
      </c>
      <c r="M8" s="107">
        <v>1000</v>
      </c>
      <c r="N8" s="107">
        <v>22569</v>
      </c>
      <c r="O8" s="107"/>
      <c r="P8" s="107">
        <v>1865672</v>
      </c>
      <c r="Q8" s="107">
        <v>30000</v>
      </c>
      <c r="R8" s="107">
        <v>15627</v>
      </c>
      <c r="S8" s="107">
        <v>20000</v>
      </c>
      <c r="T8" s="107"/>
      <c r="U8" s="107"/>
      <c r="V8" s="107"/>
      <c r="W8" s="107">
        <v>870132</v>
      </c>
    </row>
    <row r="9" spans="1:23" outlineLevel="1" collapsed="1" x14ac:dyDescent="0.25">
      <c r="A9" s="186"/>
      <c r="B9" s="186"/>
      <c r="C9" s="109" t="s">
        <v>199</v>
      </c>
      <c r="D9" s="186" t="s">
        <v>486</v>
      </c>
      <c r="E9" s="186"/>
      <c r="F9" s="186"/>
      <c r="G9" s="107">
        <v>3800510</v>
      </c>
      <c r="H9" s="107">
        <v>2176522</v>
      </c>
      <c r="I9" s="107">
        <v>622898</v>
      </c>
      <c r="J9" s="107">
        <v>8811</v>
      </c>
      <c r="K9" s="107">
        <v>835520</v>
      </c>
      <c r="L9" s="107">
        <v>67563</v>
      </c>
      <c r="M9" s="107">
        <v>1000</v>
      </c>
      <c r="N9" s="107">
        <v>22569</v>
      </c>
      <c r="O9" s="107"/>
      <c r="P9" s="107"/>
      <c r="Q9" s="107">
        <v>30000</v>
      </c>
      <c r="R9" s="107">
        <v>15627</v>
      </c>
      <c r="S9" s="107">
        <v>20000</v>
      </c>
      <c r="T9" s="107"/>
      <c r="U9" s="107"/>
      <c r="V9" s="107"/>
      <c r="W9" s="107"/>
    </row>
    <row r="10" spans="1:23" hidden="1" outlineLevel="2" x14ac:dyDescent="0.25">
      <c r="A10" s="187"/>
      <c r="B10" s="187"/>
      <c r="C10" s="187"/>
      <c r="D10" s="187"/>
      <c r="E10" s="108" t="s">
        <v>200</v>
      </c>
      <c r="F10" s="108" t="s">
        <v>201</v>
      </c>
      <c r="G10" s="107">
        <v>2321944</v>
      </c>
      <c r="H10" s="110">
        <v>1506257</v>
      </c>
      <c r="I10" s="110">
        <v>425000</v>
      </c>
      <c r="J10" s="110">
        <v>7171</v>
      </c>
      <c r="K10" s="110">
        <v>316890</v>
      </c>
      <c r="L10" s="110">
        <v>22095</v>
      </c>
      <c r="M10" s="110">
        <v>1000</v>
      </c>
      <c r="N10" s="110">
        <v>19531</v>
      </c>
      <c r="O10" s="110"/>
      <c r="P10" s="110"/>
      <c r="Q10" s="110"/>
      <c r="R10" s="110">
        <v>4000</v>
      </c>
      <c r="S10" s="110">
        <v>20000</v>
      </c>
      <c r="T10" s="110"/>
      <c r="U10" s="110"/>
      <c r="V10" s="110"/>
      <c r="W10" s="110"/>
    </row>
    <row r="11" spans="1:23" hidden="1" outlineLevel="2" x14ac:dyDescent="0.25">
      <c r="A11" s="186"/>
      <c r="B11" s="186"/>
      <c r="C11" s="186"/>
      <c r="D11" s="186"/>
      <c r="E11" s="109" t="s">
        <v>867</v>
      </c>
      <c r="F11" s="109" t="s">
        <v>859</v>
      </c>
      <c r="G11" s="107">
        <v>74621</v>
      </c>
      <c r="H11" s="111">
        <v>52797</v>
      </c>
      <c r="I11" s="111">
        <v>12717</v>
      </c>
      <c r="J11" s="111"/>
      <c r="K11" s="111">
        <v>370</v>
      </c>
      <c r="L11" s="111">
        <v>8737</v>
      </c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</row>
    <row r="12" spans="1:23" ht="26.4" hidden="1" outlineLevel="2" x14ac:dyDescent="0.25">
      <c r="A12" s="187"/>
      <c r="B12" s="187"/>
      <c r="C12" s="187"/>
      <c r="D12" s="187"/>
      <c r="E12" s="108" t="s">
        <v>847</v>
      </c>
      <c r="F12" s="108" t="s">
        <v>846</v>
      </c>
      <c r="G12" s="107">
        <v>305695</v>
      </c>
      <c r="H12" s="110">
        <v>133519</v>
      </c>
      <c r="I12" s="110">
        <v>38942</v>
      </c>
      <c r="J12" s="110">
        <v>200</v>
      </c>
      <c r="K12" s="110">
        <v>117000</v>
      </c>
      <c r="L12" s="110">
        <v>16034</v>
      </c>
      <c r="M12" s="110"/>
      <c r="N12" s="110"/>
      <c r="O12" s="110"/>
      <c r="P12" s="110"/>
      <c r="Q12" s="110"/>
      <c r="R12" s="110">
        <v>0</v>
      </c>
      <c r="S12" s="110"/>
      <c r="T12" s="110"/>
      <c r="U12" s="110"/>
      <c r="V12" s="110"/>
      <c r="W12" s="110"/>
    </row>
    <row r="13" spans="1:23" hidden="1" outlineLevel="2" x14ac:dyDescent="0.25">
      <c r="A13" s="186"/>
      <c r="B13" s="186"/>
      <c r="C13" s="186"/>
      <c r="D13" s="186"/>
      <c r="E13" s="109" t="s">
        <v>8</v>
      </c>
      <c r="F13" s="109" t="s">
        <v>202</v>
      </c>
      <c r="G13" s="107">
        <v>393015</v>
      </c>
      <c r="H13" s="111">
        <v>258004</v>
      </c>
      <c r="I13" s="111">
        <v>76299</v>
      </c>
      <c r="J13" s="111">
        <v>440</v>
      </c>
      <c r="K13" s="111">
        <v>52791</v>
      </c>
      <c r="L13" s="111">
        <v>3876</v>
      </c>
      <c r="M13" s="111"/>
      <c r="N13" s="111">
        <v>105</v>
      </c>
      <c r="O13" s="111"/>
      <c r="P13" s="111"/>
      <c r="Q13" s="111"/>
      <c r="R13" s="111">
        <v>1500</v>
      </c>
      <c r="S13" s="111"/>
      <c r="T13" s="111"/>
      <c r="U13" s="111"/>
      <c r="V13" s="111"/>
      <c r="W13" s="111"/>
    </row>
    <row r="14" spans="1:23" ht="26.4" hidden="1" outlineLevel="2" x14ac:dyDescent="0.25">
      <c r="A14" s="187"/>
      <c r="B14" s="187"/>
      <c r="C14" s="187"/>
      <c r="D14" s="187"/>
      <c r="E14" s="108" t="s">
        <v>9</v>
      </c>
      <c r="F14" s="108" t="s">
        <v>203</v>
      </c>
      <c r="G14" s="107">
        <v>120526</v>
      </c>
      <c r="H14" s="110">
        <v>75250</v>
      </c>
      <c r="I14" s="110">
        <v>22403</v>
      </c>
      <c r="J14" s="110"/>
      <c r="K14" s="110">
        <v>3982</v>
      </c>
      <c r="L14" s="110">
        <v>13726</v>
      </c>
      <c r="M14" s="110"/>
      <c r="N14" s="110">
        <v>2865</v>
      </c>
      <c r="O14" s="110"/>
      <c r="P14" s="110"/>
      <c r="Q14" s="110"/>
      <c r="R14" s="110">
        <v>2300</v>
      </c>
      <c r="S14" s="110"/>
      <c r="T14" s="110"/>
      <c r="U14" s="110"/>
      <c r="V14" s="110"/>
      <c r="W14" s="110"/>
    </row>
    <row r="15" spans="1:23" ht="26.4" hidden="1" outlineLevel="2" x14ac:dyDescent="0.25">
      <c r="A15" s="186"/>
      <c r="B15" s="186"/>
      <c r="C15" s="186"/>
      <c r="D15" s="186"/>
      <c r="E15" s="109" t="s">
        <v>112</v>
      </c>
      <c r="F15" s="109" t="s">
        <v>204</v>
      </c>
      <c r="G15" s="107">
        <v>584709</v>
      </c>
      <c r="H15" s="111">
        <v>150695</v>
      </c>
      <c r="I15" s="111">
        <v>47537</v>
      </c>
      <c r="J15" s="111">
        <v>1000</v>
      </c>
      <c r="K15" s="111">
        <v>344487</v>
      </c>
      <c r="L15" s="111">
        <v>3095</v>
      </c>
      <c r="M15" s="111"/>
      <c r="N15" s="111">
        <v>68</v>
      </c>
      <c r="O15" s="111"/>
      <c r="P15" s="111"/>
      <c r="Q15" s="111">
        <v>30000</v>
      </c>
      <c r="R15" s="111">
        <v>7827</v>
      </c>
      <c r="S15" s="111"/>
      <c r="T15" s="111"/>
      <c r="U15" s="111"/>
      <c r="V15" s="111"/>
      <c r="W15" s="111"/>
    </row>
    <row r="16" spans="1:23" outlineLevel="1" collapsed="1" x14ac:dyDescent="0.25">
      <c r="A16" s="187"/>
      <c r="B16" s="187"/>
      <c r="C16" s="108" t="s">
        <v>206</v>
      </c>
      <c r="D16" s="187" t="s">
        <v>876</v>
      </c>
      <c r="E16" s="187"/>
      <c r="F16" s="187"/>
      <c r="G16" s="107">
        <v>1958330</v>
      </c>
      <c r="H16" s="107"/>
      <c r="I16" s="107"/>
      <c r="J16" s="107"/>
      <c r="K16" s="107">
        <v>92658</v>
      </c>
      <c r="L16" s="107"/>
      <c r="M16" s="107"/>
      <c r="N16" s="107"/>
      <c r="O16" s="107"/>
      <c r="P16" s="107">
        <v>1865672</v>
      </c>
      <c r="Q16" s="107"/>
      <c r="R16" s="107"/>
      <c r="S16" s="107"/>
      <c r="T16" s="107"/>
      <c r="U16" s="107"/>
      <c r="V16" s="107"/>
      <c r="W16" s="107"/>
    </row>
    <row r="17" spans="1:23" ht="39.6" hidden="1" outlineLevel="2" x14ac:dyDescent="0.25">
      <c r="A17" s="186"/>
      <c r="B17" s="186"/>
      <c r="C17" s="186"/>
      <c r="D17" s="186"/>
      <c r="E17" s="109" t="s">
        <v>11</v>
      </c>
      <c r="F17" s="109" t="s">
        <v>207</v>
      </c>
      <c r="G17" s="107">
        <v>1958330</v>
      </c>
      <c r="H17" s="111"/>
      <c r="I17" s="111"/>
      <c r="J17" s="111"/>
      <c r="K17" s="111">
        <v>92658</v>
      </c>
      <c r="L17" s="111"/>
      <c r="M17" s="111"/>
      <c r="N17" s="111"/>
      <c r="O17" s="111"/>
      <c r="P17" s="111">
        <v>1865672</v>
      </c>
      <c r="Q17" s="111"/>
      <c r="R17" s="111"/>
      <c r="S17" s="111"/>
      <c r="T17" s="111"/>
      <c r="U17" s="111"/>
      <c r="V17" s="111"/>
      <c r="W17" s="111"/>
    </row>
    <row r="18" spans="1:23" outlineLevel="1" collapsed="1" x14ac:dyDescent="0.25">
      <c r="A18" s="187"/>
      <c r="B18" s="187"/>
      <c r="C18" s="108" t="s">
        <v>208</v>
      </c>
      <c r="D18" s="187" t="s">
        <v>308</v>
      </c>
      <c r="E18" s="187"/>
      <c r="F18" s="187"/>
      <c r="G18" s="107">
        <v>870132</v>
      </c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>
        <v>870132</v>
      </c>
    </row>
    <row r="19" spans="1:23" ht="52.8" hidden="1" outlineLevel="2" x14ac:dyDescent="0.25">
      <c r="A19" s="186"/>
      <c r="B19" s="186"/>
      <c r="C19" s="186"/>
      <c r="D19" s="186"/>
      <c r="E19" s="109" t="s">
        <v>13</v>
      </c>
      <c r="F19" s="109" t="s">
        <v>209</v>
      </c>
      <c r="G19" s="107">
        <v>750000</v>
      </c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>
        <v>750000</v>
      </c>
    </row>
    <row r="20" spans="1:23" ht="26.4" hidden="1" outlineLevel="2" x14ac:dyDescent="0.25">
      <c r="A20" s="187"/>
      <c r="B20" s="187"/>
      <c r="C20" s="187"/>
      <c r="D20" s="187"/>
      <c r="E20" s="108" t="s">
        <v>868</v>
      </c>
      <c r="F20" s="108" t="s">
        <v>860</v>
      </c>
      <c r="G20" s="107">
        <v>120132</v>
      </c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>
        <v>120132</v>
      </c>
    </row>
    <row r="21" spans="1:23" x14ac:dyDescent="0.25">
      <c r="A21" s="109" t="s">
        <v>14</v>
      </c>
      <c r="B21" s="186" t="s">
        <v>15</v>
      </c>
      <c r="C21" s="186"/>
      <c r="D21" s="186"/>
      <c r="E21" s="186"/>
      <c r="F21" s="186"/>
      <c r="G21" s="107">
        <v>1072296</v>
      </c>
      <c r="H21" s="107">
        <v>572178</v>
      </c>
      <c r="I21" s="107">
        <v>190309</v>
      </c>
      <c r="J21" s="107">
        <v>16121</v>
      </c>
      <c r="K21" s="107">
        <v>115418</v>
      </c>
      <c r="L21" s="107">
        <v>56913</v>
      </c>
      <c r="M21" s="107">
        <v>150</v>
      </c>
      <c r="N21" s="107">
        <v>500</v>
      </c>
      <c r="O21" s="107">
        <v>35000</v>
      </c>
      <c r="P21" s="107"/>
      <c r="Q21" s="107"/>
      <c r="R21" s="107">
        <v>79707</v>
      </c>
      <c r="S21" s="107"/>
      <c r="T21" s="107"/>
      <c r="U21" s="107">
        <v>6000</v>
      </c>
      <c r="V21" s="107"/>
      <c r="W21" s="107"/>
    </row>
    <row r="22" spans="1:23" outlineLevel="1" collapsed="1" x14ac:dyDescent="0.25">
      <c r="A22" s="187"/>
      <c r="B22" s="187"/>
      <c r="C22" s="108" t="s">
        <v>132</v>
      </c>
      <c r="D22" s="187" t="s">
        <v>875</v>
      </c>
      <c r="E22" s="187"/>
      <c r="F22" s="187"/>
      <c r="G22" s="107">
        <v>95152</v>
      </c>
      <c r="H22" s="107">
        <v>30332</v>
      </c>
      <c r="I22" s="107">
        <v>8222</v>
      </c>
      <c r="J22" s="107">
        <v>4421</v>
      </c>
      <c r="K22" s="107">
        <v>16352</v>
      </c>
      <c r="L22" s="107">
        <v>825</v>
      </c>
      <c r="M22" s="107"/>
      <c r="N22" s="107"/>
      <c r="O22" s="107">
        <v>35000</v>
      </c>
      <c r="P22" s="107"/>
      <c r="Q22" s="107"/>
      <c r="R22" s="107"/>
      <c r="S22" s="107"/>
      <c r="T22" s="107"/>
      <c r="U22" s="107"/>
      <c r="V22" s="107"/>
      <c r="W22" s="107"/>
    </row>
    <row r="23" spans="1:23" ht="39.6" hidden="1" outlineLevel="2" x14ac:dyDescent="0.25">
      <c r="A23" s="186"/>
      <c r="B23" s="186"/>
      <c r="C23" s="186"/>
      <c r="D23" s="186"/>
      <c r="E23" s="109" t="s">
        <v>145</v>
      </c>
      <c r="F23" s="109" t="s">
        <v>182</v>
      </c>
      <c r="G23" s="107">
        <v>45213</v>
      </c>
      <c r="H23" s="111"/>
      <c r="I23" s="111"/>
      <c r="J23" s="111">
        <v>4271</v>
      </c>
      <c r="K23" s="111">
        <v>5712</v>
      </c>
      <c r="L23" s="111">
        <v>230</v>
      </c>
      <c r="M23" s="111"/>
      <c r="N23" s="111"/>
      <c r="O23" s="111">
        <v>35000</v>
      </c>
      <c r="P23" s="111"/>
      <c r="Q23" s="111"/>
      <c r="R23" s="111"/>
      <c r="S23" s="111"/>
      <c r="T23" s="111"/>
      <c r="U23" s="111"/>
      <c r="V23" s="111"/>
      <c r="W23" s="111"/>
    </row>
    <row r="24" spans="1:23" ht="39.6" hidden="1" outlineLevel="2" x14ac:dyDescent="0.25">
      <c r="A24" s="187"/>
      <c r="B24" s="187"/>
      <c r="C24" s="187"/>
      <c r="D24" s="187"/>
      <c r="E24" s="108" t="s">
        <v>869</v>
      </c>
      <c r="F24" s="108" t="s">
        <v>861</v>
      </c>
      <c r="G24" s="107">
        <v>49939</v>
      </c>
      <c r="H24" s="110">
        <v>30332</v>
      </c>
      <c r="I24" s="110">
        <v>8222</v>
      </c>
      <c r="J24" s="110">
        <v>150</v>
      </c>
      <c r="K24" s="110">
        <v>10640</v>
      </c>
      <c r="L24" s="110">
        <v>595</v>
      </c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</row>
    <row r="25" spans="1:23" outlineLevel="1" collapsed="1" x14ac:dyDescent="0.25">
      <c r="A25" s="186"/>
      <c r="B25" s="186"/>
      <c r="C25" s="109" t="s">
        <v>210</v>
      </c>
      <c r="D25" s="186" t="s">
        <v>310</v>
      </c>
      <c r="E25" s="186"/>
      <c r="F25" s="186"/>
      <c r="G25" s="107">
        <v>977144</v>
      </c>
      <c r="H25" s="107">
        <v>541846</v>
      </c>
      <c r="I25" s="107">
        <v>182087</v>
      </c>
      <c r="J25" s="107">
        <v>11700</v>
      </c>
      <c r="K25" s="107">
        <v>99066</v>
      </c>
      <c r="L25" s="107">
        <v>56088</v>
      </c>
      <c r="M25" s="107">
        <v>150</v>
      </c>
      <c r="N25" s="107">
        <v>500</v>
      </c>
      <c r="O25" s="107"/>
      <c r="P25" s="107"/>
      <c r="Q25" s="107"/>
      <c r="R25" s="107">
        <v>79707</v>
      </c>
      <c r="S25" s="107"/>
      <c r="T25" s="107"/>
      <c r="U25" s="107">
        <v>6000</v>
      </c>
      <c r="V25" s="107"/>
      <c r="W25" s="107"/>
    </row>
    <row r="26" spans="1:23" hidden="1" outlineLevel="2" x14ac:dyDescent="0.25">
      <c r="A26" s="187"/>
      <c r="B26" s="187"/>
      <c r="C26" s="187"/>
      <c r="D26" s="187"/>
      <c r="E26" s="108" t="s">
        <v>16</v>
      </c>
      <c r="F26" s="108" t="s">
        <v>211</v>
      </c>
      <c r="G26" s="107">
        <v>977144</v>
      </c>
      <c r="H26" s="110">
        <v>541846</v>
      </c>
      <c r="I26" s="110">
        <v>182087</v>
      </c>
      <c r="J26" s="110">
        <v>11700</v>
      </c>
      <c r="K26" s="110">
        <v>99066</v>
      </c>
      <c r="L26" s="110">
        <v>56088</v>
      </c>
      <c r="M26" s="110">
        <v>150</v>
      </c>
      <c r="N26" s="110">
        <v>500</v>
      </c>
      <c r="O26" s="110"/>
      <c r="P26" s="110"/>
      <c r="Q26" s="110"/>
      <c r="R26" s="110">
        <v>79707</v>
      </c>
      <c r="S26" s="110"/>
      <c r="T26" s="110"/>
      <c r="U26" s="110">
        <v>6000</v>
      </c>
      <c r="V26" s="110"/>
      <c r="W26" s="110"/>
    </row>
    <row r="27" spans="1:23" x14ac:dyDescent="0.25">
      <c r="A27" s="109" t="s">
        <v>17</v>
      </c>
      <c r="B27" s="186" t="s">
        <v>18</v>
      </c>
      <c r="C27" s="186"/>
      <c r="D27" s="186"/>
      <c r="E27" s="186"/>
      <c r="F27" s="186"/>
      <c r="G27" s="107">
        <v>6057399</v>
      </c>
      <c r="H27" s="107">
        <v>1021250</v>
      </c>
      <c r="I27" s="107">
        <v>295934</v>
      </c>
      <c r="J27" s="107">
        <v>2830</v>
      </c>
      <c r="K27" s="107">
        <v>3506885</v>
      </c>
      <c r="L27" s="107">
        <v>198917</v>
      </c>
      <c r="M27" s="107"/>
      <c r="N27" s="107">
        <v>78279</v>
      </c>
      <c r="O27" s="107">
        <v>269848</v>
      </c>
      <c r="P27" s="107"/>
      <c r="Q27" s="107">
        <v>34664</v>
      </c>
      <c r="R27" s="107">
        <v>639792</v>
      </c>
      <c r="S27" s="107"/>
      <c r="T27" s="107"/>
      <c r="U27" s="107">
        <v>9000</v>
      </c>
      <c r="V27" s="107"/>
      <c r="W27" s="107"/>
    </row>
    <row r="28" spans="1:23" outlineLevel="1" collapsed="1" x14ac:dyDescent="0.25">
      <c r="A28" s="187"/>
      <c r="B28" s="187"/>
      <c r="C28" s="108" t="s">
        <v>212</v>
      </c>
      <c r="D28" s="187" t="s">
        <v>311</v>
      </c>
      <c r="E28" s="187"/>
      <c r="F28" s="187"/>
      <c r="G28" s="107">
        <v>76046</v>
      </c>
      <c r="H28" s="107">
        <v>27913</v>
      </c>
      <c r="I28" s="107">
        <v>5000</v>
      </c>
      <c r="J28" s="107"/>
      <c r="K28" s="107"/>
      <c r="L28" s="107"/>
      <c r="M28" s="107"/>
      <c r="N28" s="107"/>
      <c r="O28" s="107">
        <v>43133</v>
      </c>
      <c r="P28" s="107"/>
      <c r="Q28" s="107"/>
      <c r="R28" s="107"/>
      <c r="S28" s="107"/>
      <c r="T28" s="107"/>
      <c r="U28" s="107"/>
      <c r="V28" s="107"/>
      <c r="W28" s="107"/>
    </row>
    <row r="29" spans="1:23" ht="52.8" hidden="1" outlineLevel="2" x14ac:dyDescent="0.25">
      <c r="A29" s="186"/>
      <c r="B29" s="186"/>
      <c r="C29" s="186"/>
      <c r="D29" s="186"/>
      <c r="E29" s="109" t="s">
        <v>117</v>
      </c>
      <c r="F29" s="109" t="s">
        <v>213</v>
      </c>
      <c r="G29" s="107">
        <v>76046</v>
      </c>
      <c r="H29" s="111">
        <v>27913</v>
      </c>
      <c r="I29" s="111">
        <v>5000</v>
      </c>
      <c r="J29" s="111"/>
      <c r="K29" s="111"/>
      <c r="L29" s="111"/>
      <c r="M29" s="111"/>
      <c r="N29" s="111"/>
      <c r="O29" s="111">
        <v>43133</v>
      </c>
      <c r="P29" s="111"/>
      <c r="Q29" s="111"/>
      <c r="R29" s="111"/>
      <c r="S29" s="111"/>
      <c r="T29" s="111"/>
      <c r="U29" s="111"/>
      <c r="V29" s="111"/>
      <c r="W29" s="111"/>
    </row>
    <row r="30" spans="1:23" outlineLevel="1" collapsed="1" x14ac:dyDescent="0.25">
      <c r="A30" s="187"/>
      <c r="B30" s="187"/>
      <c r="C30" s="108" t="s">
        <v>214</v>
      </c>
      <c r="D30" s="187" t="s">
        <v>20</v>
      </c>
      <c r="E30" s="187"/>
      <c r="F30" s="187"/>
      <c r="G30" s="107">
        <v>557017</v>
      </c>
      <c r="H30" s="107">
        <v>368051</v>
      </c>
      <c r="I30" s="107">
        <v>108674</v>
      </c>
      <c r="J30" s="107">
        <v>130</v>
      </c>
      <c r="K30" s="107">
        <v>15494</v>
      </c>
      <c r="L30" s="107">
        <v>12774</v>
      </c>
      <c r="M30" s="107"/>
      <c r="N30" s="107">
        <v>5730</v>
      </c>
      <c r="O30" s="107"/>
      <c r="P30" s="107"/>
      <c r="Q30" s="107">
        <v>34364</v>
      </c>
      <c r="R30" s="107">
        <v>11800</v>
      </c>
      <c r="S30" s="107"/>
      <c r="T30" s="107"/>
      <c r="U30" s="107"/>
      <c r="V30" s="107"/>
      <c r="W30" s="107"/>
    </row>
    <row r="31" spans="1:23" ht="26.4" hidden="1" outlineLevel="2" x14ac:dyDescent="0.25">
      <c r="A31" s="186"/>
      <c r="B31" s="186"/>
      <c r="C31" s="186"/>
      <c r="D31" s="186"/>
      <c r="E31" s="109" t="s">
        <v>21</v>
      </c>
      <c r="F31" s="109" t="s">
        <v>746</v>
      </c>
      <c r="G31" s="107">
        <v>557017</v>
      </c>
      <c r="H31" s="111">
        <v>368051</v>
      </c>
      <c r="I31" s="111">
        <v>108674</v>
      </c>
      <c r="J31" s="111">
        <v>130</v>
      </c>
      <c r="K31" s="111">
        <v>15494</v>
      </c>
      <c r="L31" s="111">
        <v>12774</v>
      </c>
      <c r="M31" s="111"/>
      <c r="N31" s="111">
        <v>5730</v>
      </c>
      <c r="O31" s="111"/>
      <c r="P31" s="111"/>
      <c r="Q31" s="111">
        <v>34364</v>
      </c>
      <c r="R31" s="111">
        <v>11800</v>
      </c>
      <c r="S31" s="111"/>
      <c r="T31" s="111"/>
      <c r="U31" s="111"/>
      <c r="V31" s="111"/>
      <c r="W31" s="111"/>
    </row>
    <row r="32" spans="1:23" outlineLevel="1" collapsed="1" x14ac:dyDescent="0.25">
      <c r="A32" s="187"/>
      <c r="B32" s="187"/>
      <c r="C32" s="108" t="s">
        <v>22</v>
      </c>
      <c r="D32" s="187" t="s">
        <v>23</v>
      </c>
      <c r="E32" s="187"/>
      <c r="F32" s="187"/>
      <c r="G32" s="107">
        <v>4032021</v>
      </c>
      <c r="H32" s="107">
        <v>208021</v>
      </c>
      <c r="I32" s="107">
        <v>59302</v>
      </c>
      <c r="J32" s="107">
        <v>200</v>
      </c>
      <c r="K32" s="107">
        <v>3161106</v>
      </c>
      <c r="L32" s="107">
        <v>108412</v>
      </c>
      <c r="M32" s="107"/>
      <c r="N32" s="107">
        <v>264</v>
      </c>
      <c r="O32" s="107"/>
      <c r="P32" s="107"/>
      <c r="Q32" s="107"/>
      <c r="R32" s="107">
        <v>494716</v>
      </c>
      <c r="S32" s="107"/>
      <c r="T32" s="107"/>
      <c r="U32" s="107"/>
      <c r="V32" s="107"/>
      <c r="W32" s="107"/>
    </row>
    <row r="33" spans="1:23" ht="26.4" hidden="1" outlineLevel="2" x14ac:dyDescent="0.25">
      <c r="A33" s="186"/>
      <c r="B33" s="186"/>
      <c r="C33" s="186"/>
      <c r="D33" s="186"/>
      <c r="E33" s="109" t="s">
        <v>24</v>
      </c>
      <c r="F33" s="109" t="s">
        <v>481</v>
      </c>
      <c r="G33" s="107">
        <v>4032021</v>
      </c>
      <c r="H33" s="111">
        <v>208021</v>
      </c>
      <c r="I33" s="111">
        <v>59302</v>
      </c>
      <c r="J33" s="111">
        <v>200</v>
      </c>
      <c r="K33" s="111">
        <v>3161106</v>
      </c>
      <c r="L33" s="111">
        <v>108412</v>
      </c>
      <c r="M33" s="111"/>
      <c r="N33" s="111">
        <v>264</v>
      </c>
      <c r="O33" s="111"/>
      <c r="P33" s="111"/>
      <c r="Q33" s="111"/>
      <c r="R33" s="111">
        <v>494716</v>
      </c>
      <c r="S33" s="111"/>
      <c r="T33" s="111"/>
      <c r="U33" s="111"/>
      <c r="V33" s="111"/>
      <c r="W33" s="111"/>
    </row>
    <row r="34" spans="1:23" outlineLevel="1" collapsed="1" x14ac:dyDescent="0.25">
      <c r="A34" s="187"/>
      <c r="B34" s="187"/>
      <c r="C34" s="108" t="s">
        <v>217</v>
      </c>
      <c r="D34" s="187" t="s">
        <v>874</v>
      </c>
      <c r="E34" s="187"/>
      <c r="F34" s="187"/>
      <c r="G34" s="107">
        <v>1377315</v>
      </c>
      <c r="H34" s="107">
        <v>417265</v>
      </c>
      <c r="I34" s="107">
        <v>122958</v>
      </c>
      <c r="J34" s="107">
        <v>2500</v>
      </c>
      <c r="K34" s="107">
        <v>317535</v>
      </c>
      <c r="L34" s="107">
        <v>77731</v>
      </c>
      <c r="M34" s="107"/>
      <c r="N34" s="107">
        <v>70035</v>
      </c>
      <c r="O34" s="107">
        <v>226715</v>
      </c>
      <c r="P34" s="107"/>
      <c r="Q34" s="107">
        <v>300</v>
      </c>
      <c r="R34" s="107">
        <v>133276</v>
      </c>
      <c r="S34" s="107"/>
      <c r="T34" s="107"/>
      <c r="U34" s="107">
        <v>9000</v>
      </c>
      <c r="V34" s="107"/>
      <c r="W34" s="107"/>
    </row>
    <row r="35" spans="1:23" ht="26.4" hidden="1" outlineLevel="2" x14ac:dyDescent="0.25">
      <c r="A35" s="186"/>
      <c r="B35" s="186"/>
      <c r="C35" s="186"/>
      <c r="D35" s="186"/>
      <c r="E35" s="109" t="s">
        <v>218</v>
      </c>
      <c r="F35" s="109" t="s">
        <v>841</v>
      </c>
      <c r="G35" s="107">
        <v>220865</v>
      </c>
      <c r="H35" s="111">
        <v>148228</v>
      </c>
      <c r="I35" s="111">
        <v>43823</v>
      </c>
      <c r="J35" s="111"/>
      <c r="K35" s="111">
        <v>14181</v>
      </c>
      <c r="L35" s="111">
        <v>11408</v>
      </c>
      <c r="M35" s="111"/>
      <c r="N35" s="111"/>
      <c r="O35" s="111"/>
      <c r="P35" s="111"/>
      <c r="Q35" s="111"/>
      <c r="R35" s="111">
        <v>3225</v>
      </c>
      <c r="S35" s="111"/>
      <c r="T35" s="111"/>
      <c r="U35" s="111"/>
      <c r="V35" s="111"/>
      <c r="W35" s="111"/>
    </row>
    <row r="36" spans="1:23" hidden="1" outlineLevel="2" x14ac:dyDescent="0.25">
      <c r="A36" s="187"/>
      <c r="B36" s="187"/>
      <c r="C36" s="187"/>
      <c r="D36" s="187"/>
      <c r="E36" s="108" t="s">
        <v>219</v>
      </c>
      <c r="F36" s="108" t="s">
        <v>842</v>
      </c>
      <c r="G36" s="107">
        <v>348489</v>
      </c>
      <c r="H36" s="110">
        <v>156981</v>
      </c>
      <c r="I36" s="110">
        <v>45150</v>
      </c>
      <c r="J36" s="110">
        <v>2500</v>
      </c>
      <c r="K36" s="110">
        <v>28601</v>
      </c>
      <c r="L36" s="110">
        <v>21088</v>
      </c>
      <c r="M36" s="110"/>
      <c r="N36" s="110">
        <v>5169</v>
      </c>
      <c r="O36" s="110">
        <v>77000</v>
      </c>
      <c r="P36" s="110"/>
      <c r="Q36" s="110"/>
      <c r="R36" s="110">
        <v>12000</v>
      </c>
      <c r="S36" s="110"/>
      <c r="T36" s="110"/>
      <c r="U36" s="110"/>
      <c r="V36" s="110"/>
      <c r="W36" s="110"/>
    </row>
    <row r="37" spans="1:23" ht="26.4" hidden="1" outlineLevel="2" x14ac:dyDescent="0.25">
      <c r="A37" s="186"/>
      <c r="B37" s="186"/>
      <c r="C37" s="186"/>
      <c r="D37" s="186"/>
      <c r="E37" s="109" t="s">
        <v>220</v>
      </c>
      <c r="F37" s="109" t="s">
        <v>221</v>
      </c>
      <c r="G37" s="107">
        <v>74199</v>
      </c>
      <c r="H37" s="111">
        <v>4688</v>
      </c>
      <c r="I37" s="111">
        <v>312</v>
      </c>
      <c r="J37" s="111"/>
      <c r="K37" s="111">
        <v>46400</v>
      </c>
      <c r="L37" s="111">
        <v>3300</v>
      </c>
      <c r="M37" s="111"/>
      <c r="N37" s="111">
        <v>19222</v>
      </c>
      <c r="O37" s="111"/>
      <c r="P37" s="111"/>
      <c r="Q37" s="111"/>
      <c r="R37" s="111">
        <v>277</v>
      </c>
      <c r="S37" s="111"/>
      <c r="T37" s="111"/>
      <c r="U37" s="111"/>
      <c r="V37" s="111"/>
      <c r="W37" s="111"/>
    </row>
    <row r="38" spans="1:23" hidden="1" outlineLevel="2" x14ac:dyDescent="0.25">
      <c r="A38" s="187"/>
      <c r="B38" s="187"/>
      <c r="C38" s="187"/>
      <c r="D38" s="187"/>
      <c r="E38" s="108" t="s">
        <v>222</v>
      </c>
      <c r="F38" s="108" t="s">
        <v>223</v>
      </c>
      <c r="G38" s="107">
        <v>152061</v>
      </c>
      <c r="H38" s="110"/>
      <c r="I38" s="110"/>
      <c r="J38" s="110"/>
      <c r="K38" s="110">
        <v>125425</v>
      </c>
      <c r="L38" s="110">
        <v>9020</v>
      </c>
      <c r="M38" s="110"/>
      <c r="N38" s="110">
        <v>17616</v>
      </c>
      <c r="O38" s="110"/>
      <c r="P38" s="110"/>
      <c r="Q38" s="110"/>
      <c r="R38" s="110"/>
      <c r="S38" s="110"/>
      <c r="T38" s="110"/>
      <c r="U38" s="110"/>
      <c r="V38" s="110"/>
      <c r="W38" s="110"/>
    </row>
    <row r="39" spans="1:23" ht="39.6" hidden="1" outlineLevel="2" x14ac:dyDescent="0.25">
      <c r="A39" s="186"/>
      <c r="B39" s="186"/>
      <c r="C39" s="186"/>
      <c r="D39" s="186"/>
      <c r="E39" s="109" t="s">
        <v>225</v>
      </c>
      <c r="F39" s="109" t="s">
        <v>843</v>
      </c>
      <c r="G39" s="107">
        <v>196043</v>
      </c>
      <c r="H39" s="111">
        <v>67244</v>
      </c>
      <c r="I39" s="111">
        <v>20548</v>
      </c>
      <c r="J39" s="111">
        <v>0</v>
      </c>
      <c r="K39" s="111">
        <v>24065</v>
      </c>
      <c r="L39" s="111">
        <v>16727</v>
      </c>
      <c r="M39" s="111"/>
      <c r="N39" s="111">
        <v>938</v>
      </c>
      <c r="O39" s="111">
        <v>32000</v>
      </c>
      <c r="P39" s="111"/>
      <c r="Q39" s="111">
        <v>300</v>
      </c>
      <c r="R39" s="111">
        <v>34221</v>
      </c>
      <c r="S39" s="111"/>
      <c r="T39" s="111"/>
      <c r="U39" s="111"/>
      <c r="V39" s="111"/>
      <c r="W39" s="111"/>
    </row>
    <row r="40" spans="1:23" ht="26.4" hidden="1" outlineLevel="2" x14ac:dyDescent="0.25">
      <c r="A40" s="187"/>
      <c r="B40" s="187"/>
      <c r="C40" s="187"/>
      <c r="D40" s="187"/>
      <c r="E40" s="108" t="s">
        <v>226</v>
      </c>
      <c r="F40" s="108" t="s">
        <v>227</v>
      </c>
      <c r="G40" s="107">
        <v>56449</v>
      </c>
      <c r="H40" s="110"/>
      <c r="I40" s="110">
        <v>0</v>
      </c>
      <c r="J40" s="110"/>
      <c r="K40" s="110">
        <v>40699</v>
      </c>
      <c r="L40" s="110">
        <v>2800</v>
      </c>
      <c r="M40" s="110"/>
      <c r="N40" s="110">
        <v>12950</v>
      </c>
      <c r="O40" s="110"/>
      <c r="P40" s="110"/>
      <c r="Q40" s="110"/>
      <c r="R40" s="110"/>
      <c r="S40" s="110"/>
      <c r="T40" s="110"/>
      <c r="U40" s="110"/>
      <c r="V40" s="110"/>
      <c r="W40" s="110"/>
    </row>
    <row r="41" spans="1:23" hidden="1" outlineLevel="2" x14ac:dyDescent="0.25">
      <c r="A41" s="186"/>
      <c r="B41" s="186"/>
      <c r="C41" s="186"/>
      <c r="D41" s="186"/>
      <c r="E41" s="109" t="s">
        <v>228</v>
      </c>
      <c r="F41" s="109" t="s">
        <v>229</v>
      </c>
      <c r="G41" s="107">
        <v>36792</v>
      </c>
      <c r="H41" s="111"/>
      <c r="I41" s="111">
        <v>0</v>
      </c>
      <c r="J41" s="111"/>
      <c r="K41" s="111">
        <v>20812</v>
      </c>
      <c r="L41" s="111">
        <v>2960</v>
      </c>
      <c r="M41" s="111"/>
      <c r="N41" s="111">
        <v>13020</v>
      </c>
      <c r="O41" s="111"/>
      <c r="P41" s="111"/>
      <c r="Q41" s="111"/>
      <c r="R41" s="111"/>
      <c r="S41" s="111"/>
      <c r="T41" s="111"/>
      <c r="U41" s="111"/>
      <c r="V41" s="111"/>
      <c r="W41" s="111"/>
    </row>
    <row r="42" spans="1:23" ht="26.4" hidden="1" outlineLevel="2" x14ac:dyDescent="0.25">
      <c r="A42" s="187"/>
      <c r="B42" s="187"/>
      <c r="C42" s="187"/>
      <c r="D42" s="187"/>
      <c r="E42" s="108" t="s">
        <v>480</v>
      </c>
      <c r="F42" s="108" t="s">
        <v>479</v>
      </c>
      <c r="G42" s="107">
        <v>84515</v>
      </c>
      <c r="H42" s="110">
        <v>40124</v>
      </c>
      <c r="I42" s="110">
        <v>13125</v>
      </c>
      <c r="J42" s="110"/>
      <c r="K42" s="110">
        <v>17352</v>
      </c>
      <c r="L42" s="110">
        <v>10428</v>
      </c>
      <c r="M42" s="110"/>
      <c r="N42" s="110">
        <v>1120</v>
      </c>
      <c r="O42" s="110"/>
      <c r="P42" s="110"/>
      <c r="Q42" s="110"/>
      <c r="R42" s="110">
        <v>2366</v>
      </c>
      <c r="S42" s="110"/>
      <c r="T42" s="110"/>
      <c r="U42" s="110"/>
      <c r="V42" s="110"/>
      <c r="W42" s="110"/>
    </row>
    <row r="43" spans="1:23" ht="26.4" hidden="1" outlineLevel="2" x14ac:dyDescent="0.25">
      <c r="A43" s="186"/>
      <c r="B43" s="186"/>
      <c r="C43" s="186"/>
      <c r="D43" s="186"/>
      <c r="E43" s="109" t="s">
        <v>870</v>
      </c>
      <c r="F43" s="109" t="s">
        <v>862</v>
      </c>
      <c r="G43" s="107">
        <v>81187</v>
      </c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>
        <v>81187</v>
      </c>
      <c r="S43" s="111"/>
      <c r="T43" s="111"/>
      <c r="U43" s="111"/>
      <c r="V43" s="111"/>
      <c r="W43" s="111"/>
    </row>
    <row r="44" spans="1:23" ht="39.6" hidden="1" outlineLevel="2" x14ac:dyDescent="0.25">
      <c r="A44" s="187"/>
      <c r="B44" s="187"/>
      <c r="C44" s="187"/>
      <c r="D44" s="187"/>
      <c r="E44" s="108" t="s">
        <v>27</v>
      </c>
      <c r="F44" s="108" t="s">
        <v>230</v>
      </c>
      <c r="G44" s="107">
        <v>126715</v>
      </c>
      <c r="H44" s="110"/>
      <c r="I44" s="110"/>
      <c r="J44" s="110"/>
      <c r="K44" s="110"/>
      <c r="L44" s="110"/>
      <c r="M44" s="110"/>
      <c r="N44" s="110"/>
      <c r="O44" s="110">
        <v>117715</v>
      </c>
      <c r="P44" s="110"/>
      <c r="Q44" s="110"/>
      <c r="R44" s="110"/>
      <c r="S44" s="110"/>
      <c r="T44" s="110"/>
      <c r="U44" s="110">
        <v>9000</v>
      </c>
      <c r="V44" s="110"/>
      <c r="W44" s="110"/>
    </row>
    <row r="45" spans="1:23" outlineLevel="1" collapsed="1" x14ac:dyDescent="0.25">
      <c r="A45" s="186"/>
      <c r="B45" s="186"/>
      <c r="C45" s="109" t="s">
        <v>231</v>
      </c>
      <c r="D45" s="186" t="s">
        <v>312</v>
      </c>
      <c r="E45" s="186"/>
      <c r="F45" s="186"/>
      <c r="G45" s="107">
        <v>15000</v>
      </c>
      <c r="H45" s="107"/>
      <c r="I45" s="107"/>
      <c r="J45" s="107"/>
      <c r="K45" s="107">
        <v>12750</v>
      </c>
      <c r="L45" s="107"/>
      <c r="M45" s="107"/>
      <c r="N45" s="107">
        <v>2250</v>
      </c>
      <c r="O45" s="107"/>
      <c r="P45" s="107"/>
      <c r="Q45" s="107"/>
      <c r="R45" s="107"/>
      <c r="S45" s="107"/>
      <c r="T45" s="107"/>
      <c r="U45" s="107"/>
      <c r="V45" s="107"/>
      <c r="W45" s="107"/>
    </row>
    <row r="46" spans="1:23" ht="39.6" hidden="1" outlineLevel="2" x14ac:dyDescent="0.25">
      <c r="A46" s="187"/>
      <c r="B46" s="187"/>
      <c r="C46" s="187"/>
      <c r="D46" s="187"/>
      <c r="E46" s="108" t="s">
        <v>29</v>
      </c>
      <c r="F46" s="108" t="s">
        <v>232</v>
      </c>
      <c r="G46" s="107">
        <v>15000</v>
      </c>
      <c r="H46" s="110"/>
      <c r="I46" s="110"/>
      <c r="J46" s="110"/>
      <c r="K46" s="110">
        <v>12750</v>
      </c>
      <c r="L46" s="110"/>
      <c r="M46" s="110"/>
      <c r="N46" s="110">
        <v>2250</v>
      </c>
      <c r="O46" s="110"/>
      <c r="P46" s="110"/>
      <c r="Q46" s="110"/>
      <c r="R46" s="110"/>
      <c r="S46" s="110"/>
      <c r="T46" s="110"/>
      <c r="U46" s="110"/>
      <c r="V46" s="110"/>
      <c r="W46" s="110"/>
    </row>
    <row r="47" spans="1:23" x14ac:dyDescent="0.25">
      <c r="A47" s="109" t="s">
        <v>30</v>
      </c>
      <c r="B47" s="186" t="s">
        <v>31</v>
      </c>
      <c r="C47" s="186"/>
      <c r="D47" s="186"/>
      <c r="E47" s="186"/>
      <c r="F47" s="186"/>
      <c r="G47" s="107">
        <v>206501</v>
      </c>
      <c r="H47" s="107"/>
      <c r="I47" s="107"/>
      <c r="J47" s="107"/>
      <c r="K47" s="107">
        <v>202501</v>
      </c>
      <c r="L47" s="107"/>
      <c r="M47" s="107"/>
      <c r="N47" s="107"/>
      <c r="O47" s="107">
        <v>4000</v>
      </c>
      <c r="P47" s="107"/>
      <c r="Q47" s="107"/>
      <c r="R47" s="107"/>
      <c r="S47" s="107"/>
      <c r="T47" s="107"/>
      <c r="U47" s="107"/>
      <c r="V47" s="107"/>
      <c r="W47" s="107"/>
    </row>
    <row r="48" spans="1:23" outlineLevel="1" collapsed="1" x14ac:dyDescent="0.25">
      <c r="A48" s="187"/>
      <c r="B48" s="187"/>
      <c r="C48" s="108" t="s">
        <v>32</v>
      </c>
      <c r="D48" s="187" t="s">
        <v>33</v>
      </c>
      <c r="E48" s="187"/>
      <c r="F48" s="187"/>
      <c r="G48" s="107">
        <v>87038</v>
      </c>
      <c r="H48" s="107"/>
      <c r="I48" s="107"/>
      <c r="J48" s="107"/>
      <c r="K48" s="107">
        <v>87038</v>
      </c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</row>
    <row r="49" spans="1:23" ht="26.4" hidden="1" outlineLevel="2" x14ac:dyDescent="0.25">
      <c r="A49" s="186"/>
      <c r="B49" s="186"/>
      <c r="C49" s="186"/>
      <c r="D49" s="186"/>
      <c r="E49" s="109" t="s">
        <v>34</v>
      </c>
      <c r="F49" s="109" t="s">
        <v>33</v>
      </c>
      <c r="G49" s="107">
        <v>25880</v>
      </c>
      <c r="H49" s="111"/>
      <c r="I49" s="111"/>
      <c r="J49" s="111"/>
      <c r="K49" s="111">
        <v>25880</v>
      </c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  <c r="W49" s="111"/>
    </row>
    <row r="50" spans="1:23" ht="39.6" hidden="1" outlineLevel="2" x14ac:dyDescent="0.25">
      <c r="A50" s="187"/>
      <c r="B50" s="187"/>
      <c r="C50" s="187"/>
      <c r="D50" s="187"/>
      <c r="E50" s="108" t="s">
        <v>825</v>
      </c>
      <c r="F50" s="108" t="s">
        <v>755</v>
      </c>
      <c r="G50" s="107">
        <v>61158</v>
      </c>
      <c r="H50" s="110"/>
      <c r="I50" s="110"/>
      <c r="J50" s="110"/>
      <c r="K50" s="110">
        <v>61158</v>
      </c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</row>
    <row r="51" spans="1:23" outlineLevel="1" collapsed="1" x14ac:dyDescent="0.25">
      <c r="A51" s="186"/>
      <c r="B51" s="186"/>
      <c r="C51" s="109" t="s">
        <v>35</v>
      </c>
      <c r="D51" s="186" t="s">
        <v>36</v>
      </c>
      <c r="E51" s="186"/>
      <c r="F51" s="186"/>
      <c r="G51" s="107">
        <v>115463</v>
      </c>
      <c r="H51" s="107"/>
      <c r="I51" s="107"/>
      <c r="J51" s="107"/>
      <c r="K51" s="107">
        <v>115463</v>
      </c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</row>
    <row r="52" spans="1:23" ht="26.4" hidden="1" outlineLevel="2" x14ac:dyDescent="0.25">
      <c r="A52" s="187"/>
      <c r="B52" s="187"/>
      <c r="C52" s="187"/>
      <c r="D52" s="187"/>
      <c r="E52" s="108" t="s">
        <v>37</v>
      </c>
      <c r="F52" s="108" t="s">
        <v>476</v>
      </c>
      <c r="G52" s="107">
        <v>115463</v>
      </c>
      <c r="H52" s="110"/>
      <c r="I52" s="110"/>
      <c r="J52" s="110"/>
      <c r="K52" s="110">
        <v>115463</v>
      </c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</row>
    <row r="53" spans="1:23" outlineLevel="1" collapsed="1" x14ac:dyDescent="0.25">
      <c r="A53" s="186"/>
      <c r="B53" s="186"/>
      <c r="C53" s="109" t="s">
        <v>133</v>
      </c>
      <c r="D53" s="186" t="s">
        <v>134</v>
      </c>
      <c r="E53" s="186"/>
      <c r="F53" s="186"/>
      <c r="G53" s="107">
        <v>4000</v>
      </c>
      <c r="H53" s="107"/>
      <c r="I53" s="107"/>
      <c r="J53" s="107"/>
      <c r="K53" s="107"/>
      <c r="L53" s="107"/>
      <c r="M53" s="107"/>
      <c r="N53" s="107"/>
      <c r="O53" s="107">
        <v>4000</v>
      </c>
      <c r="P53" s="107"/>
      <c r="Q53" s="107"/>
      <c r="R53" s="107"/>
      <c r="S53" s="107"/>
      <c r="T53" s="107"/>
      <c r="U53" s="107"/>
      <c r="V53" s="107"/>
      <c r="W53" s="107"/>
    </row>
    <row r="54" spans="1:23" ht="26.4" hidden="1" outlineLevel="2" x14ac:dyDescent="0.25">
      <c r="A54" s="187"/>
      <c r="B54" s="187"/>
      <c r="C54" s="187"/>
      <c r="D54" s="187"/>
      <c r="E54" s="108" t="s">
        <v>161</v>
      </c>
      <c r="F54" s="108" t="s">
        <v>475</v>
      </c>
      <c r="G54" s="107">
        <v>4000</v>
      </c>
      <c r="H54" s="110"/>
      <c r="I54" s="110"/>
      <c r="J54" s="110"/>
      <c r="K54" s="110"/>
      <c r="L54" s="110"/>
      <c r="M54" s="110"/>
      <c r="N54" s="110"/>
      <c r="O54" s="110">
        <v>4000</v>
      </c>
      <c r="P54" s="110"/>
      <c r="Q54" s="110"/>
      <c r="R54" s="110"/>
      <c r="S54" s="110"/>
      <c r="T54" s="110"/>
      <c r="U54" s="110"/>
      <c r="V54" s="110"/>
      <c r="W54" s="110"/>
    </row>
    <row r="55" spans="1:23" x14ac:dyDescent="0.25">
      <c r="A55" s="109" t="s">
        <v>38</v>
      </c>
      <c r="B55" s="186" t="s">
        <v>313</v>
      </c>
      <c r="C55" s="186"/>
      <c r="D55" s="186"/>
      <c r="E55" s="186"/>
      <c r="F55" s="186"/>
      <c r="G55" s="107">
        <v>5164565</v>
      </c>
      <c r="H55" s="107">
        <v>1181117</v>
      </c>
      <c r="I55" s="107">
        <v>355751</v>
      </c>
      <c r="J55" s="107">
        <v>2575</v>
      </c>
      <c r="K55" s="107">
        <v>2982455</v>
      </c>
      <c r="L55" s="107">
        <v>132801</v>
      </c>
      <c r="M55" s="107"/>
      <c r="N55" s="107">
        <v>77155</v>
      </c>
      <c r="O55" s="107">
        <v>60000</v>
      </c>
      <c r="P55" s="107"/>
      <c r="Q55" s="107">
        <v>353</v>
      </c>
      <c r="R55" s="107">
        <v>372358</v>
      </c>
      <c r="S55" s="107"/>
      <c r="T55" s="107"/>
      <c r="U55" s="107"/>
      <c r="V55" s="107"/>
      <c r="W55" s="107"/>
    </row>
    <row r="56" spans="1:23" outlineLevel="1" collapsed="1" x14ac:dyDescent="0.25">
      <c r="A56" s="187"/>
      <c r="B56" s="187"/>
      <c r="C56" s="108" t="s">
        <v>39</v>
      </c>
      <c r="D56" s="187" t="s">
        <v>40</v>
      </c>
      <c r="E56" s="187"/>
      <c r="F56" s="187"/>
      <c r="G56" s="107">
        <v>4203320</v>
      </c>
      <c r="H56" s="107">
        <v>1022832</v>
      </c>
      <c r="I56" s="107">
        <v>309343</v>
      </c>
      <c r="J56" s="107">
        <v>1475</v>
      </c>
      <c r="K56" s="107">
        <v>2353516</v>
      </c>
      <c r="L56" s="107">
        <v>117209</v>
      </c>
      <c r="M56" s="107"/>
      <c r="N56" s="107">
        <v>59115</v>
      </c>
      <c r="O56" s="107"/>
      <c r="P56" s="107"/>
      <c r="Q56" s="107">
        <v>353</v>
      </c>
      <c r="R56" s="107">
        <v>339477</v>
      </c>
      <c r="S56" s="107"/>
      <c r="T56" s="107"/>
      <c r="U56" s="107"/>
      <c r="V56" s="107"/>
      <c r="W56" s="107"/>
    </row>
    <row r="57" spans="1:23" ht="66" hidden="1" outlineLevel="2" x14ac:dyDescent="0.25">
      <c r="A57" s="186"/>
      <c r="B57" s="186"/>
      <c r="C57" s="186"/>
      <c r="D57" s="186"/>
      <c r="E57" s="109" t="s">
        <v>41</v>
      </c>
      <c r="F57" s="109" t="s">
        <v>826</v>
      </c>
      <c r="G57" s="107">
        <v>1032960</v>
      </c>
      <c r="H57" s="111">
        <v>472438</v>
      </c>
      <c r="I57" s="111">
        <v>139061</v>
      </c>
      <c r="J57" s="111">
        <v>635</v>
      </c>
      <c r="K57" s="111">
        <v>364191</v>
      </c>
      <c r="L57" s="111">
        <v>18915</v>
      </c>
      <c r="M57" s="111"/>
      <c r="N57" s="111">
        <v>7208</v>
      </c>
      <c r="O57" s="111"/>
      <c r="P57" s="111"/>
      <c r="Q57" s="111">
        <v>353</v>
      </c>
      <c r="R57" s="111">
        <v>30159</v>
      </c>
      <c r="S57" s="111"/>
      <c r="T57" s="111"/>
      <c r="U57" s="111"/>
      <c r="V57" s="111"/>
      <c r="W57" s="111"/>
    </row>
    <row r="58" spans="1:23" ht="26.4" hidden="1" outlineLevel="2" x14ac:dyDescent="0.25">
      <c r="A58" s="187"/>
      <c r="B58" s="187"/>
      <c r="C58" s="187"/>
      <c r="D58" s="187"/>
      <c r="E58" s="108" t="s">
        <v>42</v>
      </c>
      <c r="F58" s="108" t="s">
        <v>474</v>
      </c>
      <c r="G58" s="107">
        <v>1811565</v>
      </c>
      <c r="H58" s="110">
        <v>200503</v>
      </c>
      <c r="I58" s="110">
        <v>61151</v>
      </c>
      <c r="J58" s="110">
        <v>630</v>
      </c>
      <c r="K58" s="110">
        <v>1268934</v>
      </c>
      <c r="L58" s="110">
        <v>46550</v>
      </c>
      <c r="M58" s="110"/>
      <c r="N58" s="110">
        <v>750</v>
      </c>
      <c r="O58" s="110"/>
      <c r="P58" s="110"/>
      <c r="Q58" s="110"/>
      <c r="R58" s="110">
        <v>233047</v>
      </c>
      <c r="S58" s="110"/>
      <c r="T58" s="110"/>
      <c r="U58" s="110"/>
      <c r="V58" s="110"/>
      <c r="W58" s="110"/>
    </row>
    <row r="59" spans="1:23" ht="26.4" hidden="1" outlineLevel="2" x14ac:dyDescent="0.25">
      <c r="A59" s="186"/>
      <c r="B59" s="186"/>
      <c r="C59" s="186"/>
      <c r="D59" s="186"/>
      <c r="E59" s="109" t="s">
        <v>43</v>
      </c>
      <c r="F59" s="109" t="s">
        <v>500</v>
      </c>
      <c r="G59" s="107">
        <v>357240</v>
      </c>
      <c r="H59" s="111">
        <v>113892</v>
      </c>
      <c r="I59" s="111">
        <v>35497</v>
      </c>
      <c r="J59" s="111"/>
      <c r="K59" s="111">
        <v>140263</v>
      </c>
      <c r="L59" s="111">
        <v>12614</v>
      </c>
      <c r="M59" s="111"/>
      <c r="N59" s="111">
        <v>2651</v>
      </c>
      <c r="O59" s="111"/>
      <c r="P59" s="111"/>
      <c r="Q59" s="111"/>
      <c r="R59" s="111">
        <v>52323</v>
      </c>
      <c r="S59" s="111"/>
      <c r="T59" s="111"/>
      <c r="U59" s="111"/>
      <c r="V59" s="111"/>
      <c r="W59" s="111"/>
    </row>
    <row r="60" spans="1:23" ht="39.6" hidden="1" outlineLevel="2" x14ac:dyDescent="0.25">
      <c r="A60" s="187"/>
      <c r="B60" s="187"/>
      <c r="C60" s="187"/>
      <c r="D60" s="187"/>
      <c r="E60" s="108" t="s">
        <v>44</v>
      </c>
      <c r="F60" s="108" t="s">
        <v>234</v>
      </c>
      <c r="G60" s="107">
        <v>78108</v>
      </c>
      <c r="H60" s="110"/>
      <c r="I60" s="110"/>
      <c r="J60" s="110"/>
      <c r="K60" s="110">
        <v>69425</v>
      </c>
      <c r="L60" s="110"/>
      <c r="M60" s="110"/>
      <c r="N60" s="110">
        <v>1155</v>
      </c>
      <c r="O60" s="110"/>
      <c r="P60" s="110"/>
      <c r="Q60" s="110"/>
      <c r="R60" s="110">
        <v>7528</v>
      </c>
      <c r="S60" s="110"/>
      <c r="T60" s="110"/>
      <c r="U60" s="110"/>
      <c r="V60" s="110"/>
      <c r="W60" s="110"/>
    </row>
    <row r="61" spans="1:23" ht="52.8" hidden="1" outlineLevel="2" x14ac:dyDescent="0.25">
      <c r="A61" s="186"/>
      <c r="B61" s="186"/>
      <c r="C61" s="186"/>
      <c r="D61" s="186"/>
      <c r="E61" s="109" t="s">
        <v>45</v>
      </c>
      <c r="F61" s="109" t="s">
        <v>235</v>
      </c>
      <c r="G61" s="107">
        <v>12222</v>
      </c>
      <c r="H61" s="111"/>
      <c r="I61" s="111"/>
      <c r="J61" s="111"/>
      <c r="K61" s="111">
        <v>12022</v>
      </c>
      <c r="L61" s="111">
        <v>200</v>
      </c>
      <c r="M61" s="111"/>
      <c r="N61" s="111"/>
      <c r="O61" s="111"/>
      <c r="P61" s="111"/>
      <c r="Q61" s="111"/>
      <c r="R61" s="111"/>
      <c r="S61" s="111"/>
      <c r="T61" s="111"/>
      <c r="U61" s="111"/>
      <c r="V61" s="111"/>
      <c r="W61" s="111"/>
    </row>
    <row r="62" spans="1:23" ht="26.4" hidden="1" outlineLevel="2" x14ac:dyDescent="0.25">
      <c r="A62" s="187"/>
      <c r="B62" s="187"/>
      <c r="C62" s="187"/>
      <c r="D62" s="187"/>
      <c r="E62" s="108" t="s">
        <v>473</v>
      </c>
      <c r="F62" s="108" t="s">
        <v>472</v>
      </c>
      <c r="G62" s="107">
        <v>22436</v>
      </c>
      <c r="H62" s="110"/>
      <c r="I62" s="110"/>
      <c r="J62" s="110"/>
      <c r="K62" s="110">
        <v>19723</v>
      </c>
      <c r="L62" s="110">
        <v>300</v>
      </c>
      <c r="M62" s="110"/>
      <c r="N62" s="110">
        <v>2413</v>
      </c>
      <c r="O62" s="110"/>
      <c r="P62" s="110"/>
      <c r="Q62" s="110"/>
      <c r="R62" s="110"/>
      <c r="S62" s="110"/>
      <c r="T62" s="110"/>
      <c r="U62" s="110"/>
      <c r="V62" s="110"/>
      <c r="W62" s="110"/>
    </row>
    <row r="63" spans="1:23" ht="52.8" hidden="1" outlineLevel="2" x14ac:dyDescent="0.25">
      <c r="A63" s="186"/>
      <c r="B63" s="186"/>
      <c r="C63" s="186"/>
      <c r="D63" s="186"/>
      <c r="E63" s="109" t="s">
        <v>471</v>
      </c>
      <c r="F63" s="109" t="s">
        <v>827</v>
      </c>
      <c r="G63" s="107">
        <v>152829</v>
      </c>
      <c r="H63" s="111">
        <v>49207</v>
      </c>
      <c r="I63" s="111">
        <v>15601</v>
      </c>
      <c r="J63" s="111">
        <v>70</v>
      </c>
      <c r="K63" s="111">
        <v>79087</v>
      </c>
      <c r="L63" s="111">
        <v>7938</v>
      </c>
      <c r="M63" s="111"/>
      <c r="N63" s="111">
        <v>326</v>
      </c>
      <c r="O63" s="111"/>
      <c r="P63" s="111"/>
      <c r="Q63" s="111"/>
      <c r="R63" s="111">
        <v>600</v>
      </c>
      <c r="S63" s="111"/>
      <c r="T63" s="111"/>
      <c r="U63" s="111"/>
      <c r="V63" s="111"/>
      <c r="W63" s="111"/>
    </row>
    <row r="64" spans="1:23" ht="39.6" hidden="1" outlineLevel="2" x14ac:dyDescent="0.25">
      <c r="A64" s="187"/>
      <c r="B64" s="187"/>
      <c r="C64" s="187"/>
      <c r="D64" s="187"/>
      <c r="E64" s="108" t="s">
        <v>469</v>
      </c>
      <c r="F64" s="108" t="s">
        <v>828</v>
      </c>
      <c r="G64" s="107">
        <v>263883</v>
      </c>
      <c r="H64" s="110">
        <v>56369</v>
      </c>
      <c r="I64" s="110">
        <v>16441</v>
      </c>
      <c r="J64" s="110">
        <v>140</v>
      </c>
      <c r="K64" s="110">
        <v>166342</v>
      </c>
      <c r="L64" s="110">
        <v>11941</v>
      </c>
      <c r="M64" s="110"/>
      <c r="N64" s="110">
        <v>11050</v>
      </c>
      <c r="O64" s="110"/>
      <c r="P64" s="110"/>
      <c r="Q64" s="110"/>
      <c r="R64" s="110">
        <v>1600</v>
      </c>
      <c r="S64" s="110"/>
      <c r="T64" s="110"/>
      <c r="U64" s="110"/>
      <c r="V64" s="110"/>
      <c r="W64" s="110"/>
    </row>
    <row r="65" spans="1:23" ht="39.6" hidden="1" outlineLevel="2" x14ac:dyDescent="0.25">
      <c r="A65" s="186"/>
      <c r="B65" s="186"/>
      <c r="C65" s="186"/>
      <c r="D65" s="186"/>
      <c r="E65" s="109" t="s">
        <v>467</v>
      </c>
      <c r="F65" s="109" t="s">
        <v>829</v>
      </c>
      <c r="G65" s="107">
        <v>143152</v>
      </c>
      <c r="H65" s="111">
        <v>78128</v>
      </c>
      <c r="I65" s="111">
        <v>23929</v>
      </c>
      <c r="J65" s="111"/>
      <c r="K65" s="111">
        <v>32702</v>
      </c>
      <c r="L65" s="111">
        <v>6258</v>
      </c>
      <c r="M65" s="111"/>
      <c r="N65" s="111">
        <v>2135</v>
      </c>
      <c r="O65" s="111"/>
      <c r="P65" s="111"/>
      <c r="Q65" s="111"/>
      <c r="R65" s="111"/>
      <c r="S65" s="111"/>
      <c r="T65" s="111"/>
      <c r="U65" s="111"/>
      <c r="V65" s="111"/>
      <c r="W65" s="111"/>
    </row>
    <row r="66" spans="1:23" ht="39.6" hidden="1" outlineLevel="2" x14ac:dyDescent="0.25">
      <c r="A66" s="187"/>
      <c r="B66" s="187"/>
      <c r="C66" s="187"/>
      <c r="D66" s="187"/>
      <c r="E66" s="108" t="s">
        <v>465</v>
      </c>
      <c r="F66" s="108" t="s">
        <v>830</v>
      </c>
      <c r="G66" s="107">
        <v>16365</v>
      </c>
      <c r="H66" s="110"/>
      <c r="I66" s="110"/>
      <c r="J66" s="110"/>
      <c r="K66" s="110">
        <v>14278</v>
      </c>
      <c r="L66" s="110">
        <v>1453</v>
      </c>
      <c r="M66" s="110"/>
      <c r="N66" s="110">
        <v>634</v>
      </c>
      <c r="O66" s="110"/>
      <c r="P66" s="110"/>
      <c r="Q66" s="110"/>
      <c r="R66" s="110"/>
      <c r="S66" s="110"/>
      <c r="T66" s="110"/>
      <c r="U66" s="110"/>
      <c r="V66" s="110"/>
      <c r="W66" s="110"/>
    </row>
    <row r="67" spans="1:23" ht="26.4" hidden="1" outlineLevel="2" x14ac:dyDescent="0.25">
      <c r="A67" s="186"/>
      <c r="B67" s="186"/>
      <c r="C67" s="186"/>
      <c r="D67" s="186"/>
      <c r="E67" s="109" t="s">
        <v>46</v>
      </c>
      <c r="F67" s="109" t="s">
        <v>237</v>
      </c>
      <c r="G67" s="107">
        <v>183112</v>
      </c>
      <c r="H67" s="111">
        <v>52295</v>
      </c>
      <c r="I67" s="111">
        <v>17663</v>
      </c>
      <c r="J67" s="111"/>
      <c r="K67" s="111">
        <v>66279</v>
      </c>
      <c r="L67" s="111">
        <v>10540</v>
      </c>
      <c r="M67" s="111"/>
      <c r="N67" s="111">
        <v>22115</v>
      </c>
      <c r="O67" s="111"/>
      <c r="P67" s="111"/>
      <c r="Q67" s="111"/>
      <c r="R67" s="111">
        <v>14220</v>
      </c>
      <c r="S67" s="111"/>
      <c r="T67" s="111"/>
      <c r="U67" s="111"/>
      <c r="V67" s="111"/>
      <c r="W67" s="111"/>
    </row>
    <row r="68" spans="1:23" ht="39.6" hidden="1" outlineLevel="2" x14ac:dyDescent="0.25">
      <c r="A68" s="187"/>
      <c r="B68" s="187"/>
      <c r="C68" s="187"/>
      <c r="D68" s="187"/>
      <c r="E68" s="108" t="s">
        <v>47</v>
      </c>
      <c r="F68" s="108" t="s">
        <v>238</v>
      </c>
      <c r="G68" s="107">
        <v>129448</v>
      </c>
      <c r="H68" s="110"/>
      <c r="I68" s="110"/>
      <c r="J68" s="110"/>
      <c r="K68" s="110">
        <v>120270</v>
      </c>
      <c r="L68" s="110">
        <v>500</v>
      </c>
      <c r="M68" s="110"/>
      <c r="N68" s="110">
        <v>8678</v>
      </c>
      <c r="O68" s="110"/>
      <c r="P68" s="110"/>
      <c r="Q68" s="110"/>
      <c r="R68" s="110"/>
      <c r="S68" s="110"/>
      <c r="T68" s="110"/>
      <c r="U68" s="110"/>
      <c r="V68" s="110"/>
      <c r="W68" s="110"/>
    </row>
    <row r="69" spans="1:23" outlineLevel="1" collapsed="1" x14ac:dyDescent="0.25">
      <c r="A69" s="186"/>
      <c r="B69" s="186"/>
      <c r="C69" s="109" t="s">
        <v>48</v>
      </c>
      <c r="D69" s="186" t="s">
        <v>49</v>
      </c>
      <c r="E69" s="186"/>
      <c r="F69" s="186"/>
      <c r="G69" s="107">
        <v>502118</v>
      </c>
      <c r="H69" s="107"/>
      <c r="I69" s="107"/>
      <c r="J69" s="107"/>
      <c r="K69" s="107">
        <v>469037</v>
      </c>
      <c r="L69" s="107"/>
      <c r="M69" s="107"/>
      <c r="N69" s="107">
        <v>200</v>
      </c>
      <c r="O69" s="107"/>
      <c r="P69" s="107"/>
      <c r="Q69" s="107"/>
      <c r="R69" s="107">
        <v>32881</v>
      </c>
      <c r="S69" s="107"/>
      <c r="T69" s="107"/>
      <c r="U69" s="107"/>
      <c r="V69" s="107"/>
      <c r="W69" s="107"/>
    </row>
    <row r="70" spans="1:23" hidden="1" outlineLevel="2" x14ac:dyDescent="0.25">
      <c r="A70" s="187"/>
      <c r="B70" s="187"/>
      <c r="C70" s="187"/>
      <c r="D70" s="187"/>
      <c r="E70" s="108" t="s">
        <v>50</v>
      </c>
      <c r="F70" s="108" t="s">
        <v>49</v>
      </c>
      <c r="G70" s="107">
        <v>502118</v>
      </c>
      <c r="H70" s="110"/>
      <c r="I70" s="110"/>
      <c r="J70" s="110"/>
      <c r="K70" s="110">
        <v>469037</v>
      </c>
      <c r="L70" s="110"/>
      <c r="M70" s="110"/>
      <c r="N70" s="110">
        <v>200</v>
      </c>
      <c r="O70" s="110"/>
      <c r="P70" s="110"/>
      <c r="Q70" s="110"/>
      <c r="R70" s="110">
        <v>32881</v>
      </c>
      <c r="S70" s="110"/>
      <c r="T70" s="110"/>
      <c r="U70" s="110"/>
      <c r="V70" s="110"/>
      <c r="W70" s="110"/>
    </row>
    <row r="71" spans="1:23" outlineLevel="1" collapsed="1" x14ac:dyDescent="0.25">
      <c r="A71" s="186"/>
      <c r="B71" s="186"/>
      <c r="C71" s="109" t="s">
        <v>51</v>
      </c>
      <c r="D71" s="186" t="s">
        <v>314</v>
      </c>
      <c r="E71" s="186"/>
      <c r="F71" s="186"/>
      <c r="G71" s="107">
        <v>459127</v>
      </c>
      <c r="H71" s="107">
        <v>158285</v>
      </c>
      <c r="I71" s="107">
        <v>46408</v>
      </c>
      <c r="J71" s="107">
        <v>1100</v>
      </c>
      <c r="K71" s="107">
        <v>159902</v>
      </c>
      <c r="L71" s="107">
        <v>15592</v>
      </c>
      <c r="M71" s="107"/>
      <c r="N71" s="107">
        <v>17840</v>
      </c>
      <c r="O71" s="107">
        <v>60000</v>
      </c>
      <c r="P71" s="107"/>
      <c r="Q71" s="107"/>
      <c r="R71" s="107"/>
      <c r="S71" s="107"/>
      <c r="T71" s="107"/>
      <c r="U71" s="107"/>
      <c r="V71" s="107"/>
      <c r="W71" s="107"/>
    </row>
    <row r="72" spans="1:23" ht="26.4" hidden="1" outlineLevel="2" x14ac:dyDescent="0.25">
      <c r="A72" s="187"/>
      <c r="B72" s="187"/>
      <c r="C72" s="187"/>
      <c r="D72" s="187"/>
      <c r="E72" s="108" t="s">
        <v>52</v>
      </c>
      <c r="F72" s="108" t="s">
        <v>240</v>
      </c>
      <c r="G72" s="107">
        <v>38191</v>
      </c>
      <c r="H72" s="110">
        <v>11336</v>
      </c>
      <c r="I72" s="110">
        <v>2675</v>
      </c>
      <c r="J72" s="110"/>
      <c r="K72" s="110">
        <v>15500</v>
      </c>
      <c r="L72" s="110"/>
      <c r="M72" s="110"/>
      <c r="N72" s="110">
        <v>8680</v>
      </c>
      <c r="O72" s="110"/>
      <c r="P72" s="110"/>
      <c r="Q72" s="110"/>
      <c r="R72" s="110"/>
      <c r="S72" s="110"/>
      <c r="T72" s="110"/>
      <c r="U72" s="110"/>
      <c r="V72" s="110"/>
      <c r="W72" s="110"/>
    </row>
    <row r="73" spans="1:23" ht="26.4" hidden="1" outlineLevel="2" x14ac:dyDescent="0.25">
      <c r="A73" s="186"/>
      <c r="B73" s="186"/>
      <c r="C73" s="186"/>
      <c r="D73" s="186"/>
      <c r="E73" s="109" t="s">
        <v>120</v>
      </c>
      <c r="F73" s="109" t="s">
        <v>121</v>
      </c>
      <c r="G73" s="107">
        <v>245574</v>
      </c>
      <c r="H73" s="111">
        <v>86491</v>
      </c>
      <c r="I73" s="111">
        <v>25518</v>
      </c>
      <c r="J73" s="111"/>
      <c r="K73" s="111">
        <v>117635</v>
      </c>
      <c r="L73" s="111">
        <v>6770</v>
      </c>
      <c r="M73" s="111"/>
      <c r="N73" s="111">
        <v>9160</v>
      </c>
      <c r="O73" s="111"/>
      <c r="P73" s="111"/>
      <c r="Q73" s="111"/>
      <c r="R73" s="111"/>
      <c r="S73" s="111"/>
      <c r="T73" s="111"/>
      <c r="U73" s="111"/>
      <c r="V73" s="111"/>
      <c r="W73" s="111"/>
    </row>
    <row r="74" spans="1:23" ht="26.4" hidden="1" outlineLevel="2" x14ac:dyDescent="0.25">
      <c r="A74" s="187"/>
      <c r="B74" s="187"/>
      <c r="C74" s="187"/>
      <c r="D74" s="187"/>
      <c r="E74" s="108" t="s">
        <v>53</v>
      </c>
      <c r="F74" s="108" t="s">
        <v>241</v>
      </c>
      <c r="G74" s="107">
        <v>175362</v>
      </c>
      <c r="H74" s="110">
        <v>60458</v>
      </c>
      <c r="I74" s="110">
        <v>18215</v>
      </c>
      <c r="J74" s="110">
        <v>1100</v>
      </c>
      <c r="K74" s="110">
        <v>26767</v>
      </c>
      <c r="L74" s="110">
        <v>8822</v>
      </c>
      <c r="M74" s="110"/>
      <c r="N74" s="110"/>
      <c r="O74" s="110">
        <v>60000</v>
      </c>
      <c r="P74" s="110"/>
      <c r="Q74" s="110"/>
      <c r="R74" s="110"/>
      <c r="S74" s="110"/>
      <c r="T74" s="110"/>
      <c r="U74" s="110"/>
      <c r="V74" s="110"/>
      <c r="W74" s="110"/>
    </row>
    <row r="75" spans="1:23" x14ac:dyDescent="0.25">
      <c r="A75" s="109" t="s">
        <v>54</v>
      </c>
      <c r="B75" s="186" t="s">
        <v>315</v>
      </c>
      <c r="C75" s="186"/>
      <c r="D75" s="186"/>
      <c r="E75" s="186"/>
      <c r="F75" s="186"/>
      <c r="G75" s="107">
        <v>5362516</v>
      </c>
      <c r="H75" s="107">
        <v>1709382</v>
      </c>
      <c r="I75" s="107">
        <v>507345</v>
      </c>
      <c r="J75" s="107">
        <v>12474</v>
      </c>
      <c r="K75" s="107">
        <v>1193150</v>
      </c>
      <c r="L75" s="107">
        <v>219070</v>
      </c>
      <c r="M75" s="107">
        <v>13190</v>
      </c>
      <c r="N75" s="107">
        <v>36572</v>
      </c>
      <c r="O75" s="107">
        <v>595770</v>
      </c>
      <c r="P75" s="107"/>
      <c r="Q75" s="107"/>
      <c r="R75" s="107">
        <v>1068576</v>
      </c>
      <c r="S75" s="107"/>
      <c r="T75" s="107"/>
      <c r="U75" s="107">
        <v>1145</v>
      </c>
      <c r="V75" s="107"/>
      <c r="W75" s="107">
        <v>5842</v>
      </c>
    </row>
    <row r="76" spans="1:23" outlineLevel="1" collapsed="1" x14ac:dyDescent="0.25">
      <c r="A76" s="187"/>
      <c r="B76" s="187"/>
      <c r="C76" s="108" t="s">
        <v>55</v>
      </c>
      <c r="D76" s="187" t="s">
        <v>316</v>
      </c>
      <c r="E76" s="187"/>
      <c r="F76" s="187"/>
      <c r="G76" s="107">
        <v>767929</v>
      </c>
      <c r="H76" s="107">
        <v>78205</v>
      </c>
      <c r="I76" s="107">
        <v>23715</v>
      </c>
      <c r="J76" s="107">
        <v>0</v>
      </c>
      <c r="K76" s="107">
        <v>138715</v>
      </c>
      <c r="L76" s="107">
        <v>20988</v>
      </c>
      <c r="M76" s="107"/>
      <c r="N76" s="107">
        <v>27991</v>
      </c>
      <c r="O76" s="107">
        <v>471315</v>
      </c>
      <c r="P76" s="107"/>
      <c r="Q76" s="107"/>
      <c r="R76" s="107">
        <v>7000</v>
      </c>
      <c r="S76" s="107"/>
      <c r="T76" s="107"/>
      <c r="U76" s="107"/>
      <c r="V76" s="107"/>
      <c r="W76" s="107"/>
    </row>
    <row r="77" spans="1:23" ht="39.6" hidden="1" outlineLevel="2" x14ac:dyDescent="0.25">
      <c r="A77" s="186"/>
      <c r="B77" s="186"/>
      <c r="C77" s="186"/>
      <c r="D77" s="186"/>
      <c r="E77" s="109" t="s">
        <v>56</v>
      </c>
      <c r="F77" s="109" t="s">
        <v>863</v>
      </c>
      <c r="G77" s="107">
        <v>602031</v>
      </c>
      <c r="H77" s="111">
        <v>61619</v>
      </c>
      <c r="I77" s="111">
        <v>18807</v>
      </c>
      <c r="J77" s="111">
        <v>0</v>
      </c>
      <c r="K77" s="111">
        <v>120069</v>
      </c>
      <c r="L77" s="111">
        <v>11539</v>
      </c>
      <c r="M77" s="111"/>
      <c r="N77" s="111">
        <v>27505</v>
      </c>
      <c r="O77" s="111">
        <v>355492</v>
      </c>
      <c r="P77" s="111"/>
      <c r="Q77" s="111"/>
      <c r="R77" s="111">
        <v>7000</v>
      </c>
      <c r="S77" s="111"/>
      <c r="T77" s="111"/>
      <c r="U77" s="111"/>
      <c r="V77" s="111"/>
      <c r="W77" s="111"/>
    </row>
    <row r="78" spans="1:23" ht="26.4" hidden="1" outlineLevel="2" x14ac:dyDescent="0.25">
      <c r="A78" s="187"/>
      <c r="B78" s="187"/>
      <c r="C78" s="187"/>
      <c r="D78" s="187"/>
      <c r="E78" s="108" t="s">
        <v>57</v>
      </c>
      <c r="F78" s="108" t="s">
        <v>242</v>
      </c>
      <c r="G78" s="107">
        <v>115823</v>
      </c>
      <c r="H78" s="110"/>
      <c r="I78" s="110"/>
      <c r="J78" s="110"/>
      <c r="K78" s="110"/>
      <c r="L78" s="110"/>
      <c r="M78" s="110"/>
      <c r="N78" s="110"/>
      <c r="O78" s="110">
        <v>115823</v>
      </c>
      <c r="P78" s="110"/>
      <c r="Q78" s="110"/>
      <c r="R78" s="110"/>
      <c r="S78" s="110"/>
      <c r="T78" s="110"/>
      <c r="U78" s="110"/>
      <c r="V78" s="110"/>
      <c r="W78" s="110"/>
    </row>
    <row r="79" spans="1:23" ht="66" hidden="1" outlineLevel="2" x14ac:dyDescent="0.25">
      <c r="A79" s="186"/>
      <c r="B79" s="186"/>
      <c r="C79" s="186"/>
      <c r="D79" s="186"/>
      <c r="E79" s="109" t="s">
        <v>135</v>
      </c>
      <c r="F79" s="109" t="s">
        <v>463</v>
      </c>
      <c r="G79" s="107">
        <v>43595</v>
      </c>
      <c r="H79" s="111">
        <v>15843</v>
      </c>
      <c r="I79" s="111">
        <v>4730</v>
      </c>
      <c r="J79" s="111"/>
      <c r="K79" s="111">
        <v>17486</v>
      </c>
      <c r="L79" s="111">
        <v>5050</v>
      </c>
      <c r="M79" s="111"/>
      <c r="N79" s="111">
        <v>486</v>
      </c>
      <c r="O79" s="111"/>
      <c r="P79" s="111"/>
      <c r="Q79" s="111"/>
      <c r="R79" s="111">
        <v>0</v>
      </c>
      <c r="S79" s="111"/>
      <c r="T79" s="111"/>
      <c r="U79" s="111"/>
      <c r="V79" s="111"/>
      <c r="W79" s="111"/>
    </row>
    <row r="80" spans="1:23" ht="39.6" hidden="1" outlineLevel="2" x14ac:dyDescent="0.25">
      <c r="A80" s="187"/>
      <c r="B80" s="187"/>
      <c r="C80" s="187"/>
      <c r="D80" s="187"/>
      <c r="E80" s="108" t="s">
        <v>169</v>
      </c>
      <c r="F80" s="108" t="s">
        <v>322</v>
      </c>
      <c r="G80" s="107">
        <v>3250</v>
      </c>
      <c r="H80" s="110"/>
      <c r="I80" s="110"/>
      <c r="J80" s="110"/>
      <c r="K80" s="110">
        <v>300</v>
      </c>
      <c r="L80" s="110">
        <v>2950</v>
      </c>
      <c r="M80" s="110"/>
      <c r="N80" s="110"/>
      <c r="O80" s="110"/>
      <c r="P80" s="110"/>
      <c r="Q80" s="110"/>
      <c r="R80" s="110"/>
      <c r="S80" s="110"/>
      <c r="T80" s="110"/>
      <c r="U80" s="110"/>
      <c r="V80" s="110"/>
      <c r="W80" s="110"/>
    </row>
    <row r="81" spans="1:23" ht="39.6" hidden="1" outlineLevel="2" x14ac:dyDescent="0.25">
      <c r="A81" s="186"/>
      <c r="B81" s="186"/>
      <c r="C81" s="186"/>
      <c r="D81" s="186"/>
      <c r="E81" s="109" t="s">
        <v>462</v>
      </c>
      <c r="F81" s="109" t="s">
        <v>461</v>
      </c>
      <c r="G81" s="107">
        <v>3230</v>
      </c>
      <c r="H81" s="111">
        <v>743</v>
      </c>
      <c r="I81" s="111">
        <v>178</v>
      </c>
      <c r="J81" s="111"/>
      <c r="K81" s="111">
        <v>860</v>
      </c>
      <c r="L81" s="111">
        <v>1449</v>
      </c>
      <c r="M81" s="111"/>
      <c r="N81" s="111"/>
      <c r="O81" s="111"/>
      <c r="P81" s="111"/>
      <c r="Q81" s="111"/>
      <c r="R81" s="111"/>
      <c r="S81" s="111"/>
      <c r="T81" s="111"/>
      <c r="U81" s="111"/>
      <c r="V81" s="111"/>
      <c r="W81" s="111"/>
    </row>
    <row r="82" spans="1:23" outlineLevel="1" collapsed="1" x14ac:dyDescent="0.25">
      <c r="A82" s="187"/>
      <c r="B82" s="187"/>
      <c r="C82" s="108" t="s">
        <v>243</v>
      </c>
      <c r="D82" s="187" t="s">
        <v>58</v>
      </c>
      <c r="E82" s="187"/>
      <c r="F82" s="187"/>
      <c r="G82" s="107">
        <v>809546</v>
      </c>
      <c r="H82" s="107">
        <v>328082</v>
      </c>
      <c r="I82" s="107">
        <v>104582</v>
      </c>
      <c r="J82" s="107">
        <v>1158</v>
      </c>
      <c r="K82" s="107">
        <v>95448</v>
      </c>
      <c r="L82" s="107">
        <v>31481</v>
      </c>
      <c r="M82" s="107">
        <v>13190</v>
      </c>
      <c r="N82" s="107">
        <v>131</v>
      </c>
      <c r="O82" s="107"/>
      <c r="P82" s="107"/>
      <c r="Q82" s="107"/>
      <c r="R82" s="107">
        <v>229644</v>
      </c>
      <c r="S82" s="107"/>
      <c r="T82" s="107"/>
      <c r="U82" s="107"/>
      <c r="V82" s="107"/>
      <c r="W82" s="107">
        <v>5830</v>
      </c>
    </row>
    <row r="83" spans="1:23" ht="26.4" hidden="1" outlineLevel="2" x14ac:dyDescent="0.25">
      <c r="A83" s="186"/>
      <c r="B83" s="186"/>
      <c r="C83" s="186"/>
      <c r="D83" s="186"/>
      <c r="E83" s="109" t="s">
        <v>59</v>
      </c>
      <c r="F83" s="109" t="s">
        <v>60</v>
      </c>
      <c r="G83" s="107">
        <v>278392</v>
      </c>
      <c r="H83" s="111">
        <v>143844</v>
      </c>
      <c r="I83" s="111">
        <v>47371</v>
      </c>
      <c r="J83" s="111">
        <v>310</v>
      </c>
      <c r="K83" s="111">
        <v>50292</v>
      </c>
      <c r="L83" s="111">
        <v>8112</v>
      </c>
      <c r="M83" s="111">
        <v>2600</v>
      </c>
      <c r="N83" s="111">
        <v>13</v>
      </c>
      <c r="O83" s="111"/>
      <c r="P83" s="111"/>
      <c r="Q83" s="111"/>
      <c r="R83" s="111">
        <v>24250</v>
      </c>
      <c r="S83" s="111"/>
      <c r="T83" s="111"/>
      <c r="U83" s="111"/>
      <c r="V83" s="111"/>
      <c r="W83" s="111">
        <v>1600</v>
      </c>
    </row>
    <row r="84" spans="1:23" ht="26.4" hidden="1" outlineLevel="2" x14ac:dyDescent="0.25">
      <c r="A84" s="187"/>
      <c r="B84" s="187"/>
      <c r="C84" s="187"/>
      <c r="D84" s="187"/>
      <c r="E84" s="108" t="s">
        <v>61</v>
      </c>
      <c r="F84" s="108" t="s">
        <v>747</v>
      </c>
      <c r="G84" s="107">
        <v>28260</v>
      </c>
      <c r="H84" s="110">
        <v>13124</v>
      </c>
      <c r="I84" s="110">
        <v>3871</v>
      </c>
      <c r="J84" s="110">
        <v>15</v>
      </c>
      <c r="K84" s="110">
        <v>7404</v>
      </c>
      <c r="L84" s="110">
        <v>745</v>
      </c>
      <c r="M84" s="110">
        <v>690</v>
      </c>
      <c r="N84" s="110">
        <v>11</v>
      </c>
      <c r="O84" s="110"/>
      <c r="P84" s="110"/>
      <c r="Q84" s="110"/>
      <c r="R84" s="110">
        <v>2400</v>
      </c>
      <c r="S84" s="110"/>
      <c r="T84" s="110"/>
      <c r="U84" s="110"/>
      <c r="V84" s="110"/>
      <c r="W84" s="110"/>
    </row>
    <row r="85" spans="1:23" ht="39.6" hidden="1" outlineLevel="2" x14ac:dyDescent="0.25">
      <c r="A85" s="186"/>
      <c r="B85" s="186"/>
      <c r="C85" s="186"/>
      <c r="D85" s="186"/>
      <c r="E85" s="109" t="s">
        <v>63</v>
      </c>
      <c r="F85" s="109" t="s">
        <v>831</v>
      </c>
      <c r="G85" s="107">
        <v>50927</v>
      </c>
      <c r="H85" s="111">
        <v>23008</v>
      </c>
      <c r="I85" s="111">
        <v>6691</v>
      </c>
      <c r="J85" s="111">
        <v>89</v>
      </c>
      <c r="K85" s="111">
        <v>14393</v>
      </c>
      <c r="L85" s="111">
        <v>2841</v>
      </c>
      <c r="M85" s="111">
        <v>750</v>
      </c>
      <c r="N85" s="111">
        <v>5</v>
      </c>
      <c r="O85" s="111"/>
      <c r="P85" s="111"/>
      <c r="Q85" s="111"/>
      <c r="R85" s="111">
        <v>3150</v>
      </c>
      <c r="S85" s="111"/>
      <c r="T85" s="111"/>
      <c r="U85" s="111"/>
      <c r="V85" s="111"/>
      <c r="W85" s="111"/>
    </row>
    <row r="86" spans="1:23" ht="26.4" hidden="1" outlineLevel="2" x14ac:dyDescent="0.25">
      <c r="A86" s="187"/>
      <c r="B86" s="187"/>
      <c r="C86" s="187"/>
      <c r="D86" s="187"/>
      <c r="E86" s="108" t="s">
        <v>65</v>
      </c>
      <c r="F86" s="108" t="s">
        <v>244</v>
      </c>
      <c r="G86" s="107">
        <v>21586</v>
      </c>
      <c r="H86" s="110">
        <v>12535</v>
      </c>
      <c r="I86" s="110">
        <v>3676</v>
      </c>
      <c r="J86" s="110"/>
      <c r="K86" s="110">
        <v>1625</v>
      </c>
      <c r="L86" s="110">
        <v>1045</v>
      </c>
      <c r="M86" s="110">
        <v>700</v>
      </c>
      <c r="N86" s="110">
        <v>5</v>
      </c>
      <c r="O86" s="110"/>
      <c r="P86" s="110"/>
      <c r="Q86" s="110"/>
      <c r="R86" s="110">
        <v>2000</v>
      </c>
      <c r="S86" s="110"/>
      <c r="T86" s="110"/>
      <c r="U86" s="110"/>
      <c r="V86" s="110"/>
      <c r="W86" s="110"/>
    </row>
    <row r="87" spans="1:23" ht="26.4" hidden="1" outlineLevel="2" x14ac:dyDescent="0.25">
      <c r="A87" s="186"/>
      <c r="B87" s="186"/>
      <c r="C87" s="186"/>
      <c r="D87" s="186"/>
      <c r="E87" s="109" t="s">
        <v>66</v>
      </c>
      <c r="F87" s="109" t="s">
        <v>245</v>
      </c>
      <c r="G87" s="107">
        <v>26803</v>
      </c>
      <c r="H87" s="111">
        <v>13842</v>
      </c>
      <c r="I87" s="111">
        <v>5693</v>
      </c>
      <c r="J87" s="111">
        <v>89</v>
      </c>
      <c r="K87" s="111">
        <v>925</v>
      </c>
      <c r="L87" s="111">
        <v>2147</v>
      </c>
      <c r="M87" s="111">
        <v>800</v>
      </c>
      <c r="N87" s="111">
        <v>7</v>
      </c>
      <c r="O87" s="111"/>
      <c r="P87" s="111"/>
      <c r="Q87" s="111"/>
      <c r="R87" s="111">
        <v>3300</v>
      </c>
      <c r="S87" s="111"/>
      <c r="T87" s="111"/>
      <c r="U87" s="111"/>
      <c r="V87" s="111"/>
      <c r="W87" s="111"/>
    </row>
    <row r="88" spans="1:23" hidden="1" outlineLevel="2" x14ac:dyDescent="0.25">
      <c r="A88" s="187"/>
      <c r="B88" s="187"/>
      <c r="C88" s="187"/>
      <c r="D88" s="187"/>
      <c r="E88" s="108" t="s">
        <v>122</v>
      </c>
      <c r="F88" s="108" t="s">
        <v>123</v>
      </c>
      <c r="G88" s="107">
        <v>46954</v>
      </c>
      <c r="H88" s="110">
        <v>25832</v>
      </c>
      <c r="I88" s="110">
        <v>7902</v>
      </c>
      <c r="J88" s="110"/>
      <c r="K88" s="110">
        <v>1218</v>
      </c>
      <c r="L88" s="110">
        <v>2242</v>
      </c>
      <c r="M88" s="110">
        <v>1500</v>
      </c>
      <c r="N88" s="110">
        <v>50</v>
      </c>
      <c r="O88" s="110"/>
      <c r="P88" s="110"/>
      <c r="Q88" s="110"/>
      <c r="R88" s="110">
        <v>6800</v>
      </c>
      <c r="S88" s="110"/>
      <c r="T88" s="110"/>
      <c r="U88" s="110"/>
      <c r="V88" s="110"/>
      <c r="W88" s="110">
        <v>1410</v>
      </c>
    </row>
    <row r="89" spans="1:23" ht="26.4" hidden="1" outlineLevel="2" x14ac:dyDescent="0.25">
      <c r="A89" s="186"/>
      <c r="B89" s="186"/>
      <c r="C89" s="186"/>
      <c r="D89" s="186"/>
      <c r="E89" s="109" t="s">
        <v>124</v>
      </c>
      <c r="F89" s="109" t="s">
        <v>317</v>
      </c>
      <c r="G89" s="107">
        <v>23573</v>
      </c>
      <c r="H89" s="111">
        <v>9825</v>
      </c>
      <c r="I89" s="111">
        <v>2670</v>
      </c>
      <c r="J89" s="111">
        <v>215</v>
      </c>
      <c r="K89" s="111">
        <v>4804</v>
      </c>
      <c r="L89" s="111">
        <v>904</v>
      </c>
      <c r="M89" s="111">
        <v>750</v>
      </c>
      <c r="N89" s="111">
        <v>5</v>
      </c>
      <c r="O89" s="111"/>
      <c r="P89" s="111"/>
      <c r="Q89" s="111"/>
      <c r="R89" s="111">
        <v>4400</v>
      </c>
      <c r="S89" s="111"/>
      <c r="T89" s="111"/>
      <c r="U89" s="111"/>
      <c r="V89" s="111"/>
      <c r="W89" s="111"/>
    </row>
    <row r="90" spans="1:23" ht="26.4" hidden="1" outlineLevel="2" x14ac:dyDescent="0.25">
      <c r="A90" s="187"/>
      <c r="B90" s="187"/>
      <c r="C90" s="187"/>
      <c r="D90" s="187"/>
      <c r="E90" s="108" t="s">
        <v>138</v>
      </c>
      <c r="F90" s="108" t="s">
        <v>246</v>
      </c>
      <c r="G90" s="107">
        <v>55651</v>
      </c>
      <c r="H90" s="110">
        <v>27731</v>
      </c>
      <c r="I90" s="110">
        <v>10231</v>
      </c>
      <c r="J90" s="110">
        <v>295</v>
      </c>
      <c r="K90" s="110">
        <v>4257</v>
      </c>
      <c r="L90" s="110">
        <v>3117</v>
      </c>
      <c r="M90" s="110">
        <v>1500</v>
      </c>
      <c r="N90" s="110">
        <v>20</v>
      </c>
      <c r="O90" s="110"/>
      <c r="P90" s="110"/>
      <c r="Q90" s="110"/>
      <c r="R90" s="110">
        <v>7400</v>
      </c>
      <c r="S90" s="110"/>
      <c r="T90" s="110"/>
      <c r="U90" s="110"/>
      <c r="V90" s="110"/>
      <c r="W90" s="110">
        <v>1100</v>
      </c>
    </row>
    <row r="91" spans="1:23" ht="26.4" hidden="1" outlineLevel="2" x14ac:dyDescent="0.25">
      <c r="A91" s="186"/>
      <c r="B91" s="186"/>
      <c r="C91" s="186"/>
      <c r="D91" s="186"/>
      <c r="E91" s="109" t="s">
        <v>139</v>
      </c>
      <c r="F91" s="109" t="s">
        <v>832</v>
      </c>
      <c r="G91" s="107">
        <v>29599</v>
      </c>
      <c r="H91" s="111">
        <v>13796</v>
      </c>
      <c r="I91" s="111">
        <v>4140</v>
      </c>
      <c r="J91" s="111">
        <v>115</v>
      </c>
      <c r="K91" s="111">
        <v>958</v>
      </c>
      <c r="L91" s="111">
        <v>1465</v>
      </c>
      <c r="M91" s="111">
        <v>1800</v>
      </c>
      <c r="N91" s="111">
        <v>5</v>
      </c>
      <c r="O91" s="111"/>
      <c r="P91" s="111"/>
      <c r="Q91" s="111"/>
      <c r="R91" s="111">
        <v>5600</v>
      </c>
      <c r="S91" s="111"/>
      <c r="T91" s="111"/>
      <c r="U91" s="111"/>
      <c r="V91" s="111"/>
      <c r="W91" s="111">
        <v>1720</v>
      </c>
    </row>
    <row r="92" spans="1:23" ht="26.4" hidden="1" outlineLevel="2" x14ac:dyDescent="0.25">
      <c r="A92" s="187"/>
      <c r="B92" s="187"/>
      <c r="C92" s="187"/>
      <c r="D92" s="187"/>
      <c r="E92" s="108" t="s">
        <v>162</v>
      </c>
      <c r="F92" s="108" t="s">
        <v>248</v>
      </c>
      <c r="G92" s="107">
        <v>227495</v>
      </c>
      <c r="H92" s="110">
        <v>33758</v>
      </c>
      <c r="I92" s="110">
        <v>9156</v>
      </c>
      <c r="J92" s="110">
        <v>15</v>
      </c>
      <c r="K92" s="110">
        <v>8284</v>
      </c>
      <c r="L92" s="110">
        <v>7583</v>
      </c>
      <c r="M92" s="110">
        <v>1250</v>
      </c>
      <c r="N92" s="110">
        <v>5</v>
      </c>
      <c r="O92" s="110"/>
      <c r="P92" s="110"/>
      <c r="Q92" s="110"/>
      <c r="R92" s="110">
        <v>167444</v>
      </c>
      <c r="S92" s="110"/>
      <c r="T92" s="110"/>
      <c r="U92" s="110"/>
      <c r="V92" s="110"/>
      <c r="W92" s="110"/>
    </row>
    <row r="93" spans="1:23" hidden="1" outlineLevel="2" x14ac:dyDescent="0.25">
      <c r="A93" s="186"/>
      <c r="B93" s="186"/>
      <c r="C93" s="186"/>
      <c r="D93" s="186"/>
      <c r="E93" s="109" t="s">
        <v>460</v>
      </c>
      <c r="F93" s="109" t="s">
        <v>459</v>
      </c>
      <c r="G93" s="107">
        <v>20306</v>
      </c>
      <c r="H93" s="111">
        <v>10787</v>
      </c>
      <c r="I93" s="111">
        <v>3181</v>
      </c>
      <c r="J93" s="111">
        <v>15</v>
      </c>
      <c r="K93" s="111">
        <v>1288</v>
      </c>
      <c r="L93" s="111">
        <v>1280</v>
      </c>
      <c r="M93" s="111">
        <v>850</v>
      </c>
      <c r="N93" s="111">
        <v>5</v>
      </c>
      <c r="O93" s="111"/>
      <c r="P93" s="111"/>
      <c r="Q93" s="111"/>
      <c r="R93" s="111">
        <v>2900</v>
      </c>
      <c r="S93" s="111"/>
      <c r="T93" s="111"/>
      <c r="U93" s="111"/>
      <c r="V93" s="111"/>
      <c r="W93" s="111"/>
    </row>
    <row r="94" spans="1:23" outlineLevel="1" collapsed="1" x14ac:dyDescent="0.25">
      <c r="A94" s="187"/>
      <c r="B94" s="187"/>
      <c r="C94" s="108" t="s">
        <v>67</v>
      </c>
      <c r="D94" s="187" t="s">
        <v>68</v>
      </c>
      <c r="E94" s="187"/>
      <c r="F94" s="187"/>
      <c r="G94" s="107">
        <v>3705041</v>
      </c>
      <c r="H94" s="107">
        <v>1303095</v>
      </c>
      <c r="I94" s="107">
        <v>379048</v>
      </c>
      <c r="J94" s="107">
        <v>11316</v>
      </c>
      <c r="K94" s="107">
        <v>958987</v>
      </c>
      <c r="L94" s="107">
        <v>166601</v>
      </c>
      <c r="M94" s="107"/>
      <c r="N94" s="107">
        <v>8450</v>
      </c>
      <c r="O94" s="107">
        <v>45600</v>
      </c>
      <c r="P94" s="107"/>
      <c r="Q94" s="107"/>
      <c r="R94" s="107">
        <v>831932</v>
      </c>
      <c r="S94" s="107"/>
      <c r="T94" s="107"/>
      <c r="U94" s="107"/>
      <c r="V94" s="107"/>
      <c r="W94" s="107">
        <v>12</v>
      </c>
    </row>
    <row r="95" spans="1:23" ht="26.4" hidden="1" outlineLevel="2" x14ac:dyDescent="0.25">
      <c r="A95" s="186"/>
      <c r="B95" s="186"/>
      <c r="C95" s="186"/>
      <c r="D95" s="186"/>
      <c r="E95" s="109" t="s">
        <v>69</v>
      </c>
      <c r="F95" s="109" t="s">
        <v>249</v>
      </c>
      <c r="G95" s="107">
        <v>1248437</v>
      </c>
      <c r="H95" s="111">
        <v>500807</v>
      </c>
      <c r="I95" s="111">
        <v>140267</v>
      </c>
      <c r="J95" s="111">
        <v>9932</v>
      </c>
      <c r="K95" s="111">
        <v>457419</v>
      </c>
      <c r="L95" s="111">
        <v>64376</v>
      </c>
      <c r="M95" s="111"/>
      <c r="N95" s="111">
        <v>4100</v>
      </c>
      <c r="O95" s="111">
        <v>45600</v>
      </c>
      <c r="P95" s="111"/>
      <c r="Q95" s="111"/>
      <c r="R95" s="111">
        <v>25924</v>
      </c>
      <c r="S95" s="111"/>
      <c r="T95" s="111"/>
      <c r="U95" s="111"/>
      <c r="V95" s="111"/>
      <c r="W95" s="111">
        <v>12</v>
      </c>
    </row>
    <row r="96" spans="1:23" ht="26.4" hidden="1" outlineLevel="2" x14ac:dyDescent="0.25">
      <c r="A96" s="187"/>
      <c r="B96" s="187"/>
      <c r="C96" s="187"/>
      <c r="D96" s="187"/>
      <c r="E96" s="108" t="s">
        <v>113</v>
      </c>
      <c r="F96" s="108" t="s">
        <v>250</v>
      </c>
      <c r="G96" s="107">
        <v>19520</v>
      </c>
      <c r="H96" s="110">
        <v>1836</v>
      </c>
      <c r="I96" s="110">
        <v>106</v>
      </c>
      <c r="J96" s="110"/>
      <c r="K96" s="110">
        <v>17302</v>
      </c>
      <c r="L96" s="110">
        <v>276</v>
      </c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</row>
    <row r="97" spans="1:23" ht="26.4" hidden="1" outlineLevel="2" x14ac:dyDescent="0.25">
      <c r="A97" s="186"/>
      <c r="B97" s="186"/>
      <c r="C97" s="186"/>
      <c r="D97" s="186"/>
      <c r="E97" s="109" t="s">
        <v>70</v>
      </c>
      <c r="F97" s="109" t="s">
        <v>251</v>
      </c>
      <c r="G97" s="107">
        <v>126751</v>
      </c>
      <c r="H97" s="111">
        <v>66832</v>
      </c>
      <c r="I97" s="111">
        <v>20049</v>
      </c>
      <c r="J97" s="111">
        <v>200</v>
      </c>
      <c r="K97" s="111">
        <v>24637</v>
      </c>
      <c r="L97" s="111">
        <v>11299</v>
      </c>
      <c r="M97" s="111"/>
      <c r="N97" s="111">
        <v>868</v>
      </c>
      <c r="O97" s="111"/>
      <c r="P97" s="111"/>
      <c r="Q97" s="111"/>
      <c r="R97" s="111">
        <v>2866</v>
      </c>
      <c r="S97" s="111"/>
      <c r="T97" s="111"/>
      <c r="U97" s="111"/>
      <c r="V97" s="111"/>
      <c r="W97" s="111"/>
    </row>
    <row r="98" spans="1:23" ht="26.4" hidden="1" outlineLevel="2" x14ac:dyDescent="0.25">
      <c r="A98" s="187"/>
      <c r="B98" s="187"/>
      <c r="C98" s="187"/>
      <c r="D98" s="187"/>
      <c r="E98" s="108" t="s">
        <v>71</v>
      </c>
      <c r="F98" s="108" t="s">
        <v>252</v>
      </c>
      <c r="G98" s="107">
        <v>92856</v>
      </c>
      <c r="H98" s="110">
        <v>48617</v>
      </c>
      <c r="I98" s="110">
        <v>13285</v>
      </c>
      <c r="J98" s="110"/>
      <c r="K98" s="110">
        <v>21168</v>
      </c>
      <c r="L98" s="110">
        <v>9786</v>
      </c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</row>
    <row r="99" spans="1:23" ht="26.4" hidden="1" outlineLevel="2" x14ac:dyDescent="0.25">
      <c r="A99" s="186"/>
      <c r="B99" s="186"/>
      <c r="C99" s="186"/>
      <c r="D99" s="186"/>
      <c r="E99" s="109" t="s">
        <v>72</v>
      </c>
      <c r="F99" s="109" t="s">
        <v>253</v>
      </c>
      <c r="G99" s="107">
        <v>97485</v>
      </c>
      <c r="H99" s="111">
        <v>48486</v>
      </c>
      <c r="I99" s="111">
        <v>13324</v>
      </c>
      <c r="J99" s="111">
        <v>124</v>
      </c>
      <c r="K99" s="111">
        <v>22392</v>
      </c>
      <c r="L99" s="111">
        <v>13002</v>
      </c>
      <c r="M99" s="111"/>
      <c r="N99" s="111">
        <v>157</v>
      </c>
      <c r="O99" s="111"/>
      <c r="P99" s="111"/>
      <c r="Q99" s="111"/>
      <c r="R99" s="111"/>
      <c r="S99" s="111"/>
      <c r="T99" s="111"/>
      <c r="U99" s="111"/>
      <c r="V99" s="111"/>
      <c r="W99" s="111"/>
    </row>
    <row r="100" spans="1:23" ht="39.6" hidden="1" outlineLevel="2" x14ac:dyDescent="0.25">
      <c r="A100" s="187"/>
      <c r="B100" s="187"/>
      <c r="C100" s="187"/>
      <c r="D100" s="187"/>
      <c r="E100" s="108" t="s">
        <v>73</v>
      </c>
      <c r="F100" s="108" t="s">
        <v>254</v>
      </c>
      <c r="G100" s="107">
        <v>64228</v>
      </c>
      <c r="H100" s="110">
        <v>14590</v>
      </c>
      <c r="I100" s="110">
        <v>4165</v>
      </c>
      <c r="J100" s="110"/>
      <c r="K100" s="110">
        <v>43272</v>
      </c>
      <c r="L100" s="110">
        <v>2011</v>
      </c>
      <c r="M100" s="110"/>
      <c r="N100" s="110">
        <v>190</v>
      </c>
      <c r="O100" s="110"/>
      <c r="P100" s="110"/>
      <c r="Q100" s="110"/>
      <c r="R100" s="110"/>
      <c r="S100" s="110"/>
      <c r="T100" s="110"/>
      <c r="U100" s="110"/>
      <c r="V100" s="110"/>
      <c r="W100" s="110"/>
    </row>
    <row r="101" spans="1:23" ht="26.4" hidden="1" outlineLevel="2" x14ac:dyDescent="0.25">
      <c r="A101" s="186"/>
      <c r="B101" s="186"/>
      <c r="C101" s="186"/>
      <c r="D101" s="186"/>
      <c r="E101" s="109" t="s">
        <v>125</v>
      </c>
      <c r="F101" s="109" t="s">
        <v>126</v>
      </c>
      <c r="G101" s="107">
        <v>1188794</v>
      </c>
      <c r="H101" s="111">
        <v>219285</v>
      </c>
      <c r="I101" s="111">
        <v>71883</v>
      </c>
      <c r="J101" s="111">
        <v>550</v>
      </c>
      <c r="K101" s="111">
        <v>113381</v>
      </c>
      <c r="L101" s="111">
        <v>19505</v>
      </c>
      <c r="M101" s="111"/>
      <c r="N101" s="111">
        <v>1102</v>
      </c>
      <c r="O101" s="111"/>
      <c r="P101" s="111"/>
      <c r="Q101" s="111"/>
      <c r="R101" s="111">
        <v>763088</v>
      </c>
      <c r="S101" s="111"/>
      <c r="T101" s="111"/>
      <c r="U101" s="111"/>
      <c r="V101" s="111"/>
      <c r="W101" s="111"/>
    </row>
    <row r="102" spans="1:23" ht="26.4" hidden="1" outlineLevel="2" x14ac:dyDescent="0.25">
      <c r="A102" s="187"/>
      <c r="B102" s="187"/>
      <c r="C102" s="187"/>
      <c r="D102" s="187"/>
      <c r="E102" s="108" t="s">
        <v>501</v>
      </c>
      <c r="F102" s="108" t="s">
        <v>748</v>
      </c>
      <c r="G102" s="107">
        <v>31395</v>
      </c>
      <c r="H102" s="110">
        <v>16108</v>
      </c>
      <c r="I102" s="110">
        <v>4317</v>
      </c>
      <c r="J102" s="110">
        <v>60</v>
      </c>
      <c r="K102" s="110">
        <v>6476</v>
      </c>
      <c r="L102" s="110">
        <v>2347</v>
      </c>
      <c r="M102" s="110"/>
      <c r="N102" s="110">
        <v>87</v>
      </c>
      <c r="O102" s="110"/>
      <c r="P102" s="110"/>
      <c r="Q102" s="110"/>
      <c r="R102" s="110">
        <v>2000</v>
      </c>
      <c r="S102" s="110"/>
      <c r="T102" s="110"/>
      <c r="U102" s="110"/>
      <c r="V102" s="110"/>
      <c r="W102" s="110"/>
    </row>
    <row r="103" spans="1:23" ht="26.4" hidden="1" outlineLevel="2" x14ac:dyDescent="0.25">
      <c r="A103" s="186"/>
      <c r="B103" s="186"/>
      <c r="C103" s="186"/>
      <c r="D103" s="186"/>
      <c r="E103" s="109" t="s">
        <v>140</v>
      </c>
      <c r="F103" s="109" t="s">
        <v>255</v>
      </c>
      <c r="G103" s="107">
        <v>233064</v>
      </c>
      <c r="H103" s="111">
        <v>132969</v>
      </c>
      <c r="I103" s="111">
        <v>37989</v>
      </c>
      <c r="J103" s="111">
        <v>100</v>
      </c>
      <c r="K103" s="111">
        <v>39086</v>
      </c>
      <c r="L103" s="111">
        <v>11183</v>
      </c>
      <c r="M103" s="111"/>
      <c r="N103" s="111">
        <v>540</v>
      </c>
      <c r="O103" s="111"/>
      <c r="P103" s="111"/>
      <c r="Q103" s="111"/>
      <c r="R103" s="111">
        <v>11197</v>
      </c>
      <c r="S103" s="111"/>
      <c r="T103" s="111"/>
      <c r="U103" s="111"/>
      <c r="V103" s="111"/>
      <c r="W103" s="111"/>
    </row>
    <row r="104" spans="1:23" ht="26.4" hidden="1" outlineLevel="2" x14ac:dyDescent="0.25">
      <c r="A104" s="187"/>
      <c r="B104" s="187"/>
      <c r="C104" s="187"/>
      <c r="D104" s="187"/>
      <c r="E104" s="108" t="s">
        <v>833</v>
      </c>
      <c r="F104" s="108" t="s">
        <v>756</v>
      </c>
      <c r="G104" s="107">
        <v>36457</v>
      </c>
      <c r="H104" s="110"/>
      <c r="I104" s="110"/>
      <c r="J104" s="110"/>
      <c r="K104" s="110">
        <v>10186</v>
      </c>
      <c r="L104" s="110">
        <v>5005</v>
      </c>
      <c r="M104" s="110"/>
      <c r="N104" s="110"/>
      <c r="O104" s="110"/>
      <c r="P104" s="110"/>
      <c r="Q104" s="110"/>
      <c r="R104" s="110">
        <v>21266</v>
      </c>
      <c r="S104" s="110"/>
      <c r="T104" s="110"/>
      <c r="U104" s="110"/>
      <c r="V104" s="110"/>
      <c r="W104" s="110"/>
    </row>
    <row r="105" spans="1:23" ht="26.4" hidden="1" outlineLevel="2" x14ac:dyDescent="0.25">
      <c r="A105" s="186"/>
      <c r="B105" s="186"/>
      <c r="C105" s="186"/>
      <c r="D105" s="186"/>
      <c r="E105" s="109" t="s">
        <v>141</v>
      </c>
      <c r="F105" s="109" t="s">
        <v>256</v>
      </c>
      <c r="G105" s="107">
        <v>170272</v>
      </c>
      <c r="H105" s="111">
        <v>80869</v>
      </c>
      <c r="I105" s="111">
        <v>23289</v>
      </c>
      <c r="J105" s="111">
        <v>150</v>
      </c>
      <c r="K105" s="111">
        <v>54014</v>
      </c>
      <c r="L105" s="111">
        <v>8449</v>
      </c>
      <c r="M105" s="111"/>
      <c r="N105" s="111">
        <v>110</v>
      </c>
      <c r="O105" s="111"/>
      <c r="P105" s="111"/>
      <c r="Q105" s="111"/>
      <c r="R105" s="111">
        <v>3391</v>
      </c>
      <c r="S105" s="111"/>
      <c r="T105" s="111"/>
      <c r="U105" s="111"/>
      <c r="V105" s="111"/>
      <c r="W105" s="111"/>
    </row>
    <row r="106" spans="1:23" ht="26.4" hidden="1" outlineLevel="2" x14ac:dyDescent="0.25">
      <c r="A106" s="187"/>
      <c r="B106" s="187"/>
      <c r="C106" s="187"/>
      <c r="D106" s="187"/>
      <c r="E106" s="108" t="s">
        <v>172</v>
      </c>
      <c r="F106" s="108" t="s">
        <v>171</v>
      </c>
      <c r="G106" s="107">
        <v>65135</v>
      </c>
      <c r="H106" s="110">
        <v>29899</v>
      </c>
      <c r="I106" s="110">
        <v>7837</v>
      </c>
      <c r="J106" s="110"/>
      <c r="K106" s="110">
        <v>23418</v>
      </c>
      <c r="L106" s="110">
        <v>3085</v>
      </c>
      <c r="M106" s="110"/>
      <c r="N106" s="110">
        <v>896</v>
      </c>
      <c r="O106" s="110"/>
      <c r="P106" s="110"/>
      <c r="Q106" s="110"/>
      <c r="R106" s="110"/>
      <c r="S106" s="110"/>
      <c r="T106" s="110"/>
      <c r="U106" s="110"/>
      <c r="V106" s="110"/>
      <c r="W106" s="110"/>
    </row>
    <row r="107" spans="1:23" ht="26.4" hidden="1" outlineLevel="2" x14ac:dyDescent="0.25">
      <c r="A107" s="186"/>
      <c r="B107" s="186"/>
      <c r="C107" s="186"/>
      <c r="D107" s="186"/>
      <c r="E107" s="109" t="s">
        <v>163</v>
      </c>
      <c r="F107" s="109" t="s">
        <v>257</v>
      </c>
      <c r="G107" s="107">
        <v>330647</v>
      </c>
      <c r="H107" s="111">
        <v>142797</v>
      </c>
      <c r="I107" s="111">
        <v>42537</v>
      </c>
      <c r="J107" s="111">
        <v>200</v>
      </c>
      <c r="K107" s="111">
        <v>126236</v>
      </c>
      <c r="L107" s="111">
        <v>16277</v>
      </c>
      <c r="M107" s="111"/>
      <c r="N107" s="111">
        <v>400</v>
      </c>
      <c r="O107" s="111"/>
      <c r="P107" s="111"/>
      <c r="Q107" s="111"/>
      <c r="R107" s="111">
        <v>2200</v>
      </c>
      <c r="S107" s="111"/>
      <c r="T107" s="111"/>
      <c r="U107" s="111"/>
      <c r="V107" s="111"/>
      <c r="W107" s="111"/>
    </row>
    <row r="108" spans="1:23" outlineLevel="1" collapsed="1" x14ac:dyDescent="0.25">
      <c r="A108" s="187"/>
      <c r="B108" s="187"/>
      <c r="C108" s="108" t="s">
        <v>258</v>
      </c>
      <c r="D108" s="187" t="s">
        <v>318</v>
      </c>
      <c r="E108" s="187"/>
      <c r="F108" s="187"/>
      <c r="G108" s="107">
        <v>80000</v>
      </c>
      <c r="H108" s="107"/>
      <c r="I108" s="107"/>
      <c r="J108" s="107"/>
      <c r="K108" s="107"/>
      <c r="L108" s="107"/>
      <c r="M108" s="107"/>
      <c r="N108" s="107"/>
      <c r="O108" s="107">
        <v>78855</v>
      </c>
      <c r="P108" s="107"/>
      <c r="Q108" s="107"/>
      <c r="R108" s="107"/>
      <c r="S108" s="107"/>
      <c r="T108" s="107"/>
      <c r="U108" s="107">
        <v>1145</v>
      </c>
      <c r="V108" s="107"/>
      <c r="W108" s="107"/>
    </row>
    <row r="109" spans="1:23" ht="39.6" hidden="1" outlineLevel="2" x14ac:dyDescent="0.25">
      <c r="A109" s="186"/>
      <c r="B109" s="186"/>
      <c r="C109" s="186"/>
      <c r="D109" s="186"/>
      <c r="E109" s="109" t="s">
        <v>74</v>
      </c>
      <c r="F109" s="109" t="s">
        <v>259</v>
      </c>
      <c r="G109" s="107">
        <v>80000</v>
      </c>
      <c r="H109" s="111"/>
      <c r="I109" s="111"/>
      <c r="J109" s="111"/>
      <c r="K109" s="111"/>
      <c r="L109" s="111"/>
      <c r="M109" s="111"/>
      <c r="N109" s="111"/>
      <c r="O109" s="111">
        <v>78855</v>
      </c>
      <c r="P109" s="111"/>
      <c r="Q109" s="111"/>
      <c r="R109" s="111"/>
      <c r="S109" s="111"/>
      <c r="T109" s="111"/>
      <c r="U109" s="111">
        <v>1145</v>
      </c>
      <c r="V109" s="111"/>
      <c r="W109" s="111"/>
    </row>
    <row r="110" spans="1:23" x14ac:dyDescent="0.25">
      <c r="A110" s="108" t="s">
        <v>75</v>
      </c>
      <c r="B110" s="187" t="s">
        <v>76</v>
      </c>
      <c r="C110" s="187"/>
      <c r="D110" s="187"/>
      <c r="E110" s="187"/>
      <c r="F110" s="187"/>
      <c r="G110" s="107">
        <v>28972405</v>
      </c>
      <c r="H110" s="107">
        <v>15496281</v>
      </c>
      <c r="I110" s="107">
        <v>4508602</v>
      </c>
      <c r="J110" s="107">
        <v>118837</v>
      </c>
      <c r="K110" s="107">
        <v>3356281</v>
      </c>
      <c r="L110" s="107">
        <v>3568193</v>
      </c>
      <c r="M110" s="107">
        <v>2382</v>
      </c>
      <c r="N110" s="107">
        <v>86761</v>
      </c>
      <c r="O110" s="107">
        <v>954015</v>
      </c>
      <c r="P110" s="107"/>
      <c r="Q110" s="107"/>
      <c r="R110" s="107">
        <v>738482</v>
      </c>
      <c r="S110" s="107"/>
      <c r="T110" s="107"/>
      <c r="U110" s="107">
        <v>140705</v>
      </c>
      <c r="V110" s="107"/>
      <c r="W110" s="107">
        <v>1866</v>
      </c>
    </row>
    <row r="111" spans="1:23" outlineLevel="1" collapsed="1" x14ac:dyDescent="0.25">
      <c r="A111" s="186"/>
      <c r="B111" s="186"/>
      <c r="C111" s="109" t="s">
        <v>77</v>
      </c>
      <c r="D111" s="186" t="s">
        <v>458</v>
      </c>
      <c r="E111" s="186"/>
      <c r="F111" s="186"/>
      <c r="G111" s="107">
        <v>8916909</v>
      </c>
      <c r="H111" s="107">
        <v>5306647</v>
      </c>
      <c r="I111" s="107">
        <v>1577800</v>
      </c>
      <c r="J111" s="107">
        <v>13198</v>
      </c>
      <c r="K111" s="107">
        <v>644712</v>
      </c>
      <c r="L111" s="107">
        <v>242231</v>
      </c>
      <c r="M111" s="107"/>
      <c r="N111" s="107">
        <v>17143</v>
      </c>
      <c r="O111" s="107">
        <v>714983</v>
      </c>
      <c r="P111" s="107"/>
      <c r="Q111" s="107"/>
      <c r="R111" s="107">
        <v>302926</v>
      </c>
      <c r="S111" s="107"/>
      <c r="T111" s="107"/>
      <c r="U111" s="107">
        <v>97269</v>
      </c>
      <c r="V111" s="107"/>
      <c r="W111" s="107"/>
    </row>
    <row r="112" spans="1:23" hidden="1" outlineLevel="2" x14ac:dyDescent="0.25">
      <c r="A112" s="187"/>
      <c r="B112" s="187"/>
      <c r="C112" s="187"/>
      <c r="D112" s="187"/>
      <c r="E112" s="108" t="s">
        <v>78</v>
      </c>
      <c r="F112" s="108" t="s">
        <v>502</v>
      </c>
      <c r="G112" s="107">
        <v>981136</v>
      </c>
      <c r="H112" s="110">
        <v>632206</v>
      </c>
      <c r="I112" s="110">
        <v>183361</v>
      </c>
      <c r="J112" s="110">
        <v>520</v>
      </c>
      <c r="K112" s="110">
        <v>70297</v>
      </c>
      <c r="L112" s="110">
        <v>25321</v>
      </c>
      <c r="M112" s="110"/>
      <c r="N112" s="110">
        <v>2705</v>
      </c>
      <c r="O112" s="110"/>
      <c r="P112" s="110"/>
      <c r="Q112" s="110"/>
      <c r="R112" s="110">
        <v>66726</v>
      </c>
      <c r="S112" s="110"/>
      <c r="T112" s="110"/>
      <c r="U112" s="110"/>
      <c r="V112" s="110"/>
      <c r="W112" s="110"/>
    </row>
    <row r="113" spans="1:23" hidden="1" outlineLevel="2" x14ac:dyDescent="0.25">
      <c r="A113" s="186"/>
      <c r="B113" s="186"/>
      <c r="C113" s="186"/>
      <c r="D113" s="186"/>
      <c r="E113" s="109" t="s">
        <v>79</v>
      </c>
      <c r="F113" s="109" t="s">
        <v>261</v>
      </c>
      <c r="G113" s="107">
        <v>563950</v>
      </c>
      <c r="H113" s="111">
        <v>377031</v>
      </c>
      <c r="I113" s="111">
        <v>111606</v>
      </c>
      <c r="J113" s="111">
        <v>24</v>
      </c>
      <c r="K113" s="111">
        <v>48586</v>
      </c>
      <c r="L113" s="111">
        <v>13336</v>
      </c>
      <c r="M113" s="111"/>
      <c r="N113" s="111">
        <v>241</v>
      </c>
      <c r="O113" s="111"/>
      <c r="P113" s="111"/>
      <c r="Q113" s="111"/>
      <c r="R113" s="111">
        <v>13126</v>
      </c>
      <c r="S113" s="111"/>
      <c r="T113" s="111"/>
      <c r="U113" s="111"/>
      <c r="V113" s="111"/>
      <c r="W113" s="111"/>
    </row>
    <row r="114" spans="1:23" hidden="1" outlineLevel="2" x14ac:dyDescent="0.25">
      <c r="A114" s="187"/>
      <c r="B114" s="187"/>
      <c r="C114" s="187"/>
      <c r="D114" s="187"/>
      <c r="E114" s="108" t="s">
        <v>80</v>
      </c>
      <c r="F114" s="108" t="s">
        <v>262</v>
      </c>
      <c r="G114" s="107">
        <v>844640</v>
      </c>
      <c r="H114" s="110">
        <v>564397</v>
      </c>
      <c r="I114" s="110">
        <v>169344</v>
      </c>
      <c r="J114" s="110">
        <v>107</v>
      </c>
      <c r="K114" s="110">
        <v>74403</v>
      </c>
      <c r="L114" s="110">
        <v>21405</v>
      </c>
      <c r="M114" s="110"/>
      <c r="N114" s="110">
        <v>2860</v>
      </c>
      <c r="O114" s="110"/>
      <c r="P114" s="110"/>
      <c r="Q114" s="110"/>
      <c r="R114" s="110">
        <v>12124</v>
      </c>
      <c r="S114" s="110"/>
      <c r="T114" s="110"/>
      <c r="U114" s="110"/>
      <c r="V114" s="110"/>
      <c r="W114" s="110"/>
    </row>
    <row r="115" spans="1:23" hidden="1" outlineLevel="2" x14ac:dyDescent="0.25">
      <c r="A115" s="186"/>
      <c r="B115" s="186"/>
      <c r="C115" s="186"/>
      <c r="D115" s="186"/>
      <c r="E115" s="109" t="s">
        <v>81</v>
      </c>
      <c r="F115" s="109" t="s">
        <v>263</v>
      </c>
      <c r="G115" s="107">
        <v>812252</v>
      </c>
      <c r="H115" s="111"/>
      <c r="I115" s="111"/>
      <c r="J115" s="111"/>
      <c r="K115" s="111"/>
      <c r="L115" s="111"/>
      <c r="M115" s="111"/>
      <c r="N115" s="111"/>
      <c r="O115" s="111">
        <v>714983</v>
      </c>
      <c r="P115" s="111"/>
      <c r="Q115" s="111"/>
      <c r="R115" s="111"/>
      <c r="S115" s="111"/>
      <c r="T115" s="111"/>
      <c r="U115" s="111">
        <v>97269</v>
      </c>
      <c r="V115" s="111"/>
      <c r="W115" s="111"/>
    </row>
    <row r="116" spans="1:23" hidden="1" outlineLevel="2" x14ac:dyDescent="0.25">
      <c r="A116" s="187"/>
      <c r="B116" s="187"/>
      <c r="C116" s="187"/>
      <c r="D116" s="187"/>
      <c r="E116" s="108" t="s">
        <v>82</v>
      </c>
      <c r="F116" s="108" t="s">
        <v>264</v>
      </c>
      <c r="G116" s="107">
        <v>567410</v>
      </c>
      <c r="H116" s="110">
        <v>385929</v>
      </c>
      <c r="I116" s="110">
        <v>112813</v>
      </c>
      <c r="J116" s="110">
        <v>10076</v>
      </c>
      <c r="K116" s="110">
        <v>31816</v>
      </c>
      <c r="L116" s="110">
        <v>20206</v>
      </c>
      <c r="M116" s="110"/>
      <c r="N116" s="110">
        <v>2530</v>
      </c>
      <c r="O116" s="110"/>
      <c r="P116" s="110"/>
      <c r="Q116" s="110"/>
      <c r="R116" s="110">
        <v>4040</v>
      </c>
      <c r="S116" s="110"/>
      <c r="T116" s="110"/>
      <c r="U116" s="110"/>
      <c r="V116" s="110"/>
      <c r="W116" s="110"/>
    </row>
    <row r="117" spans="1:23" ht="26.4" hidden="1" outlineLevel="2" x14ac:dyDescent="0.25">
      <c r="A117" s="186"/>
      <c r="B117" s="186"/>
      <c r="C117" s="186"/>
      <c r="D117" s="186"/>
      <c r="E117" s="109" t="s">
        <v>83</v>
      </c>
      <c r="F117" s="109" t="s">
        <v>265</v>
      </c>
      <c r="G117" s="107">
        <v>435520</v>
      </c>
      <c r="H117" s="111">
        <v>289199</v>
      </c>
      <c r="I117" s="111">
        <v>85805</v>
      </c>
      <c r="J117" s="111">
        <v>90</v>
      </c>
      <c r="K117" s="111">
        <v>21347</v>
      </c>
      <c r="L117" s="111">
        <v>34710</v>
      </c>
      <c r="M117" s="111"/>
      <c r="N117" s="111">
        <v>347</v>
      </c>
      <c r="O117" s="111"/>
      <c r="P117" s="111"/>
      <c r="Q117" s="111"/>
      <c r="R117" s="111">
        <v>4022</v>
      </c>
      <c r="S117" s="111"/>
      <c r="T117" s="111"/>
      <c r="U117" s="111"/>
      <c r="V117" s="111"/>
      <c r="W117" s="111"/>
    </row>
    <row r="118" spans="1:23" ht="26.4" hidden="1" outlineLevel="2" x14ac:dyDescent="0.25">
      <c r="A118" s="187"/>
      <c r="B118" s="187"/>
      <c r="C118" s="187"/>
      <c r="D118" s="187"/>
      <c r="E118" s="108" t="s">
        <v>84</v>
      </c>
      <c r="F118" s="108" t="s">
        <v>266</v>
      </c>
      <c r="G118" s="107">
        <v>530099</v>
      </c>
      <c r="H118" s="110">
        <v>362038</v>
      </c>
      <c r="I118" s="110">
        <v>109560</v>
      </c>
      <c r="J118" s="110">
        <v>144</v>
      </c>
      <c r="K118" s="110">
        <v>32592</v>
      </c>
      <c r="L118" s="110">
        <v>15708</v>
      </c>
      <c r="M118" s="110"/>
      <c r="N118" s="110">
        <v>2303</v>
      </c>
      <c r="O118" s="110"/>
      <c r="P118" s="110"/>
      <c r="Q118" s="110"/>
      <c r="R118" s="110">
        <v>7754</v>
      </c>
      <c r="S118" s="110"/>
      <c r="T118" s="110"/>
      <c r="U118" s="110"/>
      <c r="V118" s="110"/>
      <c r="W118" s="110"/>
    </row>
    <row r="119" spans="1:23" ht="26.4" hidden="1" outlineLevel="2" x14ac:dyDescent="0.25">
      <c r="A119" s="186"/>
      <c r="B119" s="186"/>
      <c r="C119" s="186"/>
      <c r="D119" s="186"/>
      <c r="E119" s="109" t="s">
        <v>85</v>
      </c>
      <c r="F119" s="109" t="s">
        <v>267</v>
      </c>
      <c r="G119" s="107">
        <v>1085893</v>
      </c>
      <c r="H119" s="111">
        <v>687953</v>
      </c>
      <c r="I119" s="111">
        <v>199827</v>
      </c>
      <c r="J119" s="111"/>
      <c r="K119" s="111">
        <v>58413</v>
      </c>
      <c r="L119" s="111">
        <v>23221</v>
      </c>
      <c r="M119" s="111"/>
      <c r="N119" s="111">
        <v>1234</v>
      </c>
      <c r="O119" s="111"/>
      <c r="P119" s="111"/>
      <c r="Q119" s="111"/>
      <c r="R119" s="111">
        <v>115245</v>
      </c>
      <c r="S119" s="111"/>
      <c r="T119" s="111"/>
      <c r="U119" s="111"/>
      <c r="V119" s="111"/>
      <c r="W119" s="111"/>
    </row>
    <row r="120" spans="1:23" ht="26.4" hidden="1" outlineLevel="2" x14ac:dyDescent="0.25">
      <c r="A120" s="187"/>
      <c r="B120" s="187"/>
      <c r="C120" s="187"/>
      <c r="D120" s="187"/>
      <c r="E120" s="108" t="s">
        <v>127</v>
      </c>
      <c r="F120" s="108" t="s">
        <v>205</v>
      </c>
      <c r="G120" s="107">
        <v>758640</v>
      </c>
      <c r="H120" s="110">
        <v>511480</v>
      </c>
      <c r="I120" s="110">
        <v>153836</v>
      </c>
      <c r="J120" s="110">
        <v>525</v>
      </c>
      <c r="K120" s="110">
        <v>63960</v>
      </c>
      <c r="L120" s="110">
        <v>22295</v>
      </c>
      <c r="M120" s="110"/>
      <c r="N120" s="110">
        <v>1720</v>
      </c>
      <c r="O120" s="110"/>
      <c r="P120" s="110"/>
      <c r="Q120" s="110"/>
      <c r="R120" s="110">
        <v>4824</v>
      </c>
      <c r="S120" s="110"/>
      <c r="T120" s="110"/>
      <c r="U120" s="110"/>
      <c r="V120" s="110"/>
      <c r="W120" s="110"/>
    </row>
    <row r="121" spans="1:23" ht="26.4" hidden="1" outlineLevel="2" x14ac:dyDescent="0.25">
      <c r="A121" s="186"/>
      <c r="B121" s="186"/>
      <c r="C121" s="186"/>
      <c r="D121" s="186"/>
      <c r="E121" s="109" t="s">
        <v>146</v>
      </c>
      <c r="F121" s="109" t="s">
        <v>268</v>
      </c>
      <c r="G121" s="107">
        <v>710100</v>
      </c>
      <c r="H121" s="111">
        <v>429920</v>
      </c>
      <c r="I121" s="111">
        <v>123798</v>
      </c>
      <c r="J121" s="111">
        <v>927</v>
      </c>
      <c r="K121" s="111">
        <v>72933</v>
      </c>
      <c r="L121" s="111">
        <v>20039</v>
      </c>
      <c r="M121" s="111"/>
      <c r="N121" s="111">
        <v>1110</v>
      </c>
      <c r="O121" s="111"/>
      <c r="P121" s="111"/>
      <c r="Q121" s="111"/>
      <c r="R121" s="111">
        <v>61373</v>
      </c>
      <c r="S121" s="111"/>
      <c r="T121" s="111"/>
      <c r="U121" s="111"/>
      <c r="V121" s="111"/>
      <c r="W121" s="111"/>
    </row>
    <row r="122" spans="1:23" hidden="1" outlineLevel="2" x14ac:dyDescent="0.25">
      <c r="A122" s="187"/>
      <c r="B122" s="187"/>
      <c r="C122" s="187"/>
      <c r="D122" s="187"/>
      <c r="E122" s="108" t="s">
        <v>136</v>
      </c>
      <c r="F122" s="108" t="s">
        <v>269</v>
      </c>
      <c r="G122" s="107">
        <v>713205</v>
      </c>
      <c r="H122" s="110">
        <v>450149</v>
      </c>
      <c r="I122" s="110">
        <v>144425</v>
      </c>
      <c r="J122" s="110">
        <v>465</v>
      </c>
      <c r="K122" s="110">
        <v>89405</v>
      </c>
      <c r="L122" s="110">
        <v>23667</v>
      </c>
      <c r="M122" s="110"/>
      <c r="N122" s="110">
        <v>2070</v>
      </c>
      <c r="O122" s="110"/>
      <c r="P122" s="110"/>
      <c r="Q122" s="110"/>
      <c r="R122" s="110">
        <v>3024</v>
      </c>
      <c r="S122" s="110"/>
      <c r="T122" s="110"/>
      <c r="U122" s="110"/>
      <c r="V122" s="110"/>
      <c r="W122" s="110"/>
    </row>
    <row r="123" spans="1:23" hidden="1" outlineLevel="2" x14ac:dyDescent="0.25">
      <c r="A123" s="186"/>
      <c r="B123" s="186"/>
      <c r="C123" s="186"/>
      <c r="D123" s="186"/>
      <c r="E123" s="109" t="s">
        <v>142</v>
      </c>
      <c r="F123" s="109" t="s">
        <v>270</v>
      </c>
      <c r="G123" s="107">
        <v>433798</v>
      </c>
      <c r="H123" s="111">
        <v>261568</v>
      </c>
      <c r="I123" s="111">
        <v>83495</v>
      </c>
      <c r="J123" s="111">
        <v>40</v>
      </c>
      <c r="K123" s="111">
        <v>71162</v>
      </c>
      <c r="L123" s="111">
        <v>10284</v>
      </c>
      <c r="M123" s="111"/>
      <c r="N123" s="111">
        <v>23</v>
      </c>
      <c r="O123" s="111"/>
      <c r="P123" s="111"/>
      <c r="Q123" s="111"/>
      <c r="R123" s="111">
        <v>7226</v>
      </c>
      <c r="S123" s="111"/>
      <c r="T123" s="111"/>
      <c r="U123" s="111"/>
      <c r="V123" s="111"/>
      <c r="W123" s="111"/>
    </row>
    <row r="124" spans="1:23" hidden="1" outlineLevel="2" x14ac:dyDescent="0.25">
      <c r="A124" s="187"/>
      <c r="B124" s="187"/>
      <c r="C124" s="187"/>
      <c r="D124" s="187"/>
      <c r="E124" s="108" t="s">
        <v>143</v>
      </c>
      <c r="F124" s="108" t="s">
        <v>271</v>
      </c>
      <c r="G124" s="107">
        <v>231341</v>
      </c>
      <c r="H124" s="110">
        <v>160703</v>
      </c>
      <c r="I124" s="110">
        <v>46803</v>
      </c>
      <c r="J124" s="110">
        <v>280</v>
      </c>
      <c r="K124" s="110">
        <v>9798</v>
      </c>
      <c r="L124" s="110">
        <v>10315</v>
      </c>
      <c r="M124" s="110"/>
      <c r="N124" s="110"/>
      <c r="O124" s="110"/>
      <c r="P124" s="110"/>
      <c r="Q124" s="110"/>
      <c r="R124" s="110">
        <v>3442</v>
      </c>
      <c r="S124" s="110"/>
      <c r="T124" s="110"/>
      <c r="U124" s="110"/>
      <c r="V124" s="110"/>
      <c r="W124" s="110"/>
    </row>
    <row r="125" spans="1:23" ht="26.4" hidden="1" outlineLevel="2" x14ac:dyDescent="0.25">
      <c r="A125" s="186"/>
      <c r="B125" s="186"/>
      <c r="C125" s="186"/>
      <c r="D125" s="186"/>
      <c r="E125" s="109" t="s">
        <v>457</v>
      </c>
      <c r="F125" s="109" t="s">
        <v>456</v>
      </c>
      <c r="G125" s="107">
        <v>113280</v>
      </c>
      <c r="H125" s="111">
        <v>88541</v>
      </c>
      <c r="I125" s="111">
        <v>24352</v>
      </c>
      <c r="J125" s="111"/>
      <c r="K125" s="111"/>
      <c r="L125" s="111">
        <v>387</v>
      </c>
      <c r="M125" s="111"/>
      <c r="N125" s="111"/>
      <c r="O125" s="111"/>
      <c r="P125" s="111"/>
      <c r="Q125" s="111"/>
      <c r="R125" s="111"/>
      <c r="S125" s="111"/>
      <c r="T125" s="111"/>
      <c r="U125" s="111"/>
      <c r="V125" s="111"/>
      <c r="W125" s="111"/>
    </row>
    <row r="126" spans="1:23" ht="39.6" hidden="1" outlineLevel="2" x14ac:dyDescent="0.25">
      <c r="A126" s="187"/>
      <c r="B126" s="187"/>
      <c r="C126" s="187"/>
      <c r="D126" s="187"/>
      <c r="E126" s="108" t="s">
        <v>455</v>
      </c>
      <c r="F126" s="108" t="s">
        <v>454</v>
      </c>
      <c r="G126" s="107">
        <v>130645</v>
      </c>
      <c r="H126" s="110">
        <v>101488</v>
      </c>
      <c r="I126" s="110">
        <v>27820</v>
      </c>
      <c r="J126" s="110"/>
      <c r="K126" s="110"/>
      <c r="L126" s="110">
        <v>1337</v>
      </c>
      <c r="M126" s="110"/>
      <c r="N126" s="110"/>
      <c r="O126" s="110"/>
      <c r="P126" s="110"/>
      <c r="Q126" s="110"/>
      <c r="R126" s="110"/>
      <c r="S126" s="110"/>
      <c r="T126" s="110"/>
      <c r="U126" s="110"/>
      <c r="V126" s="110"/>
      <c r="W126" s="110"/>
    </row>
    <row r="127" spans="1:23" ht="39.6" hidden="1" outlineLevel="2" x14ac:dyDescent="0.25">
      <c r="A127" s="186"/>
      <c r="B127" s="186"/>
      <c r="C127" s="186"/>
      <c r="D127" s="186"/>
      <c r="E127" s="109" t="s">
        <v>884</v>
      </c>
      <c r="F127" s="109" t="s">
        <v>839</v>
      </c>
      <c r="G127" s="107">
        <v>5000</v>
      </c>
      <c r="H127" s="111">
        <v>4045</v>
      </c>
      <c r="I127" s="111">
        <v>955</v>
      </c>
      <c r="J127" s="111"/>
      <c r="K127" s="111"/>
      <c r="L127" s="111"/>
      <c r="M127" s="111"/>
      <c r="N127" s="111"/>
      <c r="O127" s="111"/>
      <c r="P127" s="111"/>
      <c r="Q127" s="111"/>
      <c r="R127" s="111"/>
      <c r="S127" s="111"/>
      <c r="T127" s="111"/>
      <c r="U127" s="111"/>
      <c r="V127" s="111"/>
      <c r="W127" s="111"/>
    </row>
    <row r="128" spans="1:23" outlineLevel="1" collapsed="1" x14ac:dyDescent="0.25">
      <c r="A128" s="187"/>
      <c r="B128" s="187"/>
      <c r="C128" s="108" t="s">
        <v>86</v>
      </c>
      <c r="D128" s="187" t="s">
        <v>319</v>
      </c>
      <c r="E128" s="187"/>
      <c r="F128" s="187"/>
      <c r="G128" s="107">
        <v>13040867</v>
      </c>
      <c r="H128" s="107">
        <v>7664167</v>
      </c>
      <c r="I128" s="107">
        <v>2208488</v>
      </c>
      <c r="J128" s="107">
        <v>44004</v>
      </c>
      <c r="K128" s="107">
        <v>1840670</v>
      </c>
      <c r="L128" s="107">
        <v>708035</v>
      </c>
      <c r="M128" s="107">
        <v>2015</v>
      </c>
      <c r="N128" s="107">
        <v>63338</v>
      </c>
      <c r="O128" s="107">
        <v>84070</v>
      </c>
      <c r="P128" s="107"/>
      <c r="Q128" s="107"/>
      <c r="R128" s="107">
        <v>385664</v>
      </c>
      <c r="S128" s="107"/>
      <c r="T128" s="107"/>
      <c r="U128" s="107">
        <v>40416</v>
      </c>
      <c r="V128" s="107"/>
      <c r="W128" s="107"/>
    </row>
    <row r="129" spans="1:23" ht="26.4" hidden="1" outlineLevel="2" x14ac:dyDescent="0.25">
      <c r="A129" s="186"/>
      <c r="B129" s="186"/>
      <c r="C129" s="186"/>
      <c r="D129" s="186"/>
      <c r="E129" s="109" t="s">
        <v>87</v>
      </c>
      <c r="F129" s="109" t="s">
        <v>114</v>
      </c>
      <c r="G129" s="107">
        <v>1783342</v>
      </c>
      <c r="H129" s="111">
        <v>1132736</v>
      </c>
      <c r="I129" s="111">
        <v>317747</v>
      </c>
      <c r="J129" s="111">
        <v>2495</v>
      </c>
      <c r="K129" s="111">
        <v>248029</v>
      </c>
      <c r="L129" s="111">
        <v>61083</v>
      </c>
      <c r="M129" s="111">
        <v>200</v>
      </c>
      <c r="N129" s="111">
        <v>2668</v>
      </c>
      <c r="O129" s="111"/>
      <c r="P129" s="111"/>
      <c r="Q129" s="111"/>
      <c r="R129" s="111">
        <v>17184</v>
      </c>
      <c r="S129" s="111"/>
      <c r="T129" s="111"/>
      <c r="U129" s="111">
        <v>1200</v>
      </c>
      <c r="V129" s="111"/>
      <c r="W129" s="111"/>
    </row>
    <row r="130" spans="1:23" ht="39.6" hidden="1" outlineLevel="2" x14ac:dyDescent="0.25">
      <c r="A130" s="187"/>
      <c r="B130" s="187"/>
      <c r="C130" s="187"/>
      <c r="D130" s="187"/>
      <c r="E130" s="108" t="s">
        <v>88</v>
      </c>
      <c r="F130" s="108" t="s">
        <v>273</v>
      </c>
      <c r="G130" s="107">
        <v>1226346</v>
      </c>
      <c r="H130" s="110">
        <v>726139</v>
      </c>
      <c r="I130" s="110">
        <v>215681</v>
      </c>
      <c r="J130" s="110">
        <v>1015</v>
      </c>
      <c r="K130" s="110">
        <v>198838</v>
      </c>
      <c r="L130" s="110">
        <v>57979</v>
      </c>
      <c r="M130" s="110">
        <v>330</v>
      </c>
      <c r="N130" s="110">
        <v>2363</v>
      </c>
      <c r="O130" s="110"/>
      <c r="P130" s="110"/>
      <c r="Q130" s="110"/>
      <c r="R130" s="110">
        <v>24001</v>
      </c>
      <c r="S130" s="110"/>
      <c r="T130" s="110"/>
      <c r="U130" s="110"/>
      <c r="V130" s="110"/>
      <c r="W130" s="110"/>
    </row>
    <row r="131" spans="1:23" ht="26.4" hidden="1" outlineLevel="2" x14ac:dyDescent="0.25">
      <c r="A131" s="186"/>
      <c r="B131" s="186"/>
      <c r="C131" s="186"/>
      <c r="D131" s="186"/>
      <c r="E131" s="109" t="s">
        <v>89</v>
      </c>
      <c r="F131" s="109" t="s">
        <v>274</v>
      </c>
      <c r="G131" s="107">
        <v>1255238</v>
      </c>
      <c r="H131" s="111">
        <v>809663</v>
      </c>
      <c r="I131" s="111">
        <v>219416</v>
      </c>
      <c r="J131" s="111">
        <v>5990</v>
      </c>
      <c r="K131" s="111">
        <v>133160</v>
      </c>
      <c r="L131" s="111">
        <v>63647</v>
      </c>
      <c r="M131" s="111">
        <v>220</v>
      </c>
      <c r="N131" s="111">
        <v>4750</v>
      </c>
      <c r="O131" s="111"/>
      <c r="P131" s="111"/>
      <c r="Q131" s="111"/>
      <c r="R131" s="111">
        <v>18392</v>
      </c>
      <c r="S131" s="111"/>
      <c r="T131" s="111"/>
      <c r="U131" s="111"/>
      <c r="V131" s="111"/>
      <c r="W131" s="111"/>
    </row>
    <row r="132" spans="1:23" ht="26.4" hidden="1" outlineLevel="2" x14ac:dyDescent="0.25">
      <c r="A132" s="187"/>
      <c r="B132" s="187"/>
      <c r="C132" s="187"/>
      <c r="D132" s="187"/>
      <c r="E132" s="108" t="s">
        <v>90</v>
      </c>
      <c r="F132" s="108" t="s">
        <v>275</v>
      </c>
      <c r="G132" s="107">
        <v>2647581</v>
      </c>
      <c r="H132" s="110">
        <v>1596647</v>
      </c>
      <c r="I132" s="110">
        <v>463240</v>
      </c>
      <c r="J132" s="110">
        <v>2815</v>
      </c>
      <c r="K132" s="110">
        <v>399461</v>
      </c>
      <c r="L132" s="110">
        <v>106092</v>
      </c>
      <c r="M132" s="110">
        <v>200</v>
      </c>
      <c r="N132" s="110">
        <v>4160</v>
      </c>
      <c r="O132" s="110"/>
      <c r="P132" s="110"/>
      <c r="Q132" s="110"/>
      <c r="R132" s="110">
        <v>73706</v>
      </c>
      <c r="S132" s="110"/>
      <c r="T132" s="110"/>
      <c r="U132" s="110">
        <v>1260</v>
      </c>
      <c r="V132" s="110"/>
      <c r="W132" s="110"/>
    </row>
    <row r="133" spans="1:23" hidden="1" outlineLevel="2" x14ac:dyDescent="0.25">
      <c r="A133" s="186"/>
      <c r="B133" s="186"/>
      <c r="C133" s="186"/>
      <c r="D133" s="186"/>
      <c r="E133" s="109" t="s">
        <v>91</v>
      </c>
      <c r="F133" s="109" t="s">
        <v>276</v>
      </c>
      <c r="G133" s="107">
        <v>838936</v>
      </c>
      <c r="H133" s="111">
        <v>479845</v>
      </c>
      <c r="I133" s="111">
        <v>142455</v>
      </c>
      <c r="J133" s="111">
        <v>922</v>
      </c>
      <c r="K133" s="111">
        <v>32821</v>
      </c>
      <c r="L133" s="111">
        <v>72583</v>
      </c>
      <c r="M133" s="111"/>
      <c r="N133" s="111">
        <v>157</v>
      </c>
      <c r="O133" s="111"/>
      <c r="P133" s="111"/>
      <c r="Q133" s="111"/>
      <c r="R133" s="111">
        <v>110153</v>
      </c>
      <c r="S133" s="111"/>
      <c r="T133" s="111"/>
      <c r="U133" s="111"/>
      <c r="V133" s="111"/>
      <c r="W133" s="111"/>
    </row>
    <row r="134" spans="1:23" ht="39.6" hidden="1" outlineLevel="2" x14ac:dyDescent="0.25">
      <c r="A134" s="187"/>
      <c r="B134" s="187"/>
      <c r="C134" s="187"/>
      <c r="D134" s="187"/>
      <c r="E134" s="108" t="s">
        <v>92</v>
      </c>
      <c r="F134" s="108" t="s">
        <v>277</v>
      </c>
      <c r="G134" s="107">
        <v>84070</v>
      </c>
      <c r="H134" s="110"/>
      <c r="I134" s="110"/>
      <c r="J134" s="110"/>
      <c r="K134" s="110"/>
      <c r="L134" s="110"/>
      <c r="M134" s="110"/>
      <c r="N134" s="110"/>
      <c r="O134" s="110">
        <v>84070</v>
      </c>
      <c r="P134" s="110"/>
      <c r="Q134" s="110"/>
      <c r="R134" s="110"/>
      <c r="S134" s="110"/>
      <c r="T134" s="110"/>
      <c r="U134" s="110"/>
      <c r="V134" s="110"/>
      <c r="W134" s="110"/>
    </row>
    <row r="135" spans="1:23" hidden="1" outlineLevel="2" x14ac:dyDescent="0.25">
      <c r="A135" s="186"/>
      <c r="B135" s="186"/>
      <c r="C135" s="186"/>
      <c r="D135" s="186"/>
      <c r="E135" s="109" t="s">
        <v>93</v>
      </c>
      <c r="F135" s="109" t="s">
        <v>278</v>
      </c>
      <c r="G135" s="107">
        <v>511506</v>
      </c>
      <c r="H135" s="111">
        <v>286443</v>
      </c>
      <c r="I135" s="111">
        <v>82001</v>
      </c>
      <c r="J135" s="111">
        <v>25868</v>
      </c>
      <c r="K135" s="111">
        <v>32223</v>
      </c>
      <c r="L135" s="111">
        <v>76335</v>
      </c>
      <c r="M135" s="111">
        <v>90</v>
      </c>
      <c r="N135" s="111">
        <v>443</v>
      </c>
      <c r="O135" s="111"/>
      <c r="P135" s="111"/>
      <c r="Q135" s="111"/>
      <c r="R135" s="111">
        <v>8103</v>
      </c>
      <c r="S135" s="111"/>
      <c r="T135" s="111"/>
      <c r="U135" s="111"/>
      <c r="V135" s="111"/>
      <c r="W135" s="111"/>
    </row>
    <row r="136" spans="1:23" hidden="1" outlineLevel="2" x14ac:dyDescent="0.25">
      <c r="A136" s="187"/>
      <c r="B136" s="187"/>
      <c r="C136" s="187"/>
      <c r="D136" s="187"/>
      <c r="E136" s="108" t="s">
        <v>128</v>
      </c>
      <c r="F136" s="108" t="s">
        <v>174</v>
      </c>
      <c r="G136" s="107">
        <v>987245</v>
      </c>
      <c r="H136" s="110">
        <v>622487</v>
      </c>
      <c r="I136" s="110">
        <v>174285</v>
      </c>
      <c r="J136" s="110">
        <v>611</v>
      </c>
      <c r="K136" s="110">
        <v>116536</v>
      </c>
      <c r="L136" s="110">
        <v>52325</v>
      </c>
      <c r="M136" s="110">
        <v>725</v>
      </c>
      <c r="N136" s="110">
        <v>3483</v>
      </c>
      <c r="O136" s="110"/>
      <c r="P136" s="110"/>
      <c r="Q136" s="110"/>
      <c r="R136" s="110">
        <v>16493</v>
      </c>
      <c r="S136" s="110"/>
      <c r="T136" s="110"/>
      <c r="U136" s="110">
        <v>300</v>
      </c>
      <c r="V136" s="110"/>
      <c r="W136" s="110"/>
    </row>
    <row r="137" spans="1:23" ht="26.4" hidden="1" outlineLevel="2" x14ac:dyDescent="0.25">
      <c r="A137" s="186"/>
      <c r="B137" s="186"/>
      <c r="C137" s="186"/>
      <c r="D137" s="186"/>
      <c r="E137" s="109" t="s">
        <v>147</v>
      </c>
      <c r="F137" s="109" t="s">
        <v>279</v>
      </c>
      <c r="G137" s="107">
        <v>768460</v>
      </c>
      <c r="H137" s="111">
        <v>483451</v>
      </c>
      <c r="I137" s="111">
        <v>149311</v>
      </c>
      <c r="J137" s="111">
        <v>3660</v>
      </c>
      <c r="K137" s="111">
        <v>78154</v>
      </c>
      <c r="L137" s="111">
        <v>36777</v>
      </c>
      <c r="M137" s="111"/>
      <c r="N137" s="111">
        <v>1845</v>
      </c>
      <c r="O137" s="111"/>
      <c r="P137" s="111"/>
      <c r="Q137" s="111"/>
      <c r="R137" s="111">
        <v>15262</v>
      </c>
      <c r="S137" s="111"/>
      <c r="T137" s="111"/>
      <c r="U137" s="111"/>
      <c r="V137" s="111"/>
      <c r="W137" s="111"/>
    </row>
    <row r="138" spans="1:23" ht="26.4" hidden="1" outlineLevel="2" x14ac:dyDescent="0.25">
      <c r="A138" s="187"/>
      <c r="B138" s="187"/>
      <c r="C138" s="187"/>
      <c r="D138" s="187"/>
      <c r="E138" s="108" t="s">
        <v>148</v>
      </c>
      <c r="F138" s="108" t="s">
        <v>137</v>
      </c>
      <c r="G138" s="107">
        <v>1145100</v>
      </c>
      <c r="H138" s="110">
        <v>718345</v>
      </c>
      <c r="I138" s="110">
        <v>204490</v>
      </c>
      <c r="J138" s="110"/>
      <c r="K138" s="110">
        <v>135504</v>
      </c>
      <c r="L138" s="110">
        <v>46571</v>
      </c>
      <c r="M138" s="110">
        <v>250</v>
      </c>
      <c r="N138" s="110">
        <v>3050</v>
      </c>
      <c r="O138" s="110"/>
      <c r="P138" s="110"/>
      <c r="Q138" s="110"/>
      <c r="R138" s="110">
        <v>36170</v>
      </c>
      <c r="S138" s="110"/>
      <c r="T138" s="110"/>
      <c r="U138" s="110">
        <v>720</v>
      </c>
      <c r="V138" s="110"/>
      <c r="W138" s="110"/>
    </row>
    <row r="139" spans="1:23" ht="26.4" hidden="1" outlineLevel="2" x14ac:dyDescent="0.25">
      <c r="A139" s="186"/>
      <c r="B139" s="186"/>
      <c r="C139" s="186"/>
      <c r="D139" s="186"/>
      <c r="E139" s="109" t="s">
        <v>149</v>
      </c>
      <c r="F139" s="109" t="s">
        <v>175</v>
      </c>
      <c r="G139" s="107">
        <v>323836</v>
      </c>
      <c r="H139" s="111">
        <v>134319</v>
      </c>
      <c r="I139" s="111">
        <v>39934</v>
      </c>
      <c r="J139" s="111"/>
      <c r="K139" s="111">
        <v>101935</v>
      </c>
      <c r="L139" s="111">
        <v>21656</v>
      </c>
      <c r="M139" s="111"/>
      <c r="N139" s="111">
        <v>15880</v>
      </c>
      <c r="O139" s="111"/>
      <c r="P139" s="111"/>
      <c r="Q139" s="111"/>
      <c r="R139" s="111">
        <v>10112</v>
      </c>
      <c r="S139" s="111"/>
      <c r="T139" s="111"/>
      <c r="U139" s="111"/>
      <c r="V139" s="111"/>
      <c r="W139" s="111"/>
    </row>
    <row r="140" spans="1:23" ht="26.4" hidden="1" outlineLevel="2" x14ac:dyDescent="0.25">
      <c r="A140" s="187"/>
      <c r="B140" s="187"/>
      <c r="C140" s="187"/>
      <c r="D140" s="187"/>
      <c r="E140" s="108" t="s">
        <v>150</v>
      </c>
      <c r="F140" s="108" t="s">
        <v>170</v>
      </c>
      <c r="G140" s="107">
        <v>412829</v>
      </c>
      <c r="H140" s="110">
        <v>247890</v>
      </c>
      <c r="I140" s="110">
        <v>71657</v>
      </c>
      <c r="J140" s="110">
        <v>628</v>
      </c>
      <c r="K140" s="110">
        <v>33974</v>
      </c>
      <c r="L140" s="110">
        <v>31930</v>
      </c>
      <c r="M140" s="110"/>
      <c r="N140" s="110">
        <v>153</v>
      </c>
      <c r="O140" s="110"/>
      <c r="P140" s="110"/>
      <c r="Q140" s="110"/>
      <c r="R140" s="110">
        <v>26597</v>
      </c>
      <c r="S140" s="110"/>
      <c r="T140" s="110"/>
      <c r="U140" s="110"/>
      <c r="V140" s="110"/>
      <c r="W140" s="110"/>
    </row>
    <row r="141" spans="1:23" ht="26.4" hidden="1" outlineLevel="2" x14ac:dyDescent="0.25">
      <c r="A141" s="186"/>
      <c r="B141" s="186"/>
      <c r="C141" s="186"/>
      <c r="D141" s="186"/>
      <c r="E141" s="109" t="s">
        <v>453</v>
      </c>
      <c r="F141" s="109" t="s">
        <v>452</v>
      </c>
      <c r="G141" s="107">
        <v>329209</v>
      </c>
      <c r="H141" s="111">
        <v>135414</v>
      </c>
      <c r="I141" s="111">
        <v>41294</v>
      </c>
      <c r="J141" s="111"/>
      <c r="K141" s="111">
        <v>99701</v>
      </c>
      <c r="L141" s="111">
        <v>32750</v>
      </c>
      <c r="M141" s="111"/>
      <c r="N141" s="111">
        <v>8550</v>
      </c>
      <c r="O141" s="111"/>
      <c r="P141" s="111"/>
      <c r="Q141" s="111"/>
      <c r="R141" s="111">
        <v>11500</v>
      </c>
      <c r="S141" s="111"/>
      <c r="T141" s="111"/>
      <c r="U141" s="111"/>
      <c r="V141" s="111"/>
      <c r="W141" s="111"/>
    </row>
    <row r="142" spans="1:23" ht="26.4" hidden="1" outlineLevel="2" x14ac:dyDescent="0.25">
      <c r="A142" s="187"/>
      <c r="B142" s="187"/>
      <c r="C142" s="187"/>
      <c r="D142" s="187"/>
      <c r="E142" s="108" t="s">
        <v>451</v>
      </c>
      <c r="F142" s="108" t="s">
        <v>450</v>
      </c>
      <c r="G142" s="107">
        <v>85653</v>
      </c>
      <c r="H142" s="110">
        <v>40517</v>
      </c>
      <c r="I142" s="110">
        <v>12891</v>
      </c>
      <c r="J142" s="110"/>
      <c r="K142" s="110">
        <v>15257</v>
      </c>
      <c r="L142" s="110">
        <v>16942</v>
      </c>
      <c r="M142" s="110"/>
      <c r="N142" s="110">
        <v>46</v>
      </c>
      <c r="O142" s="110"/>
      <c r="P142" s="110"/>
      <c r="Q142" s="110"/>
      <c r="R142" s="110"/>
      <c r="S142" s="110"/>
      <c r="T142" s="110"/>
      <c r="U142" s="110"/>
      <c r="V142" s="110"/>
      <c r="W142" s="110"/>
    </row>
    <row r="143" spans="1:23" ht="26.4" hidden="1" outlineLevel="2" x14ac:dyDescent="0.25">
      <c r="A143" s="186"/>
      <c r="B143" s="186"/>
      <c r="C143" s="186"/>
      <c r="D143" s="186"/>
      <c r="E143" s="109" t="s">
        <v>449</v>
      </c>
      <c r="F143" s="109" t="s">
        <v>448</v>
      </c>
      <c r="G143" s="107">
        <v>449950</v>
      </c>
      <c r="H143" s="111">
        <v>167349</v>
      </c>
      <c r="I143" s="111">
        <v>50658</v>
      </c>
      <c r="J143" s="111">
        <v>0</v>
      </c>
      <c r="K143" s="111">
        <v>183834</v>
      </c>
      <c r="L143" s="111">
        <v>28892</v>
      </c>
      <c r="M143" s="111"/>
      <c r="N143" s="111">
        <v>15165</v>
      </c>
      <c r="O143" s="111"/>
      <c r="P143" s="111"/>
      <c r="Q143" s="111"/>
      <c r="R143" s="111">
        <v>4052</v>
      </c>
      <c r="S143" s="111"/>
      <c r="T143" s="111"/>
      <c r="U143" s="111"/>
      <c r="V143" s="111"/>
      <c r="W143" s="111"/>
    </row>
    <row r="144" spans="1:23" ht="26.4" hidden="1" outlineLevel="2" x14ac:dyDescent="0.25">
      <c r="A144" s="187"/>
      <c r="B144" s="187"/>
      <c r="C144" s="187"/>
      <c r="D144" s="187"/>
      <c r="E144" s="108" t="s">
        <v>834</v>
      </c>
      <c r="F144" s="108" t="s">
        <v>758</v>
      </c>
      <c r="G144" s="107">
        <v>51438</v>
      </c>
      <c r="H144" s="110">
        <v>41620</v>
      </c>
      <c r="I144" s="110">
        <v>9818</v>
      </c>
      <c r="J144" s="110"/>
      <c r="K144" s="110"/>
      <c r="L144" s="110"/>
      <c r="M144" s="110"/>
      <c r="N144" s="110"/>
      <c r="O144" s="110"/>
      <c r="P144" s="110"/>
      <c r="Q144" s="110"/>
      <c r="R144" s="110"/>
      <c r="S144" s="110"/>
      <c r="T144" s="110"/>
      <c r="U144" s="110"/>
      <c r="V144" s="110"/>
      <c r="W144" s="110"/>
    </row>
    <row r="145" spans="1:23" hidden="1" outlineLevel="2" x14ac:dyDescent="0.25">
      <c r="A145" s="186"/>
      <c r="B145" s="186"/>
      <c r="C145" s="186"/>
      <c r="D145" s="186"/>
      <c r="E145" s="109" t="s">
        <v>94</v>
      </c>
      <c r="F145" s="109" t="s">
        <v>239</v>
      </c>
      <c r="G145" s="107">
        <v>103192</v>
      </c>
      <c r="H145" s="111">
        <v>41302</v>
      </c>
      <c r="I145" s="111">
        <v>13610</v>
      </c>
      <c r="J145" s="111"/>
      <c r="K145" s="111">
        <v>31243</v>
      </c>
      <c r="L145" s="111">
        <v>2473</v>
      </c>
      <c r="M145" s="111"/>
      <c r="N145" s="111">
        <v>625</v>
      </c>
      <c r="O145" s="111"/>
      <c r="P145" s="111"/>
      <c r="Q145" s="111"/>
      <c r="R145" s="111">
        <v>13939</v>
      </c>
      <c r="S145" s="111"/>
      <c r="T145" s="111"/>
      <c r="U145" s="111"/>
      <c r="V145" s="111"/>
      <c r="W145" s="111"/>
    </row>
    <row r="146" spans="1:23" hidden="1" outlineLevel="2" x14ac:dyDescent="0.25">
      <c r="A146" s="187"/>
      <c r="B146" s="187"/>
      <c r="C146" s="187"/>
      <c r="D146" s="187"/>
      <c r="E146" s="108" t="s">
        <v>835</v>
      </c>
      <c r="F146" s="108" t="s">
        <v>759</v>
      </c>
      <c r="G146" s="107">
        <v>36936</v>
      </c>
      <c r="H146" s="110"/>
      <c r="I146" s="110"/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0"/>
      <c r="U146" s="110">
        <v>36936</v>
      </c>
      <c r="V146" s="110"/>
      <c r="W146" s="110"/>
    </row>
    <row r="147" spans="1:23" outlineLevel="1" collapsed="1" x14ac:dyDescent="0.25">
      <c r="A147" s="186"/>
      <c r="B147" s="186"/>
      <c r="C147" s="109" t="s">
        <v>95</v>
      </c>
      <c r="D147" s="186" t="s">
        <v>894</v>
      </c>
      <c r="E147" s="186"/>
      <c r="F147" s="186"/>
      <c r="G147" s="107">
        <v>3314473</v>
      </c>
      <c r="H147" s="107">
        <v>1941416</v>
      </c>
      <c r="I147" s="107">
        <v>550830</v>
      </c>
      <c r="J147" s="107">
        <v>52680</v>
      </c>
      <c r="K147" s="107">
        <v>535184</v>
      </c>
      <c r="L147" s="107">
        <v>154638</v>
      </c>
      <c r="M147" s="107">
        <v>367</v>
      </c>
      <c r="N147" s="107">
        <v>1780</v>
      </c>
      <c r="O147" s="107">
        <v>30000</v>
      </c>
      <c r="P147" s="107"/>
      <c r="Q147" s="107"/>
      <c r="R147" s="107">
        <v>46892</v>
      </c>
      <c r="S147" s="107"/>
      <c r="T147" s="107"/>
      <c r="U147" s="107"/>
      <c r="V147" s="107"/>
      <c r="W147" s="107">
        <v>686</v>
      </c>
    </row>
    <row r="148" spans="1:23" ht="39.6" hidden="1" outlineLevel="2" x14ac:dyDescent="0.25">
      <c r="A148" s="187"/>
      <c r="B148" s="187"/>
      <c r="C148" s="187"/>
      <c r="D148" s="187"/>
      <c r="E148" s="108" t="s">
        <v>96</v>
      </c>
      <c r="F148" s="108" t="s">
        <v>280</v>
      </c>
      <c r="G148" s="107">
        <v>947283</v>
      </c>
      <c r="H148" s="110">
        <v>620031</v>
      </c>
      <c r="I148" s="110">
        <v>179944</v>
      </c>
      <c r="J148" s="110">
        <v>450</v>
      </c>
      <c r="K148" s="110">
        <v>104355</v>
      </c>
      <c r="L148" s="110">
        <v>34722</v>
      </c>
      <c r="M148" s="110">
        <v>154</v>
      </c>
      <c r="N148" s="110">
        <v>584</v>
      </c>
      <c r="O148" s="110"/>
      <c r="P148" s="110"/>
      <c r="Q148" s="110"/>
      <c r="R148" s="110">
        <v>7043</v>
      </c>
      <c r="S148" s="110"/>
      <c r="T148" s="110"/>
      <c r="U148" s="110"/>
      <c r="V148" s="110"/>
      <c r="W148" s="110"/>
    </row>
    <row r="149" spans="1:23" ht="26.4" hidden="1" outlineLevel="2" x14ac:dyDescent="0.25">
      <c r="A149" s="186"/>
      <c r="B149" s="186"/>
      <c r="C149" s="186"/>
      <c r="D149" s="186"/>
      <c r="E149" s="109" t="s">
        <v>129</v>
      </c>
      <c r="F149" s="109" t="s">
        <v>503</v>
      </c>
      <c r="G149" s="107">
        <v>181938</v>
      </c>
      <c r="H149" s="111">
        <v>131463</v>
      </c>
      <c r="I149" s="111">
        <v>36461</v>
      </c>
      <c r="J149" s="111">
        <v>1150</v>
      </c>
      <c r="K149" s="111">
        <v>4559</v>
      </c>
      <c r="L149" s="111">
        <v>6586</v>
      </c>
      <c r="M149" s="111">
        <v>73</v>
      </c>
      <c r="N149" s="111">
        <v>26</v>
      </c>
      <c r="O149" s="111"/>
      <c r="P149" s="111"/>
      <c r="Q149" s="111"/>
      <c r="R149" s="111">
        <v>1620</v>
      </c>
      <c r="S149" s="111"/>
      <c r="T149" s="111"/>
      <c r="U149" s="111"/>
      <c r="V149" s="111"/>
      <c r="W149" s="111"/>
    </row>
    <row r="150" spans="1:23" ht="26.4" hidden="1" outlineLevel="2" x14ac:dyDescent="0.25">
      <c r="A150" s="187"/>
      <c r="B150" s="187"/>
      <c r="C150" s="187"/>
      <c r="D150" s="187"/>
      <c r="E150" s="108" t="s">
        <v>98</v>
      </c>
      <c r="F150" s="108" t="s">
        <v>97</v>
      </c>
      <c r="G150" s="107">
        <v>399581</v>
      </c>
      <c r="H150" s="110">
        <v>233531</v>
      </c>
      <c r="I150" s="110">
        <v>68727</v>
      </c>
      <c r="J150" s="110">
        <v>18485</v>
      </c>
      <c r="K150" s="110">
        <v>56768</v>
      </c>
      <c r="L150" s="110">
        <v>20745</v>
      </c>
      <c r="M150" s="110"/>
      <c r="N150" s="110">
        <v>70</v>
      </c>
      <c r="O150" s="110"/>
      <c r="P150" s="110"/>
      <c r="Q150" s="110"/>
      <c r="R150" s="110">
        <v>720</v>
      </c>
      <c r="S150" s="110"/>
      <c r="T150" s="110"/>
      <c r="U150" s="110"/>
      <c r="V150" s="110"/>
      <c r="W150" s="110">
        <v>535</v>
      </c>
    </row>
    <row r="151" spans="1:23" ht="26.4" hidden="1" outlineLevel="2" x14ac:dyDescent="0.25">
      <c r="A151" s="186"/>
      <c r="B151" s="186"/>
      <c r="C151" s="186"/>
      <c r="D151" s="186"/>
      <c r="E151" s="109" t="s">
        <v>99</v>
      </c>
      <c r="F151" s="109" t="s">
        <v>504</v>
      </c>
      <c r="G151" s="107">
        <v>1248913</v>
      </c>
      <c r="H151" s="111">
        <v>593798</v>
      </c>
      <c r="I151" s="111">
        <v>159768</v>
      </c>
      <c r="J151" s="111">
        <v>27130</v>
      </c>
      <c r="K151" s="111">
        <v>346919</v>
      </c>
      <c r="L151" s="111">
        <v>65097</v>
      </c>
      <c r="M151" s="111">
        <v>60</v>
      </c>
      <c r="N151" s="111">
        <v>870</v>
      </c>
      <c r="O151" s="111">
        <v>30000</v>
      </c>
      <c r="P151" s="111"/>
      <c r="Q151" s="111"/>
      <c r="R151" s="111">
        <v>25120</v>
      </c>
      <c r="S151" s="111"/>
      <c r="T151" s="111"/>
      <c r="U151" s="111"/>
      <c r="V151" s="111"/>
      <c r="W151" s="111">
        <v>151</v>
      </c>
    </row>
    <row r="152" spans="1:23" ht="26.4" hidden="1" outlineLevel="2" x14ac:dyDescent="0.25">
      <c r="A152" s="187"/>
      <c r="B152" s="187"/>
      <c r="C152" s="187"/>
      <c r="D152" s="187"/>
      <c r="E152" s="108" t="s">
        <v>151</v>
      </c>
      <c r="F152" s="108" t="s">
        <v>505</v>
      </c>
      <c r="G152" s="107">
        <v>190237</v>
      </c>
      <c r="H152" s="110">
        <v>131242</v>
      </c>
      <c r="I152" s="110">
        <v>37537</v>
      </c>
      <c r="J152" s="110">
        <v>441</v>
      </c>
      <c r="K152" s="110">
        <v>10044</v>
      </c>
      <c r="L152" s="110">
        <v>5371</v>
      </c>
      <c r="M152" s="110"/>
      <c r="N152" s="110">
        <v>100</v>
      </c>
      <c r="O152" s="110"/>
      <c r="P152" s="110"/>
      <c r="Q152" s="110"/>
      <c r="R152" s="110">
        <v>5502</v>
      </c>
      <c r="S152" s="110"/>
      <c r="T152" s="110"/>
      <c r="U152" s="110"/>
      <c r="V152" s="110"/>
      <c r="W152" s="110"/>
    </row>
    <row r="153" spans="1:23" ht="26.4" hidden="1" outlineLevel="2" x14ac:dyDescent="0.25">
      <c r="A153" s="186"/>
      <c r="B153" s="186"/>
      <c r="C153" s="186"/>
      <c r="D153" s="186"/>
      <c r="E153" s="109" t="s">
        <v>152</v>
      </c>
      <c r="F153" s="109" t="s">
        <v>506</v>
      </c>
      <c r="G153" s="107">
        <v>275942</v>
      </c>
      <c r="H153" s="111">
        <v>182205</v>
      </c>
      <c r="I153" s="111">
        <v>53532</v>
      </c>
      <c r="J153" s="111">
        <v>4874</v>
      </c>
      <c r="K153" s="111">
        <v>10128</v>
      </c>
      <c r="L153" s="111">
        <v>18106</v>
      </c>
      <c r="M153" s="111">
        <v>80</v>
      </c>
      <c r="N153" s="111">
        <v>130</v>
      </c>
      <c r="O153" s="111"/>
      <c r="P153" s="111"/>
      <c r="Q153" s="111"/>
      <c r="R153" s="111">
        <v>6887</v>
      </c>
      <c r="S153" s="111"/>
      <c r="T153" s="111"/>
      <c r="U153" s="111"/>
      <c r="V153" s="111"/>
      <c r="W153" s="111"/>
    </row>
    <row r="154" spans="1:23" ht="39.6" hidden="1" outlineLevel="2" x14ac:dyDescent="0.25">
      <c r="A154" s="187"/>
      <c r="B154" s="187"/>
      <c r="C154" s="187"/>
      <c r="D154" s="187"/>
      <c r="E154" s="108" t="s">
        <v>153</v>
      </c>
      <c r="F154" s="108" t="s">
        <v>507</v>
      </c>
      <c r="G154" s="107">
        <v>70579</v>
      </c>
      <c r="H154" s="110">
        <v>49146</v>
      </c>
      <c r="I154" s="110">
        <v>14861</v>
      </c>
      <c r="J154" s="110">
        <v>150</v>
      </c>
      <c r="K154" s="110">
        <v>2411</v>
      </c>
      <c r="L154" s="110">
        <v>4011</v>
      </c>
      <c r="M154" s="110"/>
      <c r="N154" s="110"/>
      <c r="O154" s="110"/>
      <c r="P154" s="110"/>
      <c r="Q154" s="110"/>
      <c r="R154" s="110"/>
      <c r="S154" s="110"/>
      <c r="T154" s="110"/>
      <c r="U154" s="110"/>
      <c r="V154" s="110"/>
      <c r="W154" s="110"/>
    </row>
    <row r="155" spans="1:23" outlineLevel="1" collapsed="1" x14ac:dyDescent="0.25">
      <c r="A155" s="186"/>
      <c r="B155" s="186"/>
      <c r="C155" s="109" t="s">
        <v>760</v>
      </c>
      <c r="D155" s="186" t="s">
        <v>761</v>
      </c>
      <c r="E155" s="186"/>
      <c r="F155" s="186"/>
      <c r="G155" s="107">
        <v>756093</v>
      </c>
      <c r="H155" s="107">
        <v>245128</v>
      </c>
      <c r="I155" s="107">
        <v>70087</v>
      </c>
      <c r="J155" s="107">
        <v>4200</v>
      </c>
      <c r="K155" s="107">
        <v>186078</v>
      </c>
      <c r="L155" s="107">
        <v>149100</v>
      </c>
      <c r="M155" s="107"/>
      <c r="N155" s="107">
        <v>3500</v>
      </c>
      <c r="O155" s="107">
        <v>98000</v>
      </c>
      <c r="P155" s="107"/>
      <c r="Q155" s="107"/>
      <c r="R155" s="107"/>
      <c r="S155" s="107"/>
      <c r="T155" s="107"/>
      <c r="U155" s="107"/>
      <c r="V155" s="107"/>
      <c r="W155" s="107"/>
    </row>
    <row r="156" spans="1:23" ht="26.4" hidden="1" outlineLevel="2" x14ac:dyDescent="0.25">
      <c r="A156" s="187"/>
      <c r="B156" s="187"/>
      <c r="C156" s="187"/>
      <c r="D156" s="187"/>
      <c r="E156" s="108" t="s">
        <v>836</v>
      </c>
      <c r="F156" s="108" t="s">
        <v>762</v>
      </c>
      <c r="G156" s="107">
        <v>756093</v>
      </c>
      <c r="H156" s="110">
        <v>245128</v>
      </c>
      <c r="I156" s="110">
        <v>70087</v>
      </c>
      <c r="J156" s="110">
        <v>4200</v>
      </c>
      <c r="K156" s="110">
        <v>186078</v>
      </c>
      <c r="L156" s="110">
        <v>149100</v>
      </c>
      <c r="M156" s="110"/>
      <c r="N156" s="110">
        <v>3500</v>
      </c>
      <c r="O156" s="110">
        <v>98000</v>
      </c>
      <c r="P156" s="110"/>
      <c r="Q156" s="110"/>
      <c r="R156" s="110"/>
      <c r="S156" s="110"/>
      <c r="T156" s="110"/>
      <c r="U156" s="110"/>
      <c r="V156" s="110"/>
      <c r="W156" s="110"/>
    </row>
    <row r="157" spans="1:23" outlineLevel="1" collapsed="1" x14ac:dyDescent="0.25">
      <c r="A157" s="186"/>
      <c r="B157" s="186"/>
      <c r="C157" s="109" t="s">
        <v>763</v>
      </c>
      <c r="D157" s="186" t="s">
        <v>764</v>
      </c>
      <c r="E157" s="186"/>
      <c r="F157" s="186"/>
      <c r="G157" s="107">
        <v>2348407</v>
      </c>
      <c r="H157" s="107">
        <v>56123</v>
      </c>
      <c r="I157" s="107">
        <v>15888</v>
      </c>
      <c r="J157" s="107"/>
      <c r="K157" s="107"/>
      <c r="L157" s="107">
        <v>2275216</v>
      </c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>
        <v>1180</v>
      </c>
    </row>
    <row r="158" spans="1:23" ht="39.6" hidden="1" outlineLevel="2" x14ac:dyDescent="0.25">
      <c r="A158" s="187"/>
      <c r="B158" s="187"/>
      <c r="C158" s="187"/>
      <c r="D158" s="187"/>
      <c r="E158" s="108" t="s">
        <v>765</v>
      </c>
      <c r="F158" s="108" t="s">
        <v>766</v>
      </c>
      <c r="G158" s="107">
        <v>131889</v>
      </c>
      <c r="H158" s="110"/>
      <c r="I158" s="110"/>
      <c r="J158" s="110"/>
      <c r="K158" s="110"/>
      <c r="L158" s="110">
        <v>131889</v>
      </c>
      <c r="M158" s="110"/>
      <c r="N158" s="110"/>
      <c r="O158" s="110"/>
      <c r="P158" s="110"/>
      <c r="Q158" s="110"/>
      <c r="R158" s="110"/>
      <c r="S158" s="110"/>
      <c r="T158" s="110"/>
      <c r="U158" s="110"/>
      <c r="V158" s="110"/>
      <c r="W158" s="110"/>
    </row>
    <row r="159" spans="1:23" ht="39.6" hidden="1" outlineLevel="2" x14ac:dyDescent="0.25">
      <c r="A159" s="186"/>
      <c r="B159" s="186"/>
      <c r="C159" s="186"/>
      <c r="D159" s="186"/>
      <c r="E159" s="109" t="s">
        <v>767</v>
      </c>
      <c r="F159" s="109" t="s">
        <v>768</v>
      </c>
      <c r="G159" s="107">
        <v>72531</v>
      </c>
      <c r="H159" s="111"/>
      <c r="I159" s="111"/>
      <c r="J159" s="111"/>
      <c r="K159" s="111"/>
      <c r="L159" s="111">
        <v>72531</v>
      </c>
      <c r="M159" s="111"/>
      <c r="N159" s="111"/>
      <c r="O159" s="111"/>
      <c r="P159" s="111"/>
      <c r="Q159" s="111"/>
      <c r="R159" s="111"/>
      <c r="S159" s="111"/>
      <c r="T159" s="111"/>
      <c r="U159" s="111"/>
      <c r="V159" s="111"/>
      <c r="W159" s="111"/>
    </row>
    <row r="160" spans="1:23" ht="39.6" hidden="1" outlineLevel="2" x14ac:dyDescent="0.25">
      <c r="A160" s="187"/>
      <c r="B160" s="187"/>
      <c r="C160" s="187"/>
      <c r="D160" s="187"/>
      <c r="E160" s="108" t="s">
        <v>769</v>
      </c>
      <c r="F160" s="108" t="s">
        <v>770</v>
      </c>
      <c r="G160" s="107">
        <v>126608</v>
      </c>
      <c r="H160" s="110"/>
      <c r="I160" s="110"/>
      <c r="J160" s="110"/>
      <c r="K160" s="110"/>
      <c r="L160" s="110">
        <v>126608</v>
      </c>
      <c r="M160" s="110"/>
      <c r="N160" s="110"/>
      <c r="O160" s="110"/>
      <c r="P160" s="110"/>
      <c r="Q160" s="110"/>
      <c r="R160" s="110"/>
      <c r="S160" s="110"/>
      <c r="T160" s="110"/>
      <c r="U160" s="110"/>
      <c r="V160" s="110"/>
      <c r="W160" s="110"/>
    </row>
    <row r="161" spans="1:23" ht="26.4" hidden="1" outlineLevel="2" x14ac:dyDescent="0.25">
      <c r="A161" s="186"/>
      <c r="B161" s="186"/>
      <c r="C161" s="186"/>
      <c r="D161" s="186"/>
      <c r="E161" s="109" t="s">
        <v>771</v>
      </c>
      <c r="F161" s="109" t="s">
        <v>772</v>
      </c>
      <c r="G161" s="107">
        <v>77851</v>
      </c>
      <c r="H161" s="111"/>
      <c r="I161" s="111"/>
      <c r="J161" s="111"/>
      <c r="K161" s="111"/>
      <c r="L161" s="111">
        <v>77851</v>
      </c>
      <c r="M161" s="111"/>
      <c r="N161" s="111"/>
      <c r="O161" s="111"/>
      <c r="P161" s="111"/>
      <c r="Q161" s="111"/>
      <c r="R161" s="111"/>
      <c r="S161" s="111"/>
      <c r="T161" s="111"/>
      <c r="U161" s="111"/>
      <c r="V161" s="111"/>
      <c r="W161" s="111"/>
    </row>
    <row r="162" spans="1:23" ht="52.8" hidden="1" outlineLevel="2" x14ac:dyDescent="0.25">
      <c r="A162" s="187"/>
      <c r="B162" s="187"/>
      <c r="C162" s="187"/>
      <c r="D162" s="187"/>
      <c r="E162" s="108" t="s">
        <v>773</v>
      </c>
      <c r="F162" s="108" t="s">
        <v>774</v>
      </c>
      <c r="G162" s="107">
        <v>50196</v>
      </c>
      <c r="H162" s="110"/>
      <c r="I162" s="110"/>
      <c r="J162" s="110"/>
      <c r="K162" s="110"/>
      <c r="L162" s="110">
        <v>50196</v>
      </c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</row>
    <row r="163" spans="1:23" ht="39.6" hidden="1" outlineLevel="2" x14ac:dyDescent="0.25">
      <c r="A163" s="186"/>
      <c r="B163" s="186"/>
      <c r="C163" s="186"/>
      <c r="D163" s="186"/>
      <c r="E163" s="109" t="s">
        <v>775</v>
      </c>
      <c r="F163" s="109" t="s">
        <v>776</v>
      </c>
      <c r="G163" s="107">
        <v>76209</v>
      </c>
      <c r="H163" s="111"/>
      <c r="I163" s="111"/>
      <c r="J163" s="111"/>
      <c r="K163" s="111"/>
      <c r="L163" s="111">
        <v>76209</v>
      </c>
      <c r="M163" s="111"/>
      <c r="N163" s="111"/>
      <c r="O163" s="111"/>
      <c r="P163" s="111"/>
      <c r="Q163" s="111"/>
      <c r="R163" s="111"/>
      <c r="S163" s="111"/>
      <c r="T163" s="111"/>
      <c r="U163" s="111"/>
      <c r="V163" s="111"/>
      <c r="W163" s="111"/>
    </row>
    <row r="164" spans="1:23" ht="39.6" hidden="1" outlineLevel="2" x14ac:dyDescent="0.25">
      <c r="A164" s="187"/>
      <c r="B164" s="187"/>
      <c r="C164" s="187"/>
      <c r="D164" s="187"/>
      <c r="E164" s="108" t="s">
        <v>777</v>
      </c>
      <c r="F164" s="108" t="s">
        <v>778</v>
      </c>
      <c r="G164" s="107">
        <v>120653</v>
      </c>
      <c r="H164" s="110"/>
      <c r="I164" s="110"/>
      <c r="J164" s="110"/>
      <c r="K164" s="110"/>
      <c r="L164" s="110">
        <v>120653</v>
      </c>
      <c r="M164" s="110"/>
      <c r="N164" s="110"/>
      <c r="O164" s="110"/>
      <c r="P164" s="110"/>
      <c r="Q164" s="110"/>
      <c r="R164" s="110"/>
      <c r="S164" s="110"/>
      <c r="T164" s="110"/>
      <c r="U164" s="110"/>
      <c r="V164" s="110"/>
      <c r="W164" s="110"/>
    </row>
    <row r="165" spans="1:23" ht="39.6" hidden="1" outlineLevel="2" x14ac:dyDescent="0.25">
      <c r="A165" s="186"/>
      <c r="B165" s="186"/>
      <c r="C165" s="186"/>
      <c r="D165" s="186"/>
      <c r="E165" s="109" t="s">
        <v>779</v>
      </c>
      <c r="F165" s="109" t="s">
        <v>780</v>
      </c>
      <c r="G165" s="107">
        <v>89757</v>
      </c>
      <c r="H165" s="111"/>
      <c r="I165" s="111"/>
      <c r="J165" s="111"/>
      <c r="K165" s="111"/>
      <c r="L165" s="111">
        <v>89757</v>
      </c>
      <c r="M165" s="111"/>
      <c r="N165" s="111"/>
      <c r="O165" s="111"/>
      <c r="P165" s="111"/>
      <c r="Q165" s="111"/>
      <c r="R165" s="111"/>
      <c r="S165" s="111"/>
      <c r="T165" s="111"/>
      <c r="U165" s="111"/>
      <c r="V165" s="111"/>
      <c r="W165" s="111"/>
    </row>
    <row r="166" spans="1:23" ht="26.4" hidden="1" outlineLevel="2" x14ac:dyDescent="0.25">
      <c r="A166" s="187"/>
      <c r="B166" s="187"/>
      <c r="C166" s="187"/>
      <c r="D166" s="187"/>
      <c r="E166" s="108" t="s">
        <v>781</v>
      </c>
      <c r="F166" s="108" t="s">
        <v>782</v>
      </c>
      <c r="G166" s="107">
        <v>82172</v>
      </c>
      <c r="H166" s="110"/>
      <c r="I166" s="110"/>
      <c r="J166" s="110"/>
      <c r="K166" s="110"/>
      <c r="L166" s="110">
        <v>82172</v>
      </c>
      <c r="M166" s="110"/>
      <c r="N166" s="110"/>
      <c r="O166" s="110"/>
      <c r="P166" s="110"/>
      <c r="Q166" s="110"/>
      <c r="R166" s="110"/>
      <c r="S166" s="110"/>
      <c r="T166" s="110"/>
      <c r="U166" s="110"/>
      <c r="V166" s="110"/>
      <c r="W166" s="110"/>
    </row>
    <row r="167" spans="1:23" ht="39.6" hidden="1" outlineLevel="2" x14ac:dyDescent="0.25">
      <c r="A167" s="186"/>
      <c r="B167" s="186"/>
      <c r="C167" s="186"/>
      <c r="D167" s="186"/>
      <c r="E167" s="109" t="s">
        <v>783</v>
      </c>
      <c r="F167" s="109" t="s">
        <v>784</v>
      </c>
      <c r="G167" s="107">
        <v>91586</v>
      </c>
      <c r="H167" s="111"/>
      <c r="I167" s="111"/>
      <c r="J167" s="111"/>
      <c r="K167" s="111"/>
      <c r="L167" s="111">
        <v>91586</v>
      </c>
      <c r="M167" s="111"/>
      <c r="N167" s="111"/>
      <c r="O167" s="111"/>
      <c r="P167" s="111"/>
      <c r="Q167" s="111"/>
      <c r="R167" s="111"/>
      <c r="S167" s="111"/>
      <c r="T167" s="111"/>
      <c r="U167" s="111"/>
      <c r="V167" s="111"/>
      <c r="W167" s="111"/>
    </row>
    <row r="168" spans="1:23" ht="39.6" hidden="1" outlineLevel="2" x14ac:dyDescent="0.25">
      <c r="A168" s="187"/>
      <c r="B168" s="187"/>
      <c r="C168" s="187"/>
      <c r="D168" s="187"/>
      <c r="E168" s="108" t="s">
        <v>785</v>
      </c>
      <c r="F168" s="108" t="s">
        <v>786</v>
      </c>
      <c r="G168" s="107">
        <v>47720</v>
      </c>
      <c r="H168" s="110">
        <v>18596</v>
      </c>
      <c r="I168" s="110">
        <v>5595</v>
      </c>
      <c r="J168" s="110"/>
      <c r="K168" s="110"/>
      <c r="L168" s="110">
        <v>23529</v>
      </c>
      <c r="M168" s="110"/>
      <c r="N168" s="110"/>
      <c r="O168" s="110"/>
      <c r="P168" s="110"/>
      <c r="Q168" s="110"/>
      <c r="R168" s="110"/>
      <c r="S168" s="110"/>
      <c r="T168" s="110"/>
      <c r="U168" s="110"/>
      <c r="V168" s="110"/>
      <c r="W168" s="110"/>
    </row>
    <row r="169" spans="1:23" ht="52.8" hidden="1" outlineLevel="2" x14ac:dyDescent="0.25">
      <c r="A169" s="186"/>
      <c r="B169" s="186"/>
      <c r="C169" s="186"/>
      <c r="D169" s="186"/>
      <c r="E169" s="109" t="s">
        <v>787</v>
      </c>
      <c r="F169" s="109" t="s">
        <v>788</v>
      </c>
      <c r="G169" s="107">
        <v>26067</v>
      </c>
      <c r="H169" s="111"/>
      <c r="I169" s="111"/>
      <c r="J169" s="111"/>
      <c r="K169" s="111"/>
      <c r="L169" s="111">
        <v>26067</v>
      </c>
      <c r="M169" s="111"/>
      <c r="N169" s="111"/>
      <c r="O169" s="111"/>
      <c r="P169" s="111"/>
      <c r="Q169" s="111"/>
      <c r="R169" s="111"/>
      <c r="S169" s="111"/>
      <c r="T169" s="111"/>
      <c r="U169" s="111"/>
      <c r="V169" s="111"/>
      <c r="W169" s="111"/>
    </row>
    <row r="170" spans="1:23" ht="39.6" hidden="1" outlineLevel="2" x14ac:dyDescent="0.25">
      <c r="A170" s="187"/>
      <c r="B170" s="187"/>
      <c r="C170" s="187"/>
      <c r="D170" s="187"/>
      <c r="E170" s="108" t="s">
        <v>789</v>
      </c>
      <c r="F170" s="108" t="s">
        <v>790</v>
      </c>
      <c r="G170" s="107">
        <v>102627</v>
      </c>
      <c r="H170" s="110"/>
      <c r="I170" s="110"/>
      <c r="J170" s="110"/>
      <c r="K170" s="110"/>
      <c r="L170" s="110">
        <v>102627</v>
      </c>
      <c r="M170" s="110"/>
      <c r="N170" s="110"/>
      <c r="O170" s="110"/>
      <c r="P170" s="110"/>
      <c r="Q170" s="110"/>
      <c r="R170" s="110"/>
      <c r="S170" s="110"/>
      <c r="T170" s="110"/>
      <c r="U170" s="110"/>
      <c r="V170" s="110"/>
      <c r="W170" s="110"/>
    </row>
    <row r="171" spans="1:23" ht="52.8" hidden="1" outlineLevel="2" x14ac:dyDescent="0.25">
      <c r="A171" s="186"/>
      <c r="B171" s="186"/>
      <c r="C171" s="186"/>
      <c r="D171" s="186"/>
      <c r="E171" s="109" t="s">
        <v>791</v>
      </c>
      <c r="F171" s="109" t="s">
        <v>792</v>
      </c>
      <c r="G171" s="107">
        <v>150690</v>
      </c>
      <c r="H171" s="111"/>
      <c r="I171" s="111"/>
      <c r="J171" s="111"/>
      <c r="K171" s="111"/>
      <c r="L171" s="111">
        <v>150638</v>
      </c>
      <c r="M171" s="111"/>
      <c r="N171" s="111"/>
      <c r="O171" s="111"/>
      <c r="P171" s="111"/>
      <c r="Q171" s="111"/>
      <c r="R171" s="111"/>
      <c r="S171" s="111"/>
      <c r="T171" s="111"/>
      <c r="U171" s="111"/>
      <c r="V171" s="111"/>
      <c r="W171" s="111">
        <v>52</v>
      </c>
    </row>
    <row r="172" spans="1:23" ht="39.6" hidden="1" outlineLevel="2" x14ac:dyDescent="0.25">
      <c r="A172" s="187"/>
      <c r="B172" s="187"/>
      <c r="C172" s="187"/>
      <c r="D172" s="187"/>
      <c r="E172" s="108" t="s">
        <v>793</v>
      </c>
      <c r="F172" s="108" t="s">
        <v>794</v>
      </c>
      <c r="G172" s="107">
        <v>188314</v>
      </c>
      <c r="H172" s="110"/>
      <c r="I172" s="110"/>
      <c r="J172" s="110"/>
      <c r="K172" s="110"/>
      <c r="L172" s="110">
        <v>187855</v>
      </c>
      <c r="M172" s="110"/>
      <c r="N172" s="110"/>
      <c r="O172" s="110"/>
      <c r="P172" s="110"/>
      <c r="Q172" s="110"/>
      <c r="R172" s="110"/>
      <c r="S172" s="110"/>
      <c r="T172" s="110"/>
      <c r="U172" s="110"/>
      <c r="V172" s="110"/>
      <c r="W172" s="110">
        <v>459</v>
      </c>
    </row>
    <row r="173" spans="1:23" ht="39.6" hidden="1" outlineLevel="2" x14ac:dyDescent="0.25">
      <c r="A173" s="186"/>
      <c r="B173" s="186"/>
      <c r="C173" s="186"/>
      <c r="D173" s="186"/>
      <c r="E173" s="109" t="s">
        <v>795</v>
      </c>
      <c r="F173" s="109" t="s">
        <v>796</v>
      </c>
      <c r="G173" s="107">
        <v>315988</v>
      </c>
      <c r="H173" s="111"/>
      <c r="I173" s="111"/>
      <c r="J173" s="111"/>
      <c r="K173" s="111"/>
      <c r="L173" s="111">
        <v>315988</v>
      </c>
      <c r="M173" s="111"/>
      <c r="N173" s="111"/>
      <c r="O173" s="111"/>
      <c r="P173" s="111"/>
      <c r="Q173" s="111"/>
      <c r="R173" s="111"/>
      <c r="S173" s="111"/>
      <c r="T173" s="111"/>
      <c r="U173" s="111"/>
      <c r="V173" s="111"/>
      <c r="W173" s="111"/>
    </row>
    <row r="174" spans="1:23" ht="39.6" hidden="1" outlineLevel="2" x14ac:dyDescent="0.25">
      <c r="A174" s="187"/>
      <c r="B174" s="187"/>
      <c r="C174" s="187"/>
      <c r="D174" s="187"/>
      <c r="E174" s="108" t="s">
        <v>797</v>
      </c>
      <c r="F174" s="108" t="s">
        <v>798</v>
      </c>
      <c r="G174" s="107">
        <v>61496</v>
      </c>
      <c r="H174" s="110">
        <v>18286</v>
      </c>
      <c r="I174" s="110">
        <v>5139</v>
      </c>
      <c r="J174" s="110"/>
      <c r="K174" s="110"/>
      <c r="L174" s="110">
        <v>38071</v>
      </c>
      <c r="M174" s="110"/>
      <c r="N174" s="110"/>
      <c r="O174" s="110"/>
      <c r="P174" s="110"/>
      <c r="Q174" s="110"/>
      <c r="R174" s="110"/>
      <c r="S174" s="110"/>
      <c r="T174" s="110"/>
      <c r="U174" s="110"/>
      <c r="V174" s="110"/>
      <c r="W174" s="110"/>
    </row>
    <row r="175" spans="1:23" ht="39.6" hidden="1" outlineLevel="2" x14ac:dyDescent="0.25">
      <c r="A175" s="186"/>
      <c r="B175" s="186"/>
      <c r="C175" s="186"/>
      <c r="D175" s="186"/>
      <c r="E175" s="109" t="s">
        <v>799</v>
      </c>
      <c r="F175" s="109" t="s">
        <v>800</v>
      </c>
      <c r="G175" s="107">
        <v>38880</v>
      </c>
      <c r="H175" s="111"/>
      <c r="I175" s="111"/>
      <c r="J175" s="111"/>
      <c r="K175" s="111"/>
      <c r="L175" s="111">
        <v>38666</v>
      </c>
      <c r="M175" s="111"/>
      <c r="N175" s="111"/>
      <c r="O175" s="111"/>
      <c r="P175" s="111"/>
      <c r="Q175" s="111"/>
      <c r="R175" s="111"/>
      <c r="S175" s="111"/>
      <c r="T175" s="111"/>
      <c r="U175" s="111"/>
      <c r="V175" s="111"/>
      <c r="W175" s="111">
        <v>214</v>
      </c>
    </row>
    <row r="176" spans="1:23" ht="39.6" hidden="1" outlineLevel="2" x14ac:dyDescent="0.25">
      <c r="A176" s="187"/>
      <c r="B176" s="187"/>
      <c r="C176" s="187"/>
      <c r="D176" s="187"/>
      <c r="E176" s="108" t="s">
        <v>801</v>
      </c>
      <c r="F176" s="108" t="s">
        <v>802</v>
      </c>
      <c r="G176" s="107">
        <v>171863</v>
      </c>
      <c r="H176" s="110"/>
      <c r="I176" s="110"/>
      <c r="J176" s="110"/>
      <c r="K176" s="110"/>
      <c r="L176" s="110">
        <v>171667</v>
      </c>
      <c r="M176" s="110"/>
      <c r="N176" s="110"/>
      <c r="O176" s="110"/>
      <c r="P176" s="110"/>
      <c r="Q176" s="110"/>
      <c r="R176" s="110"/>
      <c r="S176" s="110"/>
      <c r="T176" s="110"/>
      <c r="U176" s="110"/>
      <c r="V176" s="110"/>
      <c r="W176" s="110">
        <v>196</v>
      </c>
    </row>
    <row r="177" spans="1:23" ht="39.6" hidden="1" outlineLevel="2" x14ac:dyDescent="0.25">
      <c r="A177" s="186"/>
      <c r="B177" s="186"/>
      <c r="C177" s="186"/>
      <c r="D177" s="186"/>
      <c r="E177" s="109" t="s">
        <v>803</v>
      </c>
      <c r="F177" s="109" t="s">
        <v>804</v>
      </c>
      <c r="G177" s="107">
        <v>119328</v>
      </c>
      <c r="H177" s="111"/>
      <c r="I177" s="111"/>
      <c r="J177" s="111"/>
      <c r="K177" s="111"/>
      <c r="L177" s="111">
        <v>119328</v>
      </c>
      <c r="M177" s="111"/>
      <c r="N177" s="111"/>
      <c r="O177" s="111"/>
      <c r="P177" s="111"/>
      <c r="Q177" s="111"/>
      <c r="R177" s="111"/>
      <c r="S177" s="111"/>
      <c r="T177" s="111"/>
      <c r="U177" s="111"/>
      <c r="V177" s="111"/>
      <c r="W177" s="111"/>
    </row>
    <row r="178" spans="1:23" ht="52.8" hidden="1" outlineLevel="2" x14ac:dyDescent="0.25">
      <c r="A178" s="187"/>
      <c r="B178" s="187"/>
      <c r="C178" s="187"/>
      <c r="D178" s="187"/>
      <c r="E178" s="108" t="s">
        <v>805</v>
      </c>
      <c r="F178" s="108" t="s">
        <v>806</v>
      </c>
      <c r="G178" s="107">
        <v>155515</v>
      </c>
      <c r="H178" s="110"/>
      <c r="I178" s="110"/>
      <c r="J178" s="110"/>
      <c r="K178" s="110"/>
      <c r="L178" s="110">
        <v>155256</v>
      </c>
      <c r="M178" s="110"/>
      <c r="N178" s="110"/>
      <c r="O178" s="110"/>
      <c r="P178" s="110"/>
      <c r="Q178" s="110"/>
      <c r="R178" s="110"/>
      <c r="S178" s="110"/>
      <c r="T178" s="110"/>
      <c r="U178" s="110"/>
      <c r="V178" s="110"/>
      <c r="W178" s="110">
        <v>259</v>
      </c>
    </row>
    <row r="179" spans="1:23" ht="39.6" hidden="1" outlineLevel="2" x14ac:dyDescent="0.25">
      <c r="A179" s="186"/>
      <c r="B179" s="186"/>
      <c r="C179" s="186"/>
      <c r="D179" s="186"/>
      <c r="E179" s="109" t="s">
        <v>807</v>
      </c>
      <c r="F179" s="109" t="s">
        <v>808</v>
      </c>
      <c r="G179" s="107">
        <v>50467</v>
      </c>
      <c r="H179" s="111">
        <v>19241</v>
      </c>
      <c r="I179" s="111">
        <v>5154</v>
      </c>
      <c r="J179" s="111"/>
      <c r="K179" s="111"/>
      <c r="L179" s="111">
        <v>26072</v>
      </c>
      <c r="M179" s="111"/>
      <c r="N179" s="111"/>
      <c r="O179" s="111"/>
      <c r="P179" s="111"/>
      <c r="Q179" s="111"/>
      <c r="R179" s="111"/>
      <c r="S179" s="111"/>
      <c r="T179" s="111"/>
      <c r="U179" s="111"/>
      <c r="V179" s="111"/>
      <c r="W179" s="111"/>
    </row>
    <row r="180" spans="1:23" outlineLevel="1" collapsed="1" x14ac:dyDescent="0.25">
      <c r="A180" s="187"/>
      <c r="B180" s="187"/>
      <c r="C180" s="108" t="s">
        <v>809</v>
      </c>
      <c r="D180" s="187" t="s">
        <v>810</v>
      </c>
      <c r="E180" s="187"/>
      <c r="F180" s="187"/>
      <c r="G180" s="107">
        <v>2213</v>
      </c>
      <c r="H180" s="107"/>
      <c r="I180" s="107"/>
      <c r="J180" s="107"/>
      <c r="K180" s="107">
        <v>613</v>
      </c>
      <c r="L180" s="107">
        <v>600</v>
      </c>
      <c r="M180" s="107"/>
      <c r="N180" s="107">
        <v>1000</v>
      </c>
      <c r="O180" s="107"/>
      <c r="P180" s="107"/>
      <c r="Q180" s="107"/>
      <c r="R180" s="107"/>
      <c r="S180" s="107"/>
      <c r="T180" s="107"/>
      <c r="U180" s="107"/>
      <c r="V180" s="107"/>
      <c r="W180" s="107"/>
    </row>
    <row r="181" spans="1:23" ht="66" hidden="1" outlineLevel="2" x14ac:dyDescent="0.25">
      <c r="A181" s="186"/>
      <c r="B181" s="186"/>
      <c r="C181" s="186"/>
      <c r="D181" s="186"/>
      <c r="E181" s="109" t="s">
        <v>837</v>
      </c>
      <c r="F181" s="109" t="s">
        <v>811</v>
      </c>
      <c r="G181" s="107">
        <v>2213</v>
      </c>
      <c r="H181" s="111"/>
      <c r="I181" s="111"/>
      <c r="J181" s="111"/>
      <c r="K181" s="111">
        <v>613</v>
      </c>
      <c r="L181" s="111">
        <v>600</v>
      </c>
      <c r="M181" s="111"/>
      <c r="N181" s="111">
        <v>1000</v>
      </c>
      <c r="O181" s="111"/>
      <c r="P181" s="111"/>
      <c r="Q181" s="111"/>
      <c r="R181" s="111"/>
      <c r="S181" s="111"/>
      <c r="T181" s="111"/>
      <c r="U181" s="111"/>
      <c r="V181" s="111"/>
      <c r="W181" s="111"/>
    </row>
    <row r="182" spans="1:23" outlineLevel="1" collapsed="1" x14ac:dyDescent="0.25">
      <c r="A182" s="187"/>
      <c r="B182" s="187"/>
      <c r="C182" s="108" t="s">
        <v>100</v>
      </c>
      <c r="D182" s="187" t="s">
        <v>101</v>
      </c>
      <c r="E182" s="187"/>
      <c r="F182" s="187"/>
      <c r="G182" s="107">
        <v>593443</v>
      </c>
      <c r="H182" s="107">
        <v>282800</v>
      </c>
      <c r="I182" s="107">
        <v>85509</v>
      </c>
      <c r="J182" s="107">
        <v>4755</v>
      </c>
      <c r="K182" s="107">
        <v>149024</v>
      </c>
      <c r="L182" s="107">
        <v>38373</v>
      </c>
      <c r="M182" s="107"/>
      <c r="N182" s="107"/>
      <c r="O182" s="107">
        <v>26962</v>
      </c>
      <c r="P182" s="107"/>
      <c r="Q182" s="107"/>
      <c r="R182" s="107">
        <v>3000</v>
      </c>
      <c r="S182" s="107"/>
      <c r="T182" s="107"/>
      <c r="U182" s="107">
        <v>3020</v>
      </c>
      <c r="V182" s="107"/>
      <c r="W182" s="107"/>
    </row>
    <row r="183" spans="1:23" ht="39.6" hidden="1" outlineLevel="2" x14ac:dyDescent="0.25">
      <c r="A183" s="186"/>
      <c r="B183" s="186"/>
      <c r="C183" s="186"/>
      <c r="D183" s="186"/>
      <c r="E183" s="109" t="s">
        <v>102</v>
      </c>
      <c r="F183" s="109" t="s">
        <v>840</v>
      </c>
      <c r="G183" s="107">
        <v>464810</v>
      </c>
      <c r="H183" s="111">
        <v>199922</v>
      </c>
      <c r="I183" s="111">
        <v>62178</v>
      </c>
      <c r="J183" s="111">
        <v>4755</v>
      </c>
      <c r="K183" s="111">
        <v>130774</v>
      </c>
      <c r="L183" s="111">
        <v>34199</v>
      </c>
      <c r="M183" s="111"/>
      <c r="N183" s="111"/>
      <c r="O183" s="111">
        <v>26962</v>
      </c>
      <c r="P183" s="111"/>
      <c r="Q183" s="111"/>
      <c r="R183" s="111">
        <v>3000</v>
      </c>
      <c r="S183" s="111"/>
      <c r="T183" s="111"/>
      <c r="U183" s="111">
        <v>3020</v>
      </c>
      <c r="V183" s="111"/>
      <c r="W183" s="111"/>
    </row>
    <row r="184" spans="1:23" ht="26.4" hidden="1" outlineLevel="2" x14ac:dyDescent="0.25">
      <c r="A184" s="187"/>
      <c r="B184" s="187"/>
      <c r="C184" s="187"/>
      <c r="D184" s="187"/>
      <c r="E184" s="108" t="s">
        <v>118</v>
      </c>
      <c r="F184" s="108" t="s">
        <v>284</v>
      </c>
      <c r="G184" s="107">
        <v>128633</v>
      </c>
      <c r="H184" s="110">
        <v>82878</v>
      </c>
      <c r="I184" s="110">
        <v>23331</v>
      </c>
      <c r="J184" s="110"/>
      <c r="K184" s="110">
        <v>18250</v>
      </c>
      <c r="L184" s="110">
        <v>4174</v>
      </c>
      <c r="M184" s="110"/>
      <c r="N184" s="110"/>
      <c r="O184" s="110"/>
      <c r="P184" s="110"/>
      <c r="Q184" s="110"/>
      <c r="R184" s="110"/>
      <c r="S184" s="110"/>
      <c r="T184" s="110"/>
      <c r="U184" s="110"/>
      <c r="V184" s="110"/>
      <c r="W184" s="110"/>
    </row>
    <row r="185" spans="1:23" x14ac:dyDescent="0.25">
      <c r="A185" s="109" t="s">
        <v>285</v>
      </c>
      <c r="B185" s="186" t="s">
        <v>104</v>
      </c>
      <c r="C185" s="186"/>
      <c r="D185" s="186"/>
      <c r="E185" s="186"/>
      <c r="F185" s="186"/>
      <c r="G185" s="107">
        <v>7306820</v>
      </c>
      <c r="H185" s="107">
        <v>2611322</v>
      </c>
      <c r="I185" s="107">
        <v>778462</v>
      </c>
      <c r="J185" s="107">
        <v>11090</v>
      </c>
      <c r="K185" s="107">
        <v>1328617</v>
      </c>
      <c r="L185" s="107">
        <v>731682</v>
      </c>
      <c r="M185" s="107">
        <v>1295</v>
      </c>
      <c r="N185" s="107">
        <v>12422</v>
      </c>
      <c r="O185" s="107">
        <v>50001</v>
      </c>
      <c r="P185" s="107"/>
      <c r="Q185" s="107"/>
      <c r="R185" s="107">
        <v>44013</v>
      </c>
      <c r="S185" s="107">
        <v>421141</v>
      </c>
      <c r="T185" s="107">
        <v>337184</v>
      </c>
      <c r="U185" s="107">
        <v>978165</v>
      </c>
      <c r="V185" s="107">
        <v>150</v>
      </c>
      <c r="W185" s="107">
        <v>1276</v>
      </c>
    </row>
    <row r="186" spans="1:23" outlineLevel="1" collapsed="1" x14ac:dyDescent="0.25">
      <c r="A186" s="187"/>
      <c r="B186" s="187"/>
      <c r="C186" s="108" t="s">
        <v>447</v>
      </c>
      <c r="D186" s="187" t="s">
        <v>838</v>
      </c>
      <c r="E186" s="187"/>
      <c r="F186" s="187"/>
      <c r="G186" s="107">
        <v>374284</v>
      </c>
      <c r="H186" s="107">
        <v>250446</v>
      </c>
      <c r="I186" s="107">
        <v>74329</v>
      </c>
      <c r="J186" s="107">
        <v>3000</v>
      </c>
      <c r="K186" s="107">
        <v>20830</v>
      </c>
      <c r="L186" s="107">
        <v>6929</v>
      </c>
      <c r="M186" s="107"/>
      <c r="N186" s="107">
        <v>300</v>
      </c>
      <c r="O186" s="107"/>
      <c r="P186" s="107"/>
      <c r="Q186" s="107"/>
      <c r="R186" s="107">
        <v>18300</v>
      </c>
      <c r="S186" s="107"/>
      <c r="T186" s="107"/>
      <c r="U186" s="107"/>
      <c r="V186" s="107">
        <v>150</v>
      </c>
      <c r="W186" s="107"/>
    </row>
    <row r="187" spans="1:23" hidden="1" outlineLevel="2" x14ac:dyDescent="0.25">
      <c r="A187" s="186"/>
      <c r="B187" s="186"/>
      <c r="C187" s="186"/>
      <c r="D187" s="186"/>
      <c r="E187" s="109" t="s">
        <v>445</v>
      </c>
      <c r="F187" s="109" t="s">
        <v>444</v>
      </c>
      <c r="G187" s="107">
        <v>374284</v>
      </c>
      <c r="H187" s="111">
        <v>250446</v>
      </c>
      <c r="I187" s="111">
        <v>74329</v>
      </c>
      <c r="J187" s="111">
        <v>3000</v>
      </c>
      <c r="K187" s="111">
        <v>20830</v>
      </c>
      <c r="L187" s="111">
        <v>6929</v>
      </c>
      <c r="M187" s="111"/>
      <c r="N187" s="111">
        <v>300</v>
      </c>
      <c r="O187" s="111"/>
      <c r="P187" s="111"/>
      <c r="Q187" s="111"/>
      <c r="R187" s="111">
        <v>18300</v>
      </c>
      <c r="S187" s="111"/>
      <c r="T187" s="111"/>
      <c r="U187" s="111"/>
      <c r="V187" s="111">
        <v>150</v>
      </c>
      <c r="W187" s="111"/>
    </row>
    <row r="188" spans="1:23" outlineLevel="1" collapsed="1" x14ac:dyDescent="0.25">
      <c r="A188" s="187"/>
      <c r="B188" s="187"/>
      <c r="C188" s="108" t="s">
        <v>103</v>
      </c>
      <c r="D188" s="187" t="s">
        <v>321</v>
      </c>
      <c r="E188" s="187"/>
      <c r="F188" s="187"/>
      <c r="G188" s="107">
        <v>6932536</v>
      </c>
      <c r="H188" s="107">
        <v>2360876</v>
      </c>
      <c r="I188" s="107">
        <v>704133</v>
      </c>
      <c r="J188" s="107">
        <v>8090</v>
      </c>
      <c r="K188" s="107">
        <v>1307787</v>
      </c>
      <c r="L188" s="107">
        <v>724753</v>
      </c>
      <c r="M188" s="107">
        <v>1295</v>
      </c>
      <c r="N188" s="107">
        <v>12122</v>
      </c>
      <c r="O188" s="107">
        <v>50001</v>
      </c>
      <c r="P188" s="107"/>
      <c r="Q188" s="107"/>
      <c r="R188" s="107">
        <v>25713</v>
      </c>
      <c r="S188" s="107">
        <v>421141</v>
      </c>
      <c r="T188" s="107">
        <v>337184</v>
      </c>
      <c r="U188" s="107">
        <v>978165</v>
      </c>
      <c r="V188" s="107"/>
      <c r="W188" s="107">
        <v>1276</v>
      </c>
    </row>
    <row r="189" spans="1:23" ht="26.4" hidden="1" outlineLevel="2" x14ac:dyDescent="0.25">
      <c r="A189" s="186"/>
      <c r="B189" s="186"/>
      <c r="C189" s="186"/>
      <c r="D189" s="186"/>
      <c r="E189" s="109" t="s">
        <v>105</v>
      </c>
      <c r="F189" s="109" t="s">
        <v>286</v>
      </c>
      <c r="G189" s="107">
        <v>2688401</v>
      </c>
      <c r="H189" s="111">
        <v>741758</v>
      </c>
      <c r="I189" s="111">
        <v>221935</v>
      </c>
      <c r="J189" s="111">
        <v>3815</v>
      </c>
      <c r="K189" s="111">
        <v>109890</v>
      </c>
      <c r="L189" s="111">
        <v>23824</v>
      </c>
      <c r="M189" s="111">
        <v>250</v>
      </c>
      <c r="N189" s="111">
        <v>4820</v>
      </c>
      <c r="O189" s="111">
        <v>46501</v>
      </c>
      <c r="P189" s="111"/>
      <c r="Q189" s="111"/>
      <c r="R189" s="111">
        <v>1913</v>
      </c>
      <c r="S189" s="111">
        <v>300196</v>
      </c>
      <c r="T189" s="111">
        <v>287334</v>
      </c>
      <c r="U189" s="111">
        <v>946165</v>
      </c>
      <c r="V189" s="111"/>
      <c r="W189" s="111">
        <v>0</v>
      </c>
    </row>
    <row r="190" spans="1:23" ht="26.4" hidden="1" outlineLevel="2" x14ac:dyDescent="0.25">
      <c r="A190" s="187"/>
      <c r="B190" s="187"/>
      <c r="C190" s="187"/>
      <c r="D190" s="187"/>
      <c r="E190" s="108" t="s">
        <v>812</v>
      </c>
      <c r="F190" s="108" t="s">
        <v>813</v>
      </c>
      <c r="G190" s="107">
        <v>366779</v>
      </c>
      <c r="H190" s="110">
        <v>45001</v>
      </c>
      <c r="I190" s="110">
        <v>16637</v>
      </c>
      <c r="J190" s="110"/>
      <c r="K190" s="110">
        <v>66431</v>
      </c>
      <c r="L190" s="110">
        <v>62285</v>
      </c>
      <c r="M190" s="110"/>
      <c r="N190" s="110">
        <v>6075</v>
      </c>
      <c r="O190" s="110">
        <v>3500</v>
      </c>
      <c r="P190" s="110"/>
      <c r="Q190" s="110"/>
      <c r="R190" s="110"/>
      <c r="S190" s="110">
        <v>107000</v>
      </c>
      <c r="T190" s="110">
        <v>49850</v>
      </c>
      <c r="U190" s="110">
        <v>10000</v>
      </c>
      <c r="V190" s="110"/>
      <c r="W190" s="110"/>
    </row>
    <row r="191" spans="1:23" ht="26.4" hidden="1" outlineLevel="2" x14ac:dyDescent="0.25">
      <c r="A191" s="186"/>
      <c r="B191" s="186"/>
      <c r="C191" s="186"/>
      <c r="D191" s="186"/>
      <c r="E191" s="109" t="s">
        <v>115</v>
      </c>
      <c r="F191" s="109" t="s">
        <v>287</v>
      </c>
      <c r="G191" s="107">
        <v>847738</v>
      </c>
      <c r="H191" s="111">
        <v>600000</v>
      </c>
      <c r="I191" s="111">
        <v>172310</v>
      </c>
      <c r="J191" s="111"/>
      <c r="K191" s="111">
        <v>22178</v>
      </c>
      <c r="L191" s="111">
        <v>26250</v>
      </c>
      <c r="M191" s="111"/>
      <c r="N191" s="111"/>
      <c r="O191" s="111"/>
      <c r="P191" s="111"/>
      <c r="Q191" s="111"/>
      <c r="R191" s="111">
        <v>5000</v>
      </c>
      <c r="S191" s="111"/>
      <c r="T191" s="111"/>
      <c r="U191" s="111">
        <v>22000</v>
      </c>
      <c r="V191" s="111"/>
      <c r="W191" s="111"/>
    </row>
    <row r="192" spans="1:23" ht="52.8" hidden="1" outlineLevel="2" x14ac:dyDescent="0.25">
      <c r="A192" s="187"/>
      <c r="B192" s="187"/>
      <c r="C192" s="187"/>
      <c r="D192" s="187"/>
      <c r="E192" s="108" t="s">
        <v>106</v>
      </c>
      <c r="F192" s="108" t="s">
        <v>288</v>
      </c>
      <c r="G192" s="107">
        <v>906389</v>
      </c>
      <c r="H192" s="110"/>
      <c r="I192" s="110"/>
      <c r="J192" s="110"/>
      <c r="K192" s="110">
        <v>906389</v>
      </c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</row>
    <row r="193" spans="1:23" ht="26.4" hidden="1" outlineLevel="2" x14ac:dyDescent="0.25">
      <c r="A193" s="186"/>
      <c r="B193" s="186"/>
      <c r="C193" s="186"/>
      <c r="D193" s="186"/>
      <c r="E193" s="109" t="s">
        <v>119</v>
      </c>
      <c r="F193" s="109" t="s">
        <v>289</v>
      </c>
      <c r="G193" s="107">
        <v>18332</v>
      </c>
      <c r="H193" s="111">
        <v>2030</v>
      </c>
      <c r="I193" s="111">
        <v>690</v>
      </c>
      <c r="J193" s="111"/>
      <c r="K193" s="111">
        <v>391</v>
      </c>
      <c r="L193" s="111">
        <v>0</v>
      </c>
      <c r="M193" s="111"/>
      <c r="N193" s="111"/>
      <c r="O193" s="111"/>
      <c r="P193" s="111"/>
      <c r="Q193" s="111"/>
      <c r="R193" s="111"/>
      <c r="S193" s="111">
        <v>13945</v>
      </c>
      <c r="T193" s="111"/>
      <c r="U193" s="111"/>
      <c r="V193" s="111"/>
      <c r="W193" s="111">
        <v>1276</v>
      </c>
    </row>
    <row r="194" spans="1:23" ht="26.4" hidden="1" outlineLevel="2" x14ac:dyDescent="0.25">
      <c r="A194" s="187"/>
      <c r="B194" s="187"/>
      <c r="C194" s="187"/>
      <c r="D194" s="187"/>
      <c r="E194" s="108" t="s">
        <v>107</v>
      </c>
      <c r="F194" s="108" t="s">
        <v>178</v>
      </c>
      <c r="G194" s="107">
        <v>378151</v>
      </c>
      <c r="H194" s="110">
        <v>172336</v>
      </c>
      <c r="I194" s="110">
        <v>51695</v>
      </c>
      <c r="J194" s="110">
        <v>725</v>
      </c>
      <c r="K194" s="110">
        <v>27453</v>
      </c>
      <c r="L194" s="110">
        <v>125742</v>
      </c>
      <c r="M194" s="110">
        <v>200</v>
      </c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</row>
    <row r="195" spans="1:23" ht="26.4" hidden="1" outlineLevel="2" x14ac:dyDescent="0.25">
      <c r="A195" s="186"/>
      <c r="B195" s="186"/>
      <c r="C195" s="186"/>
      <c r="D195" s="186"/>
      <c r="E195" s="109" t="s">
        <v>181</v>
      </c>
      <c r="F195" s="109" t="s">
        <v>290</v>
      </c>
      <c r="G195" s="107">
        <v>113587</v>
      </c>
      <c r="H195" s="111">
        <v>87478</v>
      </c>
      <c r="I195" s="111">
        <v>24338</v>
      </c>
      <c r="J195" s="111">
        <v>300</v>
      </c>
      <c r="K195" s="111">
        <v>117</v>
      </c>
      <c r="L195" s="111">
        <v>1354</v>
      </c>
      <c r="M195" s="111"/>
      <c r="N195" s="111"/>
      <c r="O195" s="111"/>
      <c r="P195" s="111"/>
      <c r="Q195" s="111"/>
      <c r="R195" s="111"/>
      <c r="S195" s="111"/>
      <c r="T195" s="111"/>
      <c r="U195" s="111"/>
      <c r="V195" s="111"/>
      <c r="W195" s="111"/>
    </row>
    <row r="196" spans="1:23" ht="26.4" hidden="1" outlineLevel="2" x14ac:dyDescent="0.25">
      <c r="A196" s="187"/>
      <c r="B196" s="187"/>
      <c r="C196" s="187"/>
      <c r="D196" s="187"/>
      <c r="E196" s="108" t="s">
        <v>131</v>
      </c>
      <c r="F196" s="108" t="s">
        <v>177</v>
      </c>
      <c r="G196" s="107">
        <v>402464</v>
      </c>
      <c r="H196" s="110">
        <v>179513</v>
      </c>
      <c r="I196" s="110">
        <v>54916</v>
      </c>
      <c r="J196" s="110">
        <v>600</v>
      </c>
      <c r="K196" s="110">
        <v>34391</v>
      </c>
      <c r="L196" s="110">
        <v>125999</v>
      </c>
      <c r="M196" s="110">
        <v>245</v>
      </c>
      <c r="N196" s="110"/>
      <c r="O196" s="110"/>
      <c r="P196" s="110"/>
      <c r="Q196" s="110"/>
      <c r="R196" s="110">
        <v>6800</v>
      </c>
      <c r="S196" s="110"/>
      <c r="T196" s="110"/>
      <c r="U196" s="110"/>
      <c r="V196" s="110"/>
      <c r="W196" s="110"/>
    </row>
    <row r="197" spans="1:23" ht="26.4" hidden="1" outlineLevel="2" x14ac:dyDescent="0.25">
      <c r="A197" s="186"/>
      <c r="B197" s="186"/>
      <c r="C197" s="186"/>
      <c r="D197" s="186"/>
      <c r="E197" s="109" t="s">
        <v>144</v>
      </c>
      <c r="F197" s="109" t="s">
        <v>176</v>
      </c>
      <c r="G197" s="107">
        <v>313443</v>
      </c>
      <c r="H197" s="111">
        <v>158743</v>
      </c>
      <c r="I197" s="111">
        <v>50313</v>
      </c>
      <c r="J197" s="111">
        <v>650</v>
      </c>
      <c r="K197" s="111">
        <v>50347</v>
      </c>
      <c r="L197" s="111">
        <v>53090</v>
      </c>
      <c r="M197" s="111">
        <v>300</v>
      </c>
      <c r="N197" s="111"/>
      <c r="O197" s="111"/>
      <c r="P197" s="111"/>
      <c r="Q197" s="111"/>
      <c r="R197" s="111"/>
      <c r="S197" s="111"/>
      <c r="T197" s="111"/>
      <c r="U197" s="111"/>
      <c r="V197" s="111"/>
      <c r="W197" s="111"/>
    </row>
    <row r="198" spans="1:23" ht="26.4" hidden="1" outlineLevel="2" x14ac:dyDescent="0.25">
      <c r="A198" s="187"/>
      <c r="B198" s="187"/>
      <c r="C198" s="187"/>
      <c r="D198" s="187"/>
      <c r="E198" s="108" t="s">
        <v>168</v>
      </c>
      <c r="F198" s="108" t="s">
        <v>179</v>
      </c>
      <c r="G198" s="107">
        <v>897252</v>
      </c>
      <c r="H198" s="110">
        <v>374017</v>
      </c>
      <c r="I198" s="110">
        <v>111299</v>
      </c>
      <c r="J198" s="110">
        <v>2000</v>
      </c>
      <c r="K198" s="110">
        <v>90200</v>
      </c>
      <c r="L198" s="110">
        <v>306209</v>
      </c>
      <c r="M198" s="110">
        <v>300</v>
      </c>
      <c r="N198" s="110">
        <v>1227</v>
      </c>
      <c r="O198" s="110"/>
      <c r="P198" s="110"/>
      <c r="Q198" s="110"/>
      <c r="R198" s="110">
        <v>12000</v>
      </c>
      <c r="S198" s="110"/>
      <c r="T198" s="110"/>
      <c r="U198" s="110"/>
      <c r="V198" s="110"/>
      <c r="W198" s="110"/>
    </row>
  </sheetData>
  <mergeCells count="226">
    <mergeCell ref="A195:D195"/>
    <mergeCell ref="A196:D196"/>
    <mergeCell ref="A197:D197"/>
    <mergeCell ref="A198:D198"/>
    <mergeCell ref="A189:D189"/>
    <mergeCell ref="A190:D190"/>
    <mergeCell ref="A191:D191"/>
    <mergeCell ref="A192:D192"/>
    <mergeCell ref="A193:D193"/>
    <mergeCell ref="A194:D194"/>
    <mergeCell ref="A184:D184"/>
    <mergeCell ref="B185:F185"/>
    <mergeCell ref="A186:B186"/>
    <mergeCell ref="D186:F186"/>
    <mergeCell ref="A187:D187"/>
    <mergeCell ref="A188:B188"/>
    <mergeCell ref="D188:F188"/>
    <mergeCell ref="A180:B180"/>
    <mergeCell ref="D180:F180"/>
    <mergeCell ref="A181:D181"/>
    <mergeCell ref="A182:B182"/>
    <mergeCell ref="D182:F182"/>
    <mergeCell ref="A183:D183"/>
    <mergeCell ref="A174:D174"/>
    <mergeCell ref="A175:D175"/>
    <mergeCell ref="A176:D176"/>
    <mergeCell ref="A177:D177"/>
    <mergeCell ref="A178:D178"/>
    <mergeCell ref="A179:D179"/>
    <mergeCell ref="A168:D168"/>
    <mergeCell ref="A169:D169"/>
    <mergeCell ref="A170:D170"/>
    <mergeCell ref="A171:D171"/>
    <mergeCell ref="A172:D172"/>
    <mergeCell ref="A173:D173"/>
    <mergeCell ref="A162:D162"/>
    <mergeCell ref="A163:D163"/>
    <mergeCell ref="A164:D164"/>
    <mergeCell ref="A165:D165"/>
    <mergeCell ref="A166:D166"/>
    <mergeCell ref="A167:D167"/>
    <mergeCell ref="A157:B157"/>
    <mergeCell ref="D157:F157"/>
    <mergeCell ref="A158:D158"/>
    <mergeCell ref="A159:D159"/>
    <mergeCell ref="A160:D160"/>
    <mergeCell ref="A161:D161"/>
    <mergeCell ref="A152:D152"/>
    <mergeCell ref="A153:D153"/>
    <mergeCell ref="A154:D154"/>
    <mergeCell ref="A155:B155"/>
    <mergeCell ref="D155:F155"/>
    <mergeCell ref="A156:D156"/>
    <mergeCell ref="A147:B147"/>
    <mergeCell ref="D147:F147"/>
    <mergeCell ref="A148:D148"/>
    <mergeCell ref="A149:D149"/>
    <mergeCell ref="A150:D150"/>
    <mergeCell ref="A151:D151"/>
    <mergeCell ref="A141:D141"/>
    <mergeCell ref="A142:D142"/>
    <mergeCell ref="A143:D143"/>
    <mergeCell ref="A144:D144"/>
    <mergeCell ref="A145:D145"/>
    <mergeCell ref="A146:D146"/>
    <mergeCell ref="A135:D135"/>
    <mergeCell ref="A136:D136"/>
    <mergeCell ref="A137:D137"/>
    <mergeCell ref="A138:D138"/>
    <mergeCell ref="A139:D139"/>
    <mergeCell ref="A140:D140"/>
    <mergeCell ref="A129:D129"/>
    <mergeCell ref="A130:D130"/>
    <mergeCell ref="A131:D131"/>
    <mergeCell ref="A132:D132"/>
    <mergeCell ref="A133:D133"/>
    <mergeCell ref="A134:D134"/>
    <mergeCell ref="A124:D124"/>
    <mergeCell ref="A125:D125"/>
    <mergeCell ref="A126:D126"/>
    <mergeCell ref="A127:D127"/>
    <mergeCell ref="A128:B128"/>
    <mergeCell ref="D128:F128"/>
    <mergeCell ref="A118:D118"/>
    <mergeCell ref="A119:D119"/>
    <mergeCell ref="A120:D120"/>
    <mergeCell ref="A121:D121"/>
    <mergeCell ref="A122:D122"/>
    <mergeCell ref="A123:D123"/>
    <mergeCell ref="A112:D112"/>
    <mergeCell ref="A113:D113"/>
    <mergeCell ref="A114:D114"/>
    <mergeCell ref="A115:D115"/>
    <mergeCell ref="A116:D116"/>
    <mergeCell ref="A117:D117"/>
    <mergeCell ref="A107:D107"/>
    <mergeCell ref="A108:B108"/>
    <mergeCell ref="D108:F108"/>
    <mergeCell ref="A109:D109"/>
    <mergeCell ref="B110:F110"/>
    <mergeCell ref="A111:B111"/>
    <mergeCell ref="D111:F111"/>
    <mergeCell ref="A101:D101"/>
    <mergeCell ref="A102:D102"/>
    <mergeCell ref="A103:D103"/>
    <mergeCell ref="A104:D104"/>
    <mergeCell ref="A105:D105"/>
    <mergeCell ref="A106:D106"/>
    <mergeCell ref="A95:D95"/>
    <mergeCell ref="A96:D96"/>
    <mergeCell ref="A97:D97"/>
    <mergeCell ref="A98:D98"/>
    <mergeCell ref="A99:D99"/>
    <mergeCell ref="A100:D100"/>
    <mergeCell ref="A89:D89"/>
    <mergeCell ref="A90:D90"/>
    <mergeCell ref="A91:D91"/>
    <mergeCell ref="A92:D92"/>
    <mergeCell ref="A93:D93"/>
    <mergeCell ref="A94:B94"/>
    <mergeCell ref="D94:F94"/>
    <mergeCell ref="A83:D83"/>
    <mergeCell ref="A84:D84"/>
    <mergeCell ref="A85:D85"/>
    <mergeCell ref="A86:D86"/>
    <mergeCell ref="A87:D87"/>
    <mergeCell ref="A88:D88"/>
    <mergeCell ref="A78:D78"/>
    <mergeCell ref="A79:D79"/>
    <mergeCell ref="A80:D80"/>
    <mergeCell ref="A81:D81"/>
    <mergeCell ref="A82:B82"/>
    <mergeCell ref="D82:F82"/>
    <mergeCell ref="A73:D73"/>
    <mergeCell ref="A74:D74"/>
    <mergeCell ref="B75:F75"/>
    <mergeCell ref="A76:B76"/>
    <mergeCell ref="D76:F76"/>
    <mergeCell ref="A77:D77"/>
    <mergeCell ref="A69:B69"/>
    <mergeCell ref="D69:F69"/>
    <mergeCell ref="A70:D70"/>
    <mergeCell ref="A71:B71"/>
    <mergeCell ref="D71:F71"/>
    <mergeCell ref="A72:D72"/>
    <mergeCell ref="A63:D63"/>
    <mergeCell ref="A64:D64"/>
    <mergeCell ref="A65:D65"/>
    <mergeCell ref="A66:D66"/>
    <mergeCell ref="A67:D67"/>
    <mergeCell ref="A68:D68"/>
    <mergeCell ref="A57:D57"/>
    <mergeCell ref="A58:D58"/>
    <mergeCell ref="A59:D59"/>
    <mergeCell ref="A60:D60"/>
    <mergeCell ref="A61:D61"/>
    <mergeCell ref="A62:D62"/>
    <mergeCell ref="A52:D52"/>
    <mergeCell ref="A53:B53"/>
    <mergeCell ref="D53:F53"/>
    <mergeCell ref="A54:D54"/>
    <mergeCell ref="B55:F55"/>
    <mergeCell ref="A56:B56"/>
    <mergeCell ref="D56:F56"/>
    <mergeCell ref="B47:F47"/>
    <mergeCell ref="A48:B48"/>
    <mergeCell ref="D48:F48"/>
    <mergeCell ref="A49:D49"/>
    <mergeCell ref="A50:D50"/>
    <mergeCell ref="A51:B51"/>
    <mergeCell ref="D51:F51"/>
    <mergeCell ref="A42:D42"/>
    <mergeCell ref="A43:D43"/>
    <mergeCell ref="A44:D44"/>
    <mergeCell ref="A45:B45"/>
    <mergeCell ref="D45:F45"/>
    <mergeCell ref="A46:D46"/>
    <mergeCell ref="A36:D36"/>
    <mergeCell ref="A37:D37"/>
    <mergeCell ref="A38:D38"/>
    <mergeCell ref="A39:D39"/>
    <mergeCell ref="A40:D40"/>
    <mergeCell ref="A41:D41"/>
    <mergeCell ref="A32:B32"/>
    <mergeCell ref="D32:F32"/>
    <mergeCell ref="A33:D33"/>
    <mergeCell ref="A34:B34"/>
    <mergeCell ref="D34:F34"/>
    <mergeCell ref="A35:D35"/>
    <mergeCell ref="A28:B28"/>
    <mergeCell ref="D28:F28"/>
    <mergeCell ref="A29:D29"/>
    <mergeCell ref="A30:B30"/>
    <mergeCell ref="D30:F30"/>
    <mergeCell ref="A31:D31"/>
    <mergeCell ref="A23:D23"/>
    <mergeCell ref="A24:D24"/>
    <mergeCell ref="A25:B25"/>
    <mergeCell ref="D25:F25"/>
    <mergeCell ref="A26:D26"/>
    <mergeCell ref="B27:F27"/>
    <mergeCell ref="A18:B18"/>
    <mergeCell ref="D18:F18"/>
    <mergeCell ref="A19:D19"/>
    <mergeCell ref="A20:D20"/>
    <mergeCell ref="B21:F21"/>
    <mergeCell ref="A22:B22"/>
    <mergeCell ref="D22:F22"/>
    <mergeCell ref="A16:B16"/>
    <mergeCell ref="D16:F16"/>
    <mergeCell ref="A17:D17"/>
    <mergeCell ref="B8:F8"/>
    <mergeCell ref="A9:B9"/>
    <mergeCell ref="D9:F9"/>
    <mergeCell ref="A10:D10"/>
    <mergeCell ref="A11:D11"/>
    <mergeCell ref="A12:D12"/>
    <mergeCell ref="Q1:W3"/>
    <mergeCell ref="A5:B6"/>
    <mergeCell ref="C5:D6"/>
    <mergeCell ref="E5:F6"/>
    <mergeCell ref="G5:G6"/>
    <mergeCell ref="A7:F7"/>
    <mergeCell ref="A13:D13"/>
    <mergeCell ref="A14:D14"/>
    <mergeCell ref="A15:D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B872-2B39-4075-9CAF-1C07273F4883}">
  <sheetPr>
    <pageSetUpPr fitToPage="1"/>
  </sheetPr>
  <dimension ref="A1:DL137"/>
  <sheetViews>
    <sheetView showGridLines="0" tabSelected="1" topLeftCell="A112" zoomScale="70" zoomScaleNormal="70" workbookViewId="0">
      <selection activeCell="O128" sqref="O128:P130"/>
    </sheetView>
  </sheetViews>
  <sheetFormatPr defaultRowHeight="15.6" x14ac:dyDescent="0.3"/>
  <cols>
    <col min="1" max="1" width="7.44140625" style="55" customWidth="1"/>
    <col min="2" max="2" width="15" style="55" customWidth="1"/>
    <col min="3" max="3" width="54.88671875" style="55" customWidth="1"/>
    <col min="4" max="4" width="13.88671875" style="55" customWidth="1"/>
    <col min="5" max="6" width="16.33203125" style="55" customWidth="1"/>
    <col min="7" max="7" width="15.5546875" style="55" customWidth="1"/>
    <col min="8" max="8" width="14.44140625" style="55" customWidth="1"/>
    <col min="9" max="9" width="14.5546875" style="55" customWidth="1"/>
    <col min="10" max="11" width="13.88671875" style="55" customWidth="1"/>
    <col min="12" max="12" width="13.5546875" style="55" customWidth="1"/>
    <col min="13" max="13" width="14.44140625" style="55" customWidth="1"/>
    <col min="14" max="14" width="12.88671875" style="55" customWidth="1"/>
    <col min="15" max="15" width="14.44140625" style="55" customWidth="1"/>
    <col min="16" max="16" width="13.88671875" style="55" customWidth="1"/>
    <col min="17" max="17" width="13.6640625" style="55" customWidth="1"/>
    <col min="18" max="18" width="14.44140625" style="55" customWidth="1"/>
    <col min="19" max="115" width="9.109375" style="55" customWidth="1"/>
    <col min="116" max="250" width="8.88671875" style="55"/>
    <col min="251" max="251" width="7.44140625" style="55" customWidth="1"/>
    <col min="252" max="252" width="15" style="55" customWidth="1"/>
    <col min="253" max="253" width="36.109375" style="55" customWidth="1"/>
    <col min="254" max="254" width="18.33203125" style="55" customWidth="1"/>
    <col min="255" max="255" width="17.33203125" style="55" customWidth="1"/>
    <col min="256" max="256" width="19.5546875" style="55" customWidth="1"/>
    <col min="257" max="257" width="20.109375" style="55" customWidth="1"/>
    <col min="258" max="259" width="13.6640625" style="55" customWidth="1"/>
    <col min="260" max="261" width="13.5546875" style="55" customWidth="1"/>
    <col min="262" max="265" width="13.6640625" style="55" customWidth="1"/>
    <col min="266" max="266" width="13.88671875" style="55" customWidth="1"/>
    <col min="267" max="267" width="12.33203125" style="55" customWidth="1"/>
    <col min="268" max="506" width="8.88671875" style="55"/>
    <col min="507" max="507" width="7.44140625" style="55" customWidth="1"/>
    <col min="508" max="508" width="15" style="55" customWidth="1"/>
    <col min="509" max="509" width="36.109375" style="55" customWidth="1"/>
    <col min="510" max="510" width="18.33203125" style="55" customWidth="1"/>
    <col min="511" max="511" width="17.33203125" style="55" customWidth="1"/>
    <col min="512" max="512" width="19.5546875" style="55" customWidth="1"/>
    <col min="513" max="513" width="20.109375" style="55" customWidth="1"/>
    <col min="514" max="515" width="13.6640625" style="55" customWidth="1"/>
    <col min="516" max="517" width="13.5546875" style="55" customWidth="1"/>
    <col min="518" max="521" width="13.6640625" style="55" customWidth="1"/>
    <col min="522" max="522" width="13.88671875" style="55" customWidth="1"/>
    <col min="523" max="523" width="12.33203125" style="55" customWidth="1"/>
    <col min="524" max="762" width="8.88671875" style="55"/>
    <col min="763" max="763" width="7.44140625" style="55" customWidth="1"/>
    <col min="764" max="764" width="15" style="55" customWidth="1"/>
    <col min="765" max="765" width="36.109375" style="55" customWidth="1"/>
    <col min="766" max="766" width="18.33203125" style="55" customWidth="1"/>
    <col min="767" max="767" width="17.33203125" style="55" customWidth="1"/>
    <col min="768" max="768" width="19.5546875" style="55" customWidth="1"/>
    <col min="769" max="769" width="20.109375" style="55" customWidth="1"/>
    <col min="770" max="771" width="13.6640625" style="55" customWidth="1"/>
    <col min="772" max="773" width="13.5546875" style="55" customWidth="1"/>
    <col min="774" max="777" width="13.6640625" style="55" customWidth="1"/>
    <col min="778" max="778" width="13.88671875" style="55" customWidth="1"/>
    <col min="779" max="779" width="12.33203125" style="55" customWidth="1"/>
    <col min="780" max="1018" width="8.88671875" style="55"/>
    <col min="1019" max="1019" width="7.44140625" style="55" customWidth="1"/>
    <col min="1020" max="1020" width="15" style="55" customWidth="1"/>
    <col min="1021" max="1021" width="36.109375" style="55" customWidth="1"/>
    <col min="1022" max="1022" width="18.33203125" style="55" customWidth="1"/>
    <col min="1023" max="1023" width="17.33203125" style="55" customWidth="1"/>
    <col min="1024" max="1024" width="19.5546875" style="55" customWidth="1"/>
    <col min="1025" max="1025" width="20.109375" style="55" customWidth="1"/>
    <col min="1026" max="1027" width="13.6640625" style="55" customWidth="1"/>
    <col min="1028" max="1029" width="13.5546875" style="55" customWidth="1"/>
    <col min="1030" max="1033" width="13.6640625" style="55" customWidth="1"/>
    <col min="1034" max="1034" width="13.88671875" style="55" customWidth="1"/>
    <col min="1035" max="1035" width="12.33203125" style="55" customWidth="1"/>
    <col min="1036" max="1274" width="8.88671875" style="55"/>
    <col min="1275" max="1275" width="7.44140625" style="55" customWidth="1"/>
    <col min="1276" max="1276" width="15" style="55" customWidth="1"/>
    <col min="1277" max="1277" width="36.109375" style="55" customWidth="1"/>
    <col min="1278" max="1278" width="18.33203125" style="55" customWidth="1"/>
    <col min="1279" max="1279" width="17.33203125" style="55" customWidth="1"/>
    <col min="1280" max="1280" width="19.5546875" style="55" customWidth="1"/>
    <col min="1281" max="1281" width="20.109375" style="55" customWidth="1"/>
    <col min="1282" max="1283" width="13.6640625" style="55" customWidth="1"/>
    <col min="1284" max="1285" width="13.5546875" style="55" customWidth="1"/>
    <col min="1286" max="1289" width="13.6640625" style="55" customWidth="1"/>
    <col min="1290" max="1290" width="13.88671875" style="55" customWidth="1"/>
    <col min="1291" max="1291" width="12.33203125" style="55" customWidth="1"/>
    <col min="1292" max="1530" width="8.88671875" style="55"/>
    <col min="1531" max="1531" width="7.44140625" style="55" customWidth="1"/>
    <col min="1532" max="1532" width="15" style="55" customWidth="1"/>
    <col min="1533" max="1533" width="36.109375" style="55" customWidth="1"/>
    <col min="1534" max="1534" width="18.33203125" style="55" customWidth="1"/>
    <col min="1535" max="1535" width="17.33203125" style="55" customWidth="1"/>
    <col min="1536" max="1536" width="19.5546875" style="55" customWidth="1"/>
    <col min="1537" max="1537" width="20.109375" style="55" customWidth="1"/>
    <col min="1538" max="1539" width="13.6640625" style="55" customWidth="1"/>
    <col min="1540" max="1541" width="13.5546875" style="55" customWidth="1"/>
    <col min="1542" max="1545" width="13.6640625" style="55" customWidth="1"/>
    <col min="1546" max="1546" width="13.88671875" style="55" customWidth="1"/>
    <col min="1547" max="1547" width="12.33203125" style="55" customWidth="1"/>
    <col min="1548" max="1786" width="8.88671875" style="55"/>
    <col min="1787" max="1787" width="7.44140625" style="55" customWidth="1"/>
    <col min="1788" max="1788" width="15" style="55" customWidth="1"/>
    <col min="1789" max="1789" width="36.109375" style="55" customWidth="1"/>
    <col min="1790" max="1790" width="18.33203125" style="55" customWidth="1"/>
    <col min="1791" max="1791" width="17.33203125" style="55" customWidth="1"/>
    <col min="1792" max="1792" width="19.5546875" style="55" customWidth="1"/>
    <col min="1793" max="1793" width="20.109375" style="55" customWidth="1"/>
    <col min="1794" max="1795" width="13.6640625" style="55" customWidth="1"/>
    <col min="1796" max="1797" width="13.5546875" style="55" customWidth="1"/>
    <col min="1798" max="1801" width="13.6640625" style="55" customWidth="1"/>
    <col min="1802" max="1802" width="13.88671875" style="55" customWidth="1"/>
    <col min="1803" max="1803" width="12.33203125" style="55" customWidth="1"/>
    <col min="1804" max="2042" width="8.88671875" style="55"/>
    <col min="2043" max="2043" width="7.44140625" style="55" customWidth="1"/>
    <col min="2044" max="2044" width="15" style="55" customWidth="1"/>
    <col min="2045" max="2045" width="36.109375" style="55" customWidth="1"/>
    <col min="2046" max="2046" width="18.33203125" style="55" customWidth="1"/>
    <col min="2047" max="2047" width="17.33203125" style="55" customWidth="1"/>
    <col min="2048" max="2048" width="19.5546875" style="55" customWidth="1"/>
    <col min="2049" max="2049" width="20.109375" style="55" customWidth="1"/>
    <col min="2050" max="2051" width="13.6640625" style="55" customWidth="1"/>
    <col min="2052" max="2053" width="13.5546875" style="55" customWidth="1"/>
    <col min="2054" max="2057" width="13.6640625" style="55" customWidth="1"/>
    <col min="2058" max="2058" width="13.88671875" style="55" customWidth="1"/>
    <col min="2059" max="2059" width="12.33203125" style="55" customWidth="1"/>
    <col min="2060" max="2298" width="8.88671875" style="55"/>
    <col min="2299" max="2299" width="7.44140625" style="55" customWidth="1"/>
    <col min="2300" max="2300" width="15" style="55" customWidth="1"/>
    <col min="2301" max="2301" width="36.109375" style="55" customWidth="1"/>
    <col min="2302" max="2302" width="18.33203125" style="55" customWidth="1"/>
    <col min="2303" max="2303" width="17.33203125" style="55" customWidth="1"/>
    <col min="2304" max="2304" width="19.5546875" style="55" customWidth="1"/>
    <col min="2305" max="2305" width="20.109375" style="55" customWidth="1"/>
    <col min="2306" max="2307" width="13.6640625" style="55" customWidth="1"/>
    <col min="2308" max="2309" width="13.5546875" style="55" customWidth="1"/>
    <col min="2310" max="2313" width="13.6640625" style="55" customWidth="1"/>
    <col min="2314" max="2314" width="13.88671875" style="55" customWidth="1"/>
    <col min="2315" max="2315" width="12.33203125" style="55" customWidth="1"/>
    <col min="2316" max="2554" width="8.88671875" style="55"/>
    <col min="2555" max="2555" width="7.44140625" style="55" customWidth="1"/>
    <col min="2556" max="2556" width="15" style="55" customWidth="1"/>
    <col min="2557" max="2557" width="36.109375" style="55" customWidth="1"/>
    <col min="2558" max="2558" width="18.33203125" style="55" customWidth="1"/>
    <col min="2559" max="2559" width="17.33203125" style="55" customWidth="1"/>
    <col min="2560" max="2560" width="19.5546875" style="55" customWidth="1"/>
    <col min="2561" max="2561" width="20.109375" style="55" customWidth="1"/>
    <col min="2562" max="2563" width="13.6640625" style="55" customWidth="1"/>
    <col min="2564" max="2565" width="13.5546875" style="55" customWidth="1"/>
    <col min="2566" max="2569" width="13.6640625" style="55" customWidth="1"/>
    <col min="2570" max="2570" width="13.88671875" style="55" customWidth="1"/>
    <col min="2571" max="2571" width="12.33203125" style="55" customWidth="1"/>
    <col min="2572" max="2810" width="8.88671875" style="55"/>
    <col min="2811" max="2811" width="7.44140625" style="55" customWidth="1"/>
    <col min="2812" max="2812" width="15" style="55" customWidth="1"/>
    <col min="2813" max="2813" width="36.109375" style="55" customWidth="1"/>
    <col min="2814" max="2814" width="18.33203125" style="55" customWidth="1"/>
    <col min="2815" max="2815" width="17.33203125" style="55" customWidth="1"/>
    <col min="2816" max="2816" width="19.5546875" style="55" customWidth="1"/>
    <col min="2817" max="2817" width="20.109375" style="55" customWidth="1"/>
    <col min="2818" max="2819" width="13.6640625" style="55" customWidth="1"/>
    <col min="2820" max="2821" width="13.5546875" style="55" customWidth="1"/>
    <col min="2822" max="2825" width="13.6640625" style="55" customWidth="1"/>
    <col min="2826" max="2826" width="13.88671875" style="55" customWidth="1"/>
    <col min="2827" max="2827" width="12.33203125" style="55" customWidth="1"/>
    <col min="2828" max="3066" width="8.88671875" style="55"/>
    <col min="3067" max="3067" width="7.44140625" style="55" customWidth="1"/>
    <col min="3068" max="3068" width="15" style="55" customWidth="1"/>
    <col min="3069" max="3069" width="36.109375" style="55" customWidth="1"/>
    <col min="3070" max="3070" width="18.33203125" style="55" customWidth="1"/>
    <col min="3071" max="3071" width="17.33203125" style="55" customWidth="1"/>
    <col min="3072" max="3072" width="19.5546875" style="55" customWidth="1"/>
    <col min="3073" max="3073" width="20.109375" style="55" customWidth="1"/>
    <col min="3074" max="3075" width="13.6640625" style="55" customWidth="1"/>
    <col min="3076" max="3077" width="13.5546875" style="55" customWidth="1"/>
    <col min="3078" max="3081" width="13.6640625" style="55" customWidth="1"/>
    <col min="3082" max="3082" width="13.88671875" style="55" customWidth="1"/>
    <col min="3083" max="3083" width="12.33203125" style="55" customWidth="1"/>
    <col min="3084" max="3322" width="8.88671875" style="55"/>
    <col min="3323" max="3323" width="7.44140625" style="55" customWidth="1"/>
    <col min="3324" max="3324" width="15" style="55" customWidth="1"/>
    <col min="3325" max="3325" width="36.109375" style="55" customWidth="1"/>
    <col min="3326" max="3326" width="18.33203125" style="55" customWidth="1"/>
    <col min="3327" max="3327" width="17.33203125" style="55" customWidth="1"/>
    <col min="3328" max="3328" width="19.5546875" style="55" customWidth="1"/>
    <col min="3329" max="3329" width="20.109375" style="55" customWidth="1"/>
    <col min="3330" max="3331" width="13.6640625" style="55" customWidth="1"/>
    <col min="3332" max="3333" width="13.5546875" style="55" customWidth="1"/>
    <col min="3334" max="3337" width="13.6640625" style="55" customWidth="1"/>
    <col min="3338" max="3338" width="13.88671875" style="55" customWidth="1"/>
    <col min="3339" max="3339" width="12.33203125" style="55" customWidth="1"/>
    <col min="3340" max="3578" width="8.88671875" style="55"/>
    <col min="3579" max="3579" width="7.44140625" style="55" customWidth="1"/>
    <col min="3580" max="3580" width="15" style="55" customWidth="1"/>
    <col min="3581" max="3581" width="36.109375" style="55" customWidth="1"/>
    <col min="3582" max="3582" width="18.33203125" style="55" customWidth="1"/>
    <col min="3583" max="3583" width="17.33203125" style="55" customWidth="1"/>
    <col min="3584" max="3584" width="19.5546875" style="55" customWidth="1"/>
    <col min="3585" max="3585" width="20.109375" style="55" customWidth="1"/>
    <col min="3586" max="3587" width="13.6640625" style="55" customWidth="1"/>
    <col min="3588" max="3589" width="13.5546875" style="55" customWidth="1"/>
    <col min="3590" max="3593" width="13.6640625" style="55" customWidth="1"/>
    <col min="3594" max="3594" width="13.88671875" style="55" customWidth="1"/>
    <col min="3595" max="3595" width="12.33203125" style="55" customWidth="1"/>
    <col min="3596" max="3834" width="8.88671875" style="55"/>
    <col min="3835" max="3835" width="7.44140625" style="55" customWidth="1"/>
    <col min="3836" max="3836" width="15" style="55" customWidth="1"/>
    <col min="3837" max="3837" width="36.109375" style="55" customWidth="1"/>
    <col min="3838" max="3838" width="18.33203125" style="55" customWidth="1"/>
    <col min="3839" max="3839" width="17.33203125" style="55" customWidth="1"/>
    <col min="3840" max="3840" width="19.5546875" style="55" customWidth="1"/>
    <col min="3841" max="3841" width="20.109375" style="55" customWidth="1"/>
    <col min="3842" max="3843" width="13.6640625" style="55" customWidth="1"/>
    <col min="3844" max="3845" width="13.5546875" style="55" customWidth="1"/>
    <col min="3846" max="3849" width="13.6640625" style="55" customWidth="1"/>
    <col min="3850" max="3850" width="13.88671875" style="55" customWidth="1"/>
    <col min="3851" max="3851" width="12.33203125" style="55" customWidth="1"/>
    <col min="3852" max="4090" width="8.88671875" style="55"/>
    <col min="4091" max="4091" width="7.44140625" style="55" customWidth="1"/>
    <col min="4092" max="4092" width="15" style="55" customWidth="1"/>
    <col min="4093" max="4093" width="36.109375" style="55" customWidth="1"/>
    <col min="4094" max="4094" width="18.33203125" style="55" customWidth="1"/>
    <col min="4095" max="4095" width="17.33203125" style="55" customWidth="1"/>
    <col min="4096" max="4096" width="19.5546875" style="55" customWidth="1"/>
    <col min="4097" max="4097" width="20.109375" style="55" customWidth="1"/>
    <col min="4098" max="4099" width="13.6640625" style="55" customWidth="1"/>
    <col min="4100" max="4101" width="13.5546875" style="55" customWidth="1"/>
    <col min="4102" max="4105" width="13.6640625" style="55" customWidth="1"/>
    <col min="4106" max="4106" width="13.88671875" style="55" customWidth="1"/>
    <col min="4107" max="4107" width="12.33203125" style="55" customWidth="1"/>
    <col min="4108" max="4346" width="8.88671875" style="55"/>
    <col min="4347" max="4347" width="7.44140625" style="55" customWidth="1"/>
    <col min="4348" max="4348" width="15" style="55" customWidth="1"/>
    <col min="4349" max="4349" width="36.109375" style="55" customWidth="1"/>
    <col min="4350" max="4350" width="18.33203125" style="55" customWidth="1"/>
    <col min="4351" max="4351" width="17.33203125" style="55" customWidth="1"/>
    <col min="4352" max="4352" width="19.5546875" style="55" customWidth="1"/>
    <col min="4353" max="4353" width="20.109375" style="55" customWidth="1"/>
    <col min="4354" max="4355" width="13.6640625" style="55" customWidth="1"/>
    <col min="4356" max="4357" width="13.5546875" style="55" customWidth="1"/>
    <col min="4358" max="4361" width="13.6640625" style="55" customWidth="1"/>
    <col min="4362" max="4362" width="13.88671875" style="55" customWidth="1"/>
    <col min="4363" max="4363" width="12.33203125" style="55" customWidth="1"/>
    <col min="4364" max="4602" width="8.88671875" style="55"/>
    <col min="4603" max="4603" width="7.44140625" style="55" customWidth="1"/>
    <col min="4604" max="4604" width="15" style="55" customWidth="1"/>
    <col min="4605" max="4605" width="36.109375" style="55" customWidth="1"/>
    <col min="4606" max="4606" width="18.33203125" style="55" customWidth="1"/>
    <col min="4607" max="4607" width="17.33203125" style="55" customWidth="1"/>
    <col min="4608" max="4608" width="19.5546875" style="55" customWidth="1"/>
    <col min="4609" max="4609" width="20.109375" style="55" customWidth="1"/>
    <col min="4610" max="4611" width="13.6640625" style="55" customWidth="1"/>
    <col min="4612" max="4613" width="13.5546875" style="55" customWidth="1"/>
    <col min="4614" max="4617" width="13.6640625" style="55" customWidth="1"/>
    <col min="4618" max="4618" width="13.88671875" style="55" customWidth="1"/>
    <col min="4619" max="4619" width="12.33203125" style="55" customWidth="1"/>
    <col min="4620" max="4858" width="8.88671875" style="55"/>
    <col min="4859" max="4859" width="7.44140625" style="55" customWidth="1"/>
    <col min="4860" max="4860" width="15" style="55" customWidth="1"/>
    <col min="4861" max="4861" width="36.109375" style="55" customWidth="1"/>
    <col min="4862" max="4862" width="18.33203125" style="55" customWidth="1"/>
    <col min="4863" max="4863" width="17.33203125" style="55" customWidth="1"/>
    <col min="4864" max="4864" width="19.5546875" style="55" customWidth="1"/>
    <col min="4865" max="4865" width="20.109375" style="55" customWidth="1"/>
    <col min="4866" max="4867" width="13.6640625" style="55" customWidth="1"/>
    <col min="4868" max="4869" width="13.5546875" style="55" customWidth="1"/>
    <col min="4870" max="4873" width="13.6640625" style="55" customWidth="1"/>
    <col min="4874" max="4874" width="13.88671875" style="55" customWidth="1"/>
    <col min="4875" max="4875" width="12.33203125" style="55" customWidth="1"/>
    <col min="4876" max="5114" width="8.88671875" style="55"/>
    <col min="5115" max="5115" width="7.44140625" style="55" customWidth="1"/>
    <col min="5116" max="5116" width="15" style="55" customWidth="1"/>
    <col min="5117" max="5117" width="36.109375" style="55" customWidth="1"/>
    <col min="5118" max="5118" width="18.33203125" style="55" customWidth="1"/>
    <col min="5119" max="5119" width="17.33203125" style="55" customWidth="1"/>
    <col min="5120" max="5120" width="19.5546875" style="55" customWidth="1"/>
    <col min="5121" max="5121" width="20.109375" style="55" customWidth="1"/>
    <col min="5122" max="5123" width="13.6640625" style="55" customWidth="1"/>
    <col min="5124" max="5125" width="13.5546875" style="55" customWidth="1"/>
    <col min="5126" max="5129" width="13.6640625" style="55" customWidth="1"/>
    <col min="5130" max="5130" width="13.88671875" style="55" customWidth="1"/>
    <col min="5131" max="5131" width="12.33203125" style="55" customWidth="1"/>
    <col min="5132" max="5370" width="8.88671875" style="55"/>
    <col min="5371" max="5371" width="7.44140625" style="55" customWidth="1"/>
    <col min="5372" max="5372" width="15" style="55" customWidth="1"/>
    <col min="5373" max="5373" width="36.109375" style="55" customWidth="1"/>
    <col min="5374" max="5374" width="18.33203125" style="55" customWidth="1"/>
    <col min="5375" max="5375" width="17.33203125" style="55" customWidth="1"/>
    <col min="5376" max="5376" width="19.5546875" style="55" customWidth="1"/>
    <col min="5377" max="5377" width="20.109375" style="55" customWidth="1"/>
    <col min="5378" max="5379" width="13.6640625" style="55" customWidth="1"/>
    <col min="5380" max="5381" width="13.5546875" style="55" customWidth="1"/>
    <col min="5382" max="5385" width="13.6640625" style="55" customWidth="1"/>
    <col min="5386" max="5386" width="13.88671875" style="55" customWidth="1"/>
    <col min="5387" max="5387" width="12.33203125" style="55" customWidth="1"/>
    <col min="5388" max="5626" width="8.88671875" style="55"/>
    <col min="5627" max="5627" width="7.44140625" style="55" customWidth="1"/>
    <col min="5628" max="5628" width="15" style="55" customWidth="1"/>
    <col min="5629" max="5629" width="36.109375" style="55" customWidth="1"/>
    <col min="5630" max="5630" width="18.33203125" style="55" customWidth="1"/>
    <col min="5631" max="5631" width="17.33203125" style="55" customWidth="1"/>
    <col min="5632" max="5632" width="19.5546875" style="55" customWidth="1"/>
    <col min="5633" max="5633" width="20.109375" style="55" customWidth="1"/>
    <col min="5634" max="5635" width="13.6640625" style="55" customWidth="1"/>
    <col min="5636" max="5637" width="13.5546875" style="55" customWidth="1"/>
    <col min="5638" max="5641" width="13.6640625" style="55" customWidth="1"/>
    <col min="5642" max="5642" width="13.88671875" style="55" customWidth="1"/>
    <col min="5643" max="5643" width="12.33203125" style="55" customWidth="1"/>
    <col min="5644" max="5882" width="8.88671875" style="55"/>
    <col min="5883" max="5883" width="7.44140625" style="55" customWidth="1"/>
    <col min="5884" max="5884" width="15" style="55" customWidth="1"/>
    <col min="5885" max="5885" width="36.109375" style="55" customWidth="1"/>
    <col min="5886" max="5886" width="18.33203125" style="55" customWidth="1"/>
    <col min="5887" max="5887" width="17.33203125" style="55" customWidth="1"/>
    <col min="5888" max="5888" width="19.5546875" style="55" customWidth="1"/>
    <col min="5889" max="5889" width="20.109375" style="55" customWidth="1"/>
    <col min="5890" max="5891" width="13.6640625" style="55" customWidth="1"/>
    <col min="5892" max="5893" width="13.5546875" style="55" customWidth="1"/>
    <col min="5894" max="5897" width="13.6640625" style="55" customWidth="1"/>
    <col min="5898" max="5898" width="13.88671875" style="55" customWidth="1"/>
    <col min="5899" max="5899" width="12.33203125" style="55" customWidth="1"/>
    <col min="5900" max="6138" width="8.88671875" style="55"/>
    <col min="6139" max="6139" width="7.44140625" style="55" customWidth="1"/>
    <col min="6140" max="6140" width="15" style="55" customWidth="1"/>
    <col min="6141" max="6141" width="36.109375" style="55" customWidth="1"/>
    <col min="6142" max="6142" width="18.33203125" style="55" customWidth="1"/>
    <col min="6143" max="6143" width="17.33203125" style="55" customWidth="1"/>
    <col min="6144" max="6144" width="19.5546875" style="55" customWidth="1"/>
    <col min="6145" max="6145" width="20.109375" style="55" customWidth="1"/>
    <col min="6146" max="6147" width="13.6640625" style="55" customWidth="1"/>
    <col min="6148" max="6149" width="13.5546875" style="55" customWidth="1"/>
    <col min="6150" max="6153" width="13.6640625" style="55" customWidth="1"/>
    <col min="6154" max="6154" width="13.88671875" style="55" customWidth="1"/>
    <col min="6155" max="6155" width="12.33203125" style="55" customWidth="1"/>
    <col min="6156" max="6394" width="8.88671875" style="55"/>
    <col min="6395" max="6395" width="7.44140625" style="55" customWidth="1"/>
    <col min="6396" max="6396" width="15" style="55" customWidth="1"/>
    <col min="6397" max="6397" width="36.109375" style="55" customWidth="1"/>
    <col min="6398" max="6398" width="18.33203125" style="55" customWidth="1"/>
    <col min="6399" max="6399" width="17.33203125" style="55" customWidth="1"/>
    <col min="6400" max="6400" width="19.5546875" style="55" customWidth="1"/>
    <col min="6401" max="6401" width="20.109375" style="55" customWidth="1"/>
    <col min="6402" max="6403" width="13.6640625" style="55" customWidth="1"/>
    <col min="6404" max="6405" width="13.5546875" style="55" customWidth="1"/>
    <col min="6406" max="6409" width="13.6640625" style="55" customWidth="1"/>
    <col min="6410" max="6410" width="13.88671875" style="55" customWidth="1"/>
    <col min="6411" max="6411" width="12.33203125" style="55" customWidth="1"/>
    <col min="6412" max="6650" width="8.88671875" style="55"/>
    <col min="6651" max="6651" width="7.44140625" style="55" customWidth="1"/>
    <col min="6652" max="6652" width="15" style="55" customWidth="1"/>
    <col min="6653" max="6653" width="36.109375" style="55" customWidth="1"/>
    <col min="6654" max="6654" width="18.33203125" style="55" customWidth="1"/>
    <col min="6655" max="6655" width="17.33203125" style="55" customWidth="1"/>
    <col min="6656" max="6656" width="19.5546875" style="55" customWidth="1"/>
    <col min="6657" max="6657" width="20.109375" style="55" customWidth="1"/>
    <col min="6658" max="6659" width="13.6640625" style="55" customWidth="1"/>
    <col min="6660" max="6661" width="13.5546875" style="55" customWidth="1"/>
    <col min="6662" max="6665" width="13.6640625" style="55" customWidth="1"/>
    <col min="6666" max="6666" width="13.88671875" style="55" customWidth="1"/>
    <col min="6667" max="6667" width="12.33203125" style="55" customWidth="1"/>
    <col min="6668" max="6906" width="8.88671875" style="55"/>
    <col min="6907" max="6907" width="7.44140625" style="55" customWidth="1"/>
    <col min="6908" max="6908" width="15" style="55" customWidth="1"/>
    <col min="6909" max="6909" width="36.109375" style="55" customWidth="1"/>
    <col min="6910" max="6910" width="18.33203125" style="55" customWidth="1"/>
    <col min="6911" max="6911" width="17.33203125" style="55" customWidth="1"/>
    <col min="6912" max="6912" width="19.5546875" style="55" customWidth="1"/>
    <col min="6913" max="6913" width="20.109375" style="55" customWidth="1"/>
    <col min="6914" max="6915" width="13.6640625" style="55" customWidth="1"/>
    <col min="6916" max="6917" width="13.5546875" style="55" customWidth="1"/>
    <col min="6918" max="6921" width="13.6640625" style="55" customWidth="1"/>
    <col min="6922" max="6922" width="13.88671875" style="55" customWidth="1"/>
    <col min="6923" max="6923" width="12.33203125" style="55" customWidth="1"/>
    <col min="6924" max="7162" width="8.88671875" style="55"/>
    <col min="7163" max="7163" width="7.44140625" style="55" customWidth="1"/>
    <col min="7164" max="7164" width="15" style="55" customWidth="1"/>
    <col min="7165" max="7165" width="36.109375" style="55" customWidth="1"/>
    <col min="7166" max="7166" width="18.33203125" style="55" customWidth="1"/>
    <col min="7167" max="7167" width="17.33203125" style="55" customWidth="1"/>
    <col min="7168" max="7168" width="19.5546875" style="55" customWidth="1"/>
    <col min="7169" max="7169" width="20.109375" style="55" customWidth="1"/>
    <col min="7170" max="7171" width="13.6640625" style="55" customWidth="1"/>
    <col min="7172" max="7173" width="13.5546875" style="55" customWidth="1"/>
    <col min="7174" max="7177" width="13.6640625" style="55" customWidth="1"/>
    <col min="7178" max="7178" width="13.88671875" style="55" customWidth="1"/>
    <col min="7179" max="7179" width="12.33203125" style="55" customWidth="1"/>
    <col min="7180" max="7418" width="8.88671875" style="55"/>
    <col min="7419" max="7419" width="7.44140625" style="55" customWidth="1"/>
    <col min="7420" max="7420" width="15" style="55" customWidth="1"/>
    <col min="7421" max="7421" width="36.109375" style="55" customWidth="1"/>
    <col min="7422" max="7422" width="18.33203125" style="55" customWidth="1"/>
    <col min="7423" max="7423" width="17.33203125" style="55" customWidth="1"/>
    <col min="7424" max="7424" width="19.5546875" style="55" customWidth="1"/>
    <col min="7425" max="7425" width="20.109375" style="55" customWidth="1"/>
    <col min="7426" max="7427" width="13.6640625" style="55" customWidth="1"/>
    <col min="7428" max="7429" width="13.5546875" style="55" customWidth="1"/>
    <col min="7430" max="7433" width="13.6640625" style="55" customWidth="1"/>
    <col min="7434" max="7434" width="13.88671875" style="55" customWidth="1"/>
    <col min="7435" max="7435" width="12.33203125" style="55" customWidth="1"/>
    <col min="7436" max="7674" width="8.88671875" style="55"/>
    <col min="7675" max="7675" width="7.44140625" style="55" customWidth="1"/>
    <col min="7676" max="7676" width="15" style="55" customWidth="1"/>
    <col min="7677" max="7677" width="36.109375" style="55" customWidth="1"/>
    <col min="7678" max="7678" width="18.33203125" style="55" customWidth="1"/>
    <col min="7679" max="7679" width="17.33203125" style="55" customWidth="1"/>
    <col min="7680" max="7680" width="19.5546875" style="55" customWidth="1"/>
    <col min="7681" max="7681" width="20.109375" style="55" customWidth="1"/>
    <col min="7682" max="7683" width="13.6640625" style="55" customWidth="1"/>
    <col min="7684" max="7685" width="13.5546875" style="55" customWidth="1"/>
    <col min="7686" max="7689" width="13.6640625" style="55" customWidth="1"/>
    <col min="7690" max="7690" width="13.88671875" style="55" customWidth="1"/>
    <col min="7691" max="7691" width="12.33203125" style="55" customWidth="1"/>
    <col min="7692" max="7930" width="8.88671875" style="55"/>
    <col min="7931" max="7931" width="7.44140625" style="55" customWidth="1"/>
    <col min="7932" max="7932" width="15" style="55" customWidth="1"/>
    <col min="7933" max="7933" width="36.109375" style="55" customWidth="1"/>
    <col min="7934" max="7934" width="18.33203125" style="55" customWidth="1"/>
    <col min="7935" max="7935" width="17.33203125" style="55" customWidth="1"/>
    <col min="7936" max="7936" width="19.5546875" style="55" customWidth="1"/>
    <col min="7937" max="7937" width="20.109375" style="55" customWidth="1"/>
    <col min="7938" max="7939" width="13.6640625" style="55" customWidth="1"/>
    <col min="7940" max="7941" width="13.5546875" style="55" customWidth="1"/>
    <col min="7942" max="7945" width="13.6640625" style="55" customWidth="1"/>
    <col min="7946" max="7946" width="13.88671875" style="55" customWidth="1"/>
    <col min="7947" max="7947" width="12.33203125" style="55" customWidth="1"/>
    <col min="7948" max="8186" width="8.88671875" style="55"/>
    <col min="8187" max="8187" width="7.44140625" style="55" customWidth="1"/>
    <col min="8188" max="8188" width="15" style="55" customWidth="1"/>
    <col min="8189" max="8189" width="36.109375" style="55" customWidth="1"/>
    <col min="8190" max="8190" width="18.33203125" style="55" customWidth="1"/>
    <col min="8191" max="8191" width="17.33203125" style="55" customWidth="1"/>
    <col min="8192" max="8192" width="19.5546875" style="55" customWidth="1"/>
    <col min="8193" max="8193" width="20.109375" style="55" customWidth="1"/>
    <col min="8194" max="8195" width="13.6640625" style="55" customWidth="1"/>
    <col min="8196" max="8197" width="13.5546875" style="55" customWidth="1"/>
    <col min="8198" max="8201" width="13.6640625" style="55" customWidth="1"/>
    <col min="8202" max="8202" width="13.88671875" style="55" customWidth="1"/>
    <col min="8203" max="8203" width="12.33203125" style="55" customWidth="1"/>
    <col min="8204" max="8442" width="8.88671875" style="55"/>
    <col min="8443" max="8443" width="7.44140625" style="55" customWidth="1"/>
    <col min="8444" max="8444" width="15" style="55" customWidth="1"/>
    <col min="8445" max="8445" width="36.109375" style="55" customWidth="1"/>
    <col min="8446" max="8446" width="18.33203125" style="55" customWidth="1"/>
    <col min="8447" max="8447" width="17.33203125" style="55" customWidth="1"/>
    <col min="8448" max="8448" width="19.5546875" style="55" customWidth="1"/>
    <col min="8449" max="8449" width="20.109375" style="55" customWidth="1"/>
    <col min="8450" max="8451" width="13.6640625" style="55" customWidth="1"/>
    <col min="8452" max="8453" width="13.5546875" style="55" customWidth="1"/>
    <col min="8454" max="8457" width="13.6640625" style="55" customWidth="1"/>
    <col min="8458" max="8458" width="13.88671875" style="55" customWidth="1"/>
    <col min="8459" max="8459" width="12.33203125" style="55" customWidth="1"/>
    <col min="8460" max="8698" width="8.88671875" style="55"/>
    <col min="8699" max="8699" width="7.44140625" style="55" customWidth="1"/>
    <col min="8700" max="8700" width="15" style="55" customWidth="1"/>
    <col min="8701" max="8701" width="36.109375" style="55" customWidth="1"/>
    <col min="8702" max="8702" width="18.33203125" style="55" customWidth="1"/>
    <col min="8703" max="8703" width="17.33203125" style="55" customWidth="1"/>
    <col min="8704" max="8704" width="19.5546875" style="55" customWidth="1"/>
    <col min="8705" max="8705" width="20.109375" style="55" customWidth="1"/>
    <col min="8706" max="8707" width="13.6640625" style="55" customWidth="1"/>
    <col min="8708" max="8709" width="13.5546875" style="55" customWidth="1"/>
    <col min="8710" max="8713" width="13.6640625" style="55" customWidth="1"/>
    <col min="8714" max="8714" width="13.88671875" style="55" customWidth="1"/>
    <col min="8715" max="8715" width="12.33203125" style="55" customWidth="1"/>
    <col min="8716" max="8954" width="8.88671875" style="55"/>
    <col min="8955" max="8955" width="7.44140625" style="55" customWidth="1"/>
    <col min="8956" max="8956" width="15" style="55" customWidth="1"/>
    <col min="8957" max="8957" width="36.109375" style="55" customWidth="1"/>
    <col min="8958" max="8958" width="18.33203125" style="55" customWidth="1"/>
    <col min="8959" max="8959" width="17.33203125" style="55" customWidth="1"/>
    <col min="8960" max="8960" width="19.5546875" style="55" customWidth="1"/>
    <col min="8961" max="8961" width="20.109375" style="55" customWidth="1"/>
    <col min="8962" max="8963" width="13.6640625" style="55" customWidth="1"/>
    <col min="8964" max="8965" width="13.5546875" style="55" customWidth="1"/>
    <col min="8966" max="8969" width="13.6640625" style="55" customWidth="1"/>
    <col min="8970" max="8970" width="13.88671875" style="55" customWidth="1"/>
    <col min="8971" max="8971" width="12.33203125" style="55" customWidth="1"/>
    <col min="8972" max="9210" width="8.88671875" style="55"/>
    <col min="9211" max="9211" width="7.44140625" style="55" customWidth="1"/>
    <col min="9212" max="9212" width="15" style="55" customWidth="1"/>
    <col min="9213" max="9213" width="36.109375" style="55" customWidth="1"/>
    <col min="9214" max="9214" width="18.33203125" style="55" customWidth="1"/>
    <col min="9215" max="9215" width="17.33203125" style="55" customWidth="1"/>
    <col min="9216" max="9216" width="19.5546875" style="55" customWidth="1"/>
    <col min="9217" max="9217" width="20.109375" style="55" customWidth="1"/>
    <col min="9218" max="9219" width="13.6640625" style="55" customWidth="1"/>
    <col min="9220" max="9221" width="13.5546875" style="55" customWidth="1"/>
    <col min="9222" max="9225" width="13.6640625" style="55" customWidth="1"/>
    <col min="9226" max="9226" width="13.88671875" style="55" customWidth="1"/>
    <col min="9227" max="9227" width="12.33203125" style="55" customWidth="1"/>
    <col min="9228" max="9466" width="8.88671875" style="55"/>
    <col min="9467" max="9467" width="7.44140625" style="55" customWidth="1"/>
    <col min="9468" max="9468" width="15" style="55" customWidth="1"/>
    <col min="9469" max="9469" width="36.109375" style="55" customWidth="1"/>
    <col min="9470" max="9470" width="18.33203125" style="55" customWidth="1"/>
    <col min="9471" max="9471" width="17.33203125" style="55" customWidth="1"/>
    <col min="9472" max="9472" width="19.5546875" style="55" customWidth="1"/>
    <col min="9473" max="9473" width="20.109375" style="55" customWidth="1"/>
    <col min="9474" max="9475" width="13.6640625" style="55" customWidth="1"/>
    <col min="9476" max="9477" width="13.5546875" style="55" customWidth="1"/>
    <col min="9478" max="9481" width="13.6640625" style="55" customWidth="1"/>
    <col min="9482" max="9482" width="13.88671875" style="55" customWidth="1"/>
    <col min="9483" max="9483" width="12.33203125" style="55" customWidth="1"/>
    <col min="9484" max="9722" width="8.88671875" style="55"/>
    <col min="9723" max="9723" width="7.44140625" style="55" customWidth="1"/>
    <col min="9724" max="9724" width="15" style="55" customWidth="1"/>
    <col min="9725" max="9725" width="36.109375" style="55" customWidth="1"/>
    <col min="9726" max="9726" width="18.33203125" style="55" customWidth="1"/>
    <col min="9727" max="9727" width="17.33203125" style="55" customWidth="1"/>
    <col min="9728" max="9728" width="19.5546875" style="55" customWidth="1"/>
    <col min="9729" max="9729" width="20.109375" style="55" customWidth="1"/>
    <col min="9730" max="9731" width="13.6640625" style="55" customWidth="1"/>
    <col min="9732" max="9733" width="13.5546875" style="55" customWidth="1"/>
    <col min="9734" max="9737" width="13.6640625" style="55" customWidth="1"/>
    <col min="9738" max="9738" width="13.88671875" style="55" customWidth="1"/>
    <col min="9739" max="9739" width="12.33203125" style="55" customWidth="1"/>
    <col min="9740" max="9978" width="8.88671875" style="55"/>
    <col min="9979" max="9979" width="7.44140625" style="55" customWidth="1"/>
    <col min="9980" max="9980" width="15" style="55" customWidth="1"/>
    <col min="9981" max="9981" width="36.109375" style="55" customWidth="1"/>
    <col min="9982" max="9982" width="18.33203125" style="55" customWidth="1"/>
    <col min="9983" max="9983" width="17.33203125" style="55" customWidth="1"/>
    <col min="9984" max="9984" width="19.5546875" style="55" customWidth="1"/>
    <col min="9985" max="9985" width="20.109375" style="55" customWidth="1"/>
    <col min="9986" max="9987" width="13.6640625" style="55" customWidth="1"/>
    <col min="9988" max="9989" width="13.5546875" style="55" customWidth="1"/>
    <col min="9990" max="9993" width="13.6640625" style="55" customWidth="1"/>
    <col min="9994" max="9994" width="13.88671875" style="55" customWidth="1"/>
    <col min="9995" max="9995" width="12.33203125" style="55" customWidth="1"/>
    <col min="9996" max="10234" width="8.88671875" style="55"/>
    <col min="10235" max="10235" width="7.44140625" style="55" customWidth="1"/>
    <col min="10236" max="10236" width="15" style="55" customWidth="1"/>
    <col min="10237" max="10237" width="36.109375" style="55" customWidth="1"/>
    <col min="10238" max="10238" width="18.33203125" style="55" customWidth="1"/>
    <col min="10239" max="10239" width="17.33203125" style="55" customWidth="1"/>
    <col min="10240" max="10240" width="19.5546875" style="55" customWidth="1"/>
    <col min="10241" max="10241" width="20.109375" style="55" customWidth="1"/>
    <col min="10242" max="10243" width="13.6640625" style="55" customWidth="1"/>
    <col min="10244" max="10245" width="13.5546875" style="55" customWidth="1"/>
    <col min="10246" max="10249" width="13.6640625" style="55" customWidth="1"/>
    <col min="10250" max="10250" width="13.88671875" style="55" customWidth="1"/>
    <col min="10251" max="10251" width="12.33203125" style="55" customWidth="1"/>
    <col min="10252" max="10490" width="8.88671875" style="55"/>
    <col min="10491" max="10491" width="7.44140625" style="55" customWidth="1"/>
    <col min="10492" max="10492" width="15" style="55" customWidth="1"/>
    <col min="10493" max="10493" width="36.109375" style="55" customWidth="1"/>
    <col min="10494" max="10494" width="18.33203125" style="55" customWidth="1"/>
    <col min="10495" max="10495" width="17.33203125" style="55" customWidth="1"/>
    <col min="10496" max="10496" width="19.5546875" style="55" customWidth="1"/>
    <col min="10497" max="10497" width="20.109375" style="55" customWidth="1"/>
    <col min="10498" max="10499" width="13.6640625" style="55" customWidth="1"/>
    <col min="10500" max="10501" width="13.5546875" style="55" customWidth="1"/>
    <col min="10502" max="10505" width="13.6640625" style="55" customWidth="1"/>
    <col min="10506" max="10506" width="13.88671875" style="55" customWidth="1"/>
    <col min="10507" max="10507" width="12.33203125" style="55" customWidth="1"/>
    <col min="10508" max="10746" width="8.88671875" style="55"/>
    <col min="10747" max="10747" width="7.44140625" style="55" customWidth="1"/>
    <col min="10748" max="10748" width="15" style="55" customWidth="1"/>
    <col min="10749" max="10749" width="36.109375" style="55" customWidth="1"/>
    <col min="10750" max="10750" width="18.33203125" style="55" customWidth="1"/>
    <col min="10751" max="10751" width="17.33203125" style="55" customWidth="1"/>
    <col min="10752" max="10752" width="19.5546875" style="55" customWidth="1"/>
    <col min="10753" max="10753" width="20.109375" style="55" customWidth="1"/>
    <col min="10754" max="10755" width="13.6640625" style="55" customWidth="1"/>
    <col min="10756" max="10757" width="13.5546875" style="55" customWidth="1"/>
    <col min="10758" max="10761" width="13.6640625" style="55" customWidth="1"/>
    <col min="10762" max="10762" width="13.88671875" style="55" customWidth="1"/>
    <col min="10763" max="10763" width="12.33203125" style="55" customWidth="1"/>
    <col min="10764" max="11002" width="8.88671875" style="55"/>
    <col min="11003" max="11003" width="7.44140625" style="55" customWidth="1"/>
    <col min="11004" max="11004" width="15" style="55" customWidth="1"/>
    <col min="11005" max="11005" width="36.109375" style="55" customWidth="1"/>
    <col min="11006" max="11006" width="18.33203125" style="55" customWidth="1"/>
    <col min="11007" max="11007" width="17.33203125" style="55" customWidth="1"/>
    <col min="11008" max="11008" width="19.5546875" style="55" customWidth="1"/>
    <col min="11009" max="11009" width="20.109375" style="55" customWidth="1"/>
    <col min="11010" max="11011" width="13.6640625" style="55" customWidth="1"/>
    <col min="11012" max="11013" width="13.5546875" style="55" customWidth="1"/>
    <col min="11014" max="11017" width="13.6640625" style="55" customWidth="1"/>
    <col min="11018" max="11018" width="13.88671875" style="55" customWidth="1"/>
    <col min="11019" max="11019" width="12.33203125" style="55" customWidth="1"/>
    <col min="11020" max="11258" width="8.88671875" style="55"/>
    <col min="11259" max="11259" width="7.44140625" style="55" customWidth="1"/>
    <col min="11260" max="11260" width="15" style="55" customWidth="1"/>
    <col min="11261" max="11261" width="36.109375" style="55" customWidth="1"/>
    <col min="11262" max="11262" width="18.33203125" style="55" customWidth="1"/>
    <col min="11263" max="11263" width="17.33203125" style="55" customWidth="1"/>
    <col min="11264" max="11264" width="19.5546875" style="55" customWidth="1"/>
    <col min="11265" max="11265" width="20.109375" style="55" customWidth="1"/>
    <col min="11266" max="11267" width="13.6640625" style="55" customWidth="1"/>
    <col min="11268" max="11269" width="13.5546875" style="55" customWidth="1"/>
    <col min="11270" max="11273" width="13.6640625" style="55" customWidth="1"/>
    <col min="11274" max="11274" width="13.88671875" style="55" customWidth="1"/>
    <col min="11275" max="11275" width="12.33203125" style="55" customWidth="1"/>
    <col min="11276" max="11514" width="8.88671875" style="55"/>
    <col min="11515" max="11515" width="7.44140625" style="55" customWidth="1"/>
    <col min="11516" max="11516" width="15" style="55" customWidth="1"/>
    <col min="11517" max="11517" width="36.109375" style="55" customWidth="1"/>
    <col min="11518" max="11518" width="18.33203125" style="55" customWidth="1"/>
    <col min="11519" max="11519" width="17.33203125" style="55" customWidth="1"/>
    <col min="11520" max="11520" width="19.5546875" style="55" customWidth="1"/>
    <col min="11521" max="11521" width="20.109375" style="55" customWidth="1"/>
    <col min="11522" max="11523" width="13.6640625" style="55" customWidth="1"/>
    <col min="11524" max="11525" width="13.5546875" style="55" customWidth="1"/>
    <col min="11526" max="11529" width="13.6640625" style="55" customWidth="1"/>
    <col min="11530" max="11530" width="13.88671875" style="55" customWidth="1"/>
    <col min="11531" max="11531" width="12.33203125" style="55" customWidth="1"/>
    <col min="11532" max="11770" width="8.88671875" style="55"/>
    <col min="11771" max="11771" width="7.44140625" style="55" customWidth="1"/>
    <col min="11772" max="11772" width="15" style="55" customWidth="1"/>
    <col min="11773" max="11773" width="36.109375" style="55" customWidth="1"/>
    <col min="11774" max="11774" width="18.33203125" style="55" customWidth="1"/>
    <col min="11775" max="11775" width="17.33203125" style="55" customWidth="1"/>
    <col min="11776" max="11776" width="19.5546875" style="55" customWidth="1"/>
    <col min="11777" max="11777" width="20.109375" style="55" customWidth="1"/>
    <col min="11778" max="11779" width="13.6640625" style="55" customWidth="1"/>
    <col min="11780" max="11781" width="13.5546875" style="55" customWidth="1"/>
    <col min="11782" max="11785" width="13.6640625" style="55" customWidth="1"/>
    <col min="11786" max="11786" width="13.88671875" style="55" customWidth="1"/>
    <col min="11787" max="11787" width="12.33203125" style="55" customWidth="1"/>
    <col min="11788" max="12026" width="8.88671875" style="55"/>
    <col min="12027" max="12027" width="7.44140625" style="55" customWidth="1"/>
    <col min="12028" max="12028" width="15" style="55" customWidth="1"/>
    <col min="12029" max="12029" width="36.109375" style="55" customWidth="1"/>
    <col min="12030" max="12030" width="18.33203125" style="55" customWidth="1"/>
    <col min="12031" max="12031" width="17.33203125" style="55" customWidth="1"/>
    <col min="12032" max="12032" width="19.5546875" style="55" customWidth="1"/>
    <col min="12033" max="12033" width="20.109375" style="55" customWidth="1"/>
    <col min="12034" max="12035" width="13.6640625" style="55" customWidth="1"/>
    <col min="12036" max="12037" width="13.5546875" style="55" customWidth="1"/>
    <col min="12038" max="12041" width="13.6640625" style="55" customWidth="1"/>
    <col min="12042" max="12042" width="13.88671875" style="55" customWidth="1"/>
    <col min="12043" max="12043" width="12.33203125" style="55" customWidth="1"/>
    <col min="12044" max="12282" width="8.88671875" style="55"/>
    <col min="12283" max="12283" width="7.44140625" style="55" customWidth="1"/>
    <col min="12284" max="12284" width="15" style="55" customWidth="1"/>
    <col min="12285" max="12285" width="36.109375" style="55" customWidth="1"/>
    <col min="12286" max="12286" width="18.33203125" style="55" customWidth="1"/>
    <col min="12287" max="12287" width="17.33203125" style="55" customWidth="1"/>
    <col min="12288" max="12288" width="19.5546875" style="55" customWidth="1"/>
    <col min="12289" max="12289" width="20.109375" style="55" customWidth="1"/>
    <col min="12290" max="12291" width="13.6640625" style="55" customWidth="1"/>
    <col min="12292" max="12293" width="13.5546875" style="55" customWidth="1"/>
    <col min="12294" max="12297" width="13.6640625" style="55" customWidth="1"/>
    <col min="12298" max="12298" width="13.88671875" style="55" customWidth="1"/>
    <col min="12299" max="12299" width="12.33203125" style="55" customWidth="1"/>
    <col min="12300" max="12538" width="8.88671875" style="55"/>
    <col min="12539" max="12539" width="7.44140625" style="55" customWidth="1"/>
    <col min="12540" max="12540" width="15" style="55" customWidth="1"/>
    <col min="12541" max="12541" width="36.109375" style="55" customWidth="1"/>
    <col min="12542" max="12542" width="18.33203125" style="55" customWidth="1"/>
    <col min="12543" max="12543" width="17.33203125" style="55" customWidth="1"/>
    <col min="12544" max="12544" width="19.5546875" style="55" customWidth="1"/>
    <col min="12545" max="12545" width="20.109375" style="55" customWidth="1"/>
    <col min="12546" max="12547" width="13.6640625" style="55" customWidth="1"/>
    <col min="12548" max="12549" width="13.5546875" style="55" customWidth="1"/>
    <col min="12550" max="12553" width="13.6640625" style="55" customWidth="1"/>
    <col min="12554" max="12554" width="13.88671875" style="55" customWidth="1"/>
    <col min="12555" max="12555" width="12.33203125" style="55" customWidth="1"/>
    <col min="12556" max="12794" width="8.88671875" style="55"/>
    <col min="12795" max="12795" width="7.44140625" style="55" customWidth="1"/>
    <col min="12796" max="12796" width="15" style="55" customWidth="1"/>
    <col min="12797" max="12797" width="36.109375" style="55" customWidth="1"/>
    <col min="12798" max="12798" width="18.33203125" style="55" customWidth="1"/>
    <col min="12799" max="12799" width="17.33203125" style="55" customWidth="1"/>
    <col min="12800" max="12800" width="19.5546875" style="55" customWidth="1"/>
    <col min="12801" max="12801" width="20.109375" style="55" customWidth="1"/>
    <col min="12802" max="12803" width="13.6640625" style="55" customWidth="1"/>
    <col min="12804" max="12805" width="13.5546875" style="55" customWidth="1"/>
    <col min="12806" max="12809" width="13.6640625" style="55" customWidth="1"/>
    <col min="12810" max="12810" width="13.88671875" style="55" customWidth="1"/>
    <col min="12811" max="12811" width="12.33203125" style="55" customWidth="1"/>
    <col min="12812" max="13050" width="8.88671875" style="55"/>
    <col min="13051" max="13051" width="7.44140625" style="55" customWidth="1"/>
    <col min="13052" max="13052" width="15" style="55" customWidth="1"/>
    <col min="13053" max="13053" width="36.109375" style="55" customWidth="1"/>
    <col min="13054" max="13054" width="18.33203125" style="55" customWidth="1"/>
    <col min="13055" max="13055" width="17.33203125" style="55" customWidth="1"/>
    <col min="13056" max="13056" width="19.5546875" style="55" customWidth="1"/>
    <col min="13057" max="13057" width="20.109375" style="55" customWidth="1"/>
    <col min="13058" max="13059" width="13.6640625" style="55" customWidth="1"/>
    <col min="13060" max="13061" width="13.5546875" style="55" customWidth="1"/>
    <col min="13062" max="13065" width="13.6640625" style="55" customWidth="1"/>
    <col min="13066" max="13066" width="13.88671875" style="55" customWidth="1"/>
    <col min="13067" max="13067" width="12.33203125" style="55" customWidth="1"/>
    <col min="13068" max="13306" width="8.88671875" style="55"/>
    <col min="13307" max="13307" width="7.44140625" style="55" customWidth="1"/>
    <col min="13308" max="13308" width="15" style="55" customWidth="1"/>
    <col min="13309" max="13309" width="36.109375" style="55" customWidth="1"/>
    <col min="13310" max="13310" width="18.33203125" style="55" customWidth="1"/>
    <col min="13311" max="13311" width="17.33203125" style="55" customWidth="1"/>
    <col min="13312" max="13312" width="19.5546875" style="55" customWidth="1"/>
    <col min="13313" max="13313" width="20.109375" style="55" customWidth="1"/>
    <col min="13314" max="13315" width="13.6640625" style="55" customWidth="1"/>
    <col min="13316" max="13317" width="13.5546875" style="55" customWidth="1"/>
    <col min="13318" max="13321" width="13.6640625" style="55" customWidth="1"/>
    <col min="13322" max="13322" width="13.88671875" style="55" customWidth="1"/>
    <col min="13323" max="13323" width="12.33203125" style="55" customWidth="1"/>
    <col min="13324" max="13562" width="8.88671875" style="55"/>
    <col min="13563" max="13563" width="7.44140625" style="55" customWidth="1"/>
    <col min="13564" max="13564" width="15" style="55" customWidth="1"/>
    <col min="13565" max="13565" width="36.109375" style="55" customWidth="1"/>
    <col min="13566" max="13566" width="18.33203125" style="55" customWidth="1"/>
    <col min="13567" max="13567" width="17.33203125" style="55" customWidth="1"/>
    <col min="13568" max="13568" width="19.5546875" style="55" customWidth="1"/>
    <col min="13569" max="13569" width="20.109375" style="55" customWidth="1"/>
    <col min="13570" max="13571" width="13.6640625" style="55" customWidth="1"/>
    <col min="13572" max="13573" width="13.5546875" style="55" customWidth="1"/>
    <col min="13574" max="13577" width="13.6640625" style="55" customWidth="1"/>
    <col min="13578" max="13578" width="13.88671875" style="55" customWidth="1"/>
    <col min="13579" max="13579" width="12.33203125" style="55" customWidth="1"/>
    <col min="13580" max="13818" width="8.88671875" style="55"/>
    <col min="13819" max="13819" width="7.44140625" style="55" customWidth="1"/>
    <col min="13820" max="13820" width="15" style="55" customWidth="1"/>
    <col min="13821" max="13821" width="36.109375" style="55" customWidth="1"/>
    <col min="13822" max="13822" width="18.33203125" style="55" customWidth="1"/>
    <col min="13823" max="13823" width="17.33203125" style="55" customWidth="1"/>
    <col min="13824" max="13824" width="19.5546875" style="55" customWidth="1"/>
    <col min="13825" max="13825" width="20.109375" style="55" customWidth="1"/>
    <col min="13826" max="13827" width="13.6640625" style="55" customWidth="1"/>
    <col min="13828" max="13829" width="13.5546875" style="55" customWidth="1"/>
    <col min="13830" max="13833" width="13.6640625" style="55" customWidth="1"/>
    <col min="13834" max="13834" width="13.88671875" style="55" customWidth="1"/>
    <col min="13835" max="13835" width="12.33203125" style="55" customWidth="1"/>
    <col min="13836" max="14074" width="8.88671875" style="55"/>
    <col min="14075" max="14075" width="7.44140625" style="55" customWidth="1"/>
    <col min="14076" max="14076" width="15" style="55" customWidth="1"/>
    <col min="14077" max="14077" width="36.109375" style="55" customWidth="1"/>
    <col min="14078" max="14078" width="18.33203125" style="55" customWidth="1"/>
    <col min="14079" max="14079" width="17.33203125" style="55" customWidth="1"/>
    <col min="14080" max="14080" width="19.5546875" style="55" customWidth="1"/>
    <col min="14081" max="14081" width="20.109375" style="55" customWidth="1"/>
    <col min="14082" max="14083" width="13.6640625" style="55" customWidth="1"/>
    <col min="14084" max="14085" width="13.5546875" style="55" customWidth="1"/>
    <col min="14086" max="14089" width="13.6640625" style="55" customWidth="1"/>
    <col min="14090" max="14090" width="13.88671875" style="55" customWidth="1"/>
    <col min="14091" max="14091" width="12.33203125" style="55" customWidth="1"/>
    <col min="14092" max="14330" width="8.88671875" style="55"/>
    <col min="14331" max="14331" width="7.44140625" style="55" customWidth="1"/>
    <col min="14332" max="14332" width="15" style="55" customWidth="1"/>
    <col min="14333" max="14333" width="36.109375" style="55" customWidth="1"/>
    <col min="14334" max="14334" width="18.33203125" style="55" customWidth="1"/>
    <col min="14335" max="14335" width="17.33203125" style="55" customWidth="1"/>
    <col min="14336" max="14336" width="19.5546875" style="55" customWidth="1"/>
    <col min="14337" max="14337" width="20.109375" style="55" customWidth="1"/>
    <col min="14338" max="14339" width="13.6640625" style="55" customWidth="1"/>
    <col min="14340" max="14341" width="13.5546875" style="55" customWidth="1"/>
    <col min="14342" max="14345" width="13.6640625" style="55" customWidth="1"/>
    <col min="14346" max="14346" width="13.88671875" style="55" customWidth="1"/>
    <col min="14347" max="14347" width="12.33203125" style="55" customWidth="1"/>
    <col min="14348" max="14586" width="8.88671875" style="55"/>
    <col min="14587" max="14587" width="7.44140625" style="55" customWidth="1"/>
    <col min="14588" max="14588" width="15" style="55" customWidth="1"/>
    <col min="14589" max="14589" width="36.109375" style="55" customWidth="1"/>
    <col min="14590" max="14590" width="18.33203125" style="55" customWidth="1"/>
    <col min="14591" max="14591" width="17.33203125" style="55" customWidth="1"/>
    <col min="14592" max="14592" width="19.5546875" style="55" customWidth="1"/>
    <col min="14593" max="14593" width="20.109375" style="55" customWidth="1"/>
    <col min="14594" max="14595" width="13.6640625" style="55" customWidth="1"/>
    <col min="14596" max="14597" width="13.5546875" style="55" customWidth="1"/>
    <col min="14598" max="14601" width="13.6640625" style="55" customWidth="1"/>
    <col min="14602" max="14602" width="13.88671875" style="55" customWidth="1"/>
    <col min="14603" max="14603" width="12.33203125" style="55" customWidth="1"/>
    <col min="14604" max="14842" width="8.88671875" style="55"/>
    <col min="14843" max="14843" width="7.44140625" style="55" customWidth="1"/>
    <col min="14844" max="14844" width="15" style="55" customWidth="1"/>
    <col min="14845" max="14845" width="36.109375" style="55" customWidth="1"/>
    <col min="14846" max="14846" width="18.33203125" style="55" customWidth="1"/>
    <col min="14847" max="14847" width="17.33203125" style="55" customWidth="1"/>
    <col min="14848" max="14848" width="19.5546875" style="55" customWidth="1"/>
    <col min="14849" max="14849" width="20.109375" style="55" customWidth="1"/>
    <col min="14850" max="14851" width="13.6640625" style="55" customWidth="1"/>
    <col min="14852" max="14853" width="13.5546875" style="55" customWidth="1"/>
    <col min="14854" max="14857" width="13.6640625" style="55" customWidth="1"/>
    <col min="14858" max="14858" width="13.88671875" style="55" customWidth="1"/>
    <col min="14859" max="14859" width="12.33203125" style="55" customWidth="1"/>
    <col min="14860" max="15098" width="8.88671875" style="55"/>
    <col min="15099" max="15099" width="7.44140625" style="55" customWidth="1"/>
    <col min="15100" max="15100" width="15" style="55" customWidth="1"/>
    <col min="15101" max="15101" width="36.109375" style="55" customWidth="1"/>
    <col min="15102" max="15102" width="18.33203125" style="55" customWidth="1"/>
    <col min="15103" max="15103" width="17.33203125" style="55" customWidth="1"/>
    <col min="15104" max="15104" width="19.5546875" style="55" customWidth="1"/>
    <col min="15105" max="15105" width="20.109375" style="55" customWidth="1"/>
    <col min="15106" max="15107" width="13.6640625" style="55" customWidth="1"/>
    <col min="15108" max="15109" width="13.5546875" style="55" customWidth="1"/>
    <col min="15110" max="15113" width="13.6640625" style="55" customWidth="1"/>
    <col min="15114" max="15114" width="13.88671875" style="55" customWidth="1"/>
    <col min="15115" max="15115" width="12.33203125" style="55" customWidth="1"/>
    <col min="15116" max="15354" width="8.88671875" style="55"/>
    <col min="15355" max="15355" width="7.44140625" style="55" customWidth="1"/>
    <col min="15356" max="15356" width="15" style="55" customWidth="1"/>
    <col min="15357" max="15357" width="36.109375" style="55" customWidth="1"/>
    <col min="15358" max="15358" width="18.33203125" style="55" customWidth="1"/>
    <col min="15359" max="15359" width="17.33203125" style="55" customWidth="1"/>
    <col min="15360" max="15360" width="19.5546875" style="55" customWidth="1"/>
    <col min="15361" max="15361" width="20.109375" style="55" customWidth="1"/>
    <col min="15362" max="15363" width="13.6640625" style="55" customWidth="1"/>
    <col min="15364" max="15365" width="13.5546875" style="55" customWidth="1"/>
    <col min="15366" max="15369" width="13.6640625" style="55" customWidth="1"/>
    <col min="15370" max="15370" width="13.88671875" style="55" customWidth="1"/>
    <col min="15371" max="15371" width="12.33203125" style="55" customWidth="1"/>
    <col min="15372" max="15610" width="8.88671875" style="55"/>
    <col min="15611" max="15611" width="7.44140625" style="55" customWidth="1"/>
    <col min="15612" max="15612" width="15" style="55" customWidth="1"/>
    <col min="15613" max="15613" width="36.109375" style="55" customWidth="1"/>
    <col min="15614" max="15614" width="18.33203125" style="55" customWidth="1"/>
    <col min="15615" max="15615" width="17.33203125" style="55" customWidth="1"/>
    <col min="15616" max="15616" width="19.5546875" style="55" customWidth="1"/>
    <col min="15617" max="15617" width="20.109375" style="55" customWidth="1"/>
    <col min="15618" max="15619" width="13.6640625" style="55" customWidth="1"/>
    <col min="15620" max="15621" width="13.5546875" style="55" customWidth="1"/>
    <col min="15622" max="15625" width="13.6640625" style="55" customWidth="1"/>
    <col min="15626" max="15626" width="13.88671875" style="55" customWidth="1"/>
    <col min="15627" max="15627" width="12.33203125" style="55" customWidth="1"/>
    <col min="15628" max="15866" width="8.88671875" style="55"/>
    <col min="15867" max="15867" width="7.44140625" style="55" customWidth="1"/>
    <col min="15868" max="15868" width="15" style="55" customWidth="1"/>
    <col min="15869" max="15869" width="36.109375" style="55" customWidth="1"/>
    <col min="15870" max="15870" width="18.33203125" style="55" customWidth="1"/>
    <col min="15871" max="15871" width="17.33203125" style="55" customWidth="1"/>
    <col min="15872" max="15872" width="19.5546875" style="55" customWidth="1"/>
    <col min="15873" max="15873" width="20.109375" style="55" customWidth="1"/>
    <col min="15874" max="15875" width="13.6640625" style="55" customWidth="1"/>
    <col min="15876" max="15877" width="13.5546875" style="55" customWidth="1"/>
    <col min="15878" max="15881" width="13.6640625" style="55" customWidth="1"/>
    <col min="15882" max="15882" width="13.88671875" style="55" customWidth="1"/>
    <col min="15883" max="15883" width="12.33203125" style="55" customWidth="1"/>
    <col min="15884" max="16122" width="8.88671875" style="55"/>
    <col min="16123" max="16123" width="7.44140625" style="55" customWidth="1"/>
    <col min="16124" max="16124" width="15" style="55" customWidth="1"/>
    <col min="16125" max="16125" width="36.109375" style="55" customWidth="1"/>
    <col min="16126" max="16126" width="18.33203125" style="55" customWidth="1"/>
    <col min="16127" max="16127" width="17.33203125" style="55" customWidth="1"/>
    <col min="16128" max="16128" width="19.5546875" style="55" customWidth="1"/>
    <col min="16129" max="16129" width="20.109375" style="55" customWidth="1"/>
    <col min="16130" max="16131" width="13.6640625" style="55" customWidth="1"/>
    <col min="16132" max="16133" width="13.5546875" style="55" customWidth="1"/>
    <col min="16134" max="16137" width="13.6640625" style="55" customWidth="1"/>
    <col min="16138" max="16138" width="13.88671875" style="55" customWidth="1"/>
    <col min="16139" max="16139" width="12.33203125" style="55" customWidth="1"/>
    <col min="16140" max="16384" width="8.88671875" style="55"/>
  </cols>
  <sheetData>
    <row r="1" spans="1:76" ht="33" customHeight="1" x14ac:dyDescent="0.3">
      <c r="A1" s="54"/>
      <c r="B1" s="54"/>
      <c r="C1" s="54"/>
      <c r="D1" s="54"/>
      <c r="E1" s="54"/>
      <c r="F1" s="54"/>
      <c r="G1" s="54"/>
      <c r="H1" s="97"/>
      <c r="I1" s="192" t="s">
        <v>899</v>
      </c>
      <c r="J1" s="192"/>
      <c r="K1" s="192"/>
      <c r="L1" s="192"/>
      <c r="M1" s="192"/>
      <c r="N1" s="192"/>
      <c r="O1" s="192"/>
      <c r="P1" s="192"/>
    </row>
    <row r="2" spans="1:76" ht="29.25" customHeight="1" x14ac:dyDescent="0.3">
      <c r="A2" s="54"/>
      <c r="B2" s="54"/>
      <c r="C2" s="54"/>
      <c r="D2" s="54"/>
      <c r="E2" s="54"/>
      <c r="F2" s="54"/>
      <c r="G2" s="54"/>
      <c r="H2" s="97"/>
      <c r="I2" s="192"/>
      <c r="J2" s="192"/>
      <c r="K2" s="192"/>
      <c r="L2" s="192"/>
      <c r="M2" s="192"/>
      <c r="N2" s="192"/>
      <c r="O2" s="192"/>
      <c r="P2" s="192"/>
    </row>
    <row r="3" spans="1:76" ht="15" customHeight="1" x14ac:dyDescent="0.3">
      <c r="A3" s="54"/>
      <c r="B3" s="54"/>
      <c r="C3" s="54"/>
      <c r="D3" s="54"/>
      <c r="E3" s="54"/>
      <c r="F3" s="54"/>
      <c r="G3" s="54"/>
      <c r="H3" s="56"/>
      <c r="I3" s="56"/>
      <c r="J3" s="56"/>
      <c r="K3" s="97"/>
      <c r="L3" s="97"/>
      <c r="M3" s="97"/>
      <c r="N3" s="97"/>
      <c r="O3" s="97"/>
      <c r="P3" s="97"/>
    </row>
    <row r="4" spans="1:76" ht="17.399999999999999" x14ac:dyDescent="0.3">
      <c r="A4" s="193" t="s">
        <v>866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</row>
    <row r="5" spans="1:76" ht="25.2" customHeight="1" x14ac:dyDescent="0.3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76" ht="15.75" customHeight="1" x14ac:dyDescent="0.3">
      <c r="A6" s="194" t="s">
        <v>849</v>
      </c>
      <c r="B6" s="194" t="s">
        <v>508</v>
      </c>
      <c r="C6" s="194"/>
      <c r="D6" s="194" t="s">
        <v>509</v>
      </c>
      <c r="E6" s="194" t="s">
        <v>510</v>
      </c>
      <c r="F6" s="194" t="s">
        <v>511</v>
      </c>
      <c r="G6" s="194" t="s">
        <v>512</v>
      </c>
      <c r="H6" s="196" t="s">
        <v>513</v>
      </c>
      <c r="I6" s="197"/>
      <c r="J6" s="197"/>
      <c r="K6" s="197"/>
      <c r="L6" s="197"/>
      <c r="M6" s="197"/>
      <c r="N6" s="197"/>
      <c r="O6" s="198"/>
      <c r="P6" s="194" t="s">
        <v>514</v>
      </c>
    </row>
    <row r="7" spans="1:76" ht="31.2" x14ac:dyDescent="0.3">
      <c r="A7" s="195"/>
      <c r="B7" s="195"/>
      <c r="C7" s="195"/>
      <c r="D7" s="195"/>
      <c r="E7" s="195"/>
      <c r="F7" s="195"/>
      <c r="G7" s="195"/>
      <c r="H7" s="57">
        <v>2024</v>
      </c>
      <c r="I7" s="57">
        <v>2025</v>
      </c>
      <c r="J7" s="57">
        <v>2026</v>
      </c>
      <c r="K7" s="57">
        <v>2027</v>
      </c>
      <c r="L7" s="57">
        <v>2028</v>
      </c>
      <c r="M7" s="57">
        <v>2029</v>
      </c>
      <c r="N7" s="58">
        <v>2030</v>
      </c>
      <c r="O7" s="58" t="s">
        <v>515</v>
      </c>
      <c r="P7" s="195"/>
    </row>
    <row r="8" spans="1:76" x14ac:dyDescent="0.3">
      <c r="A8" s="220" t="s">
        <v>516</v>
      </c>
      <c r="B8" s="221"/>
      <c r="C8" s="221"/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2"/>
    </row>
    <row r="9" spans="1:76" s="62" customFormat="1" ht="31.2" x14ac:dyDescent="0.3">
      <c r="A9" s="59" t="s">
        <v>517</v>
      </c>
      <c r="B9" s="60" t="s">
        <v>518</v>
      </c>
      <c r="C9" s="60" t="s">
        <v>900</v>
      </c>
      <c r="D9" s="59" t="s">
        <v>558</v>
      </c>
      <c r="E9" s="59" t="s">
        <v>559</v>
      </c>
      <c r="F9" s="112">
        <v>574582</v>
      </c>
      <c r="G9" s="61">
        <v>262105.67</v>
      </c>
      <c r="H9" s="112">
        <v>47218</v>
      </c>
      <c r="I9" s="112">
        <v>49912.08</v>
      </c>
      <c r="J9" s="112">
        <v>48231.51</v>
      </c>
      <c r="K9" s="112">
        <v>46574.86</v>
      </c>
      <c r="L9" s="112">
        <v>44926.17</v>
      </c>
      <c r="M9" s="112">
        <v>43259.31</v>
      </c>
      <c r="N9" s="112">
        <v>21092.100000000002</v>
      </c>
      <c r="O9" s="112">
        <v>0</v>
      </c>
      <c r="P9" s="61">
        <f t="shared" ref="P9:P17" si="0">SUM(H9:O9)</f>
        <v>301214.02999999997</v>
      </c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</row>
    <row r="10" spans="1:76" s="62" customFormat="1" ht="46.8" x14ac:dyDescent="0.3">
      <c r="A10" s="59" t="s">
        <v>519</v>
      </c>
      <c r="B10" s="60" t="s">
        <v>518</v>
      </c>
      <c r="C10" s="60" t="s">
        <v>901</v>
      </c>
      <c r="D10" s="59" t="s">
        <v>576</v>
      </c>
      <c r="E10" s="59" t="s">
        <v>559</v>
      </c>
      <c r="F10" s="112">
        <v>94383</v>
      </c>
      <c r="G10" s="61">
        <v>44712</v>
      </c>
      <c r="H10" s="112">
        <v>8546.7400000000016</v>
      </c>
      <c r="I10" s="112">
        <v>8119.01</v>
      </c>
      <c r="J10" s="112">
        <v>7852.329999999999</v>
      </c>
      <c r="K10" s="112">
        <v>7584.93</v>
      </c>
      <c r="L10" s="112">
        <v>7318.96</v>
      </c>
      <c r="M10" s="112">
        <v>7049.7499999999991</v>
      </c>
      <c r="N10" s="112">
        <v>5115.5400000000009</v>
      </c>
      <c r="O10" s="112">
        <v>0</v>
      </c>
      <c r="P10" s="61">
        <f t="shared" si="0"/>
        <v>51587.26</v>
      </c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</row>
    <row r="11" spans="1:76" s="62" customFormat="1" ht="62.4" x14ac:dyDescent="0.3">
      <c r="A11" s="59" t="s">
        <v>520</v>
      </c>
      <c r="B11" s="60" t="s">
        <v>518</v>
      </c>
      <c r="C11" s="60" t="s">
        <v>902</v>
      </c>
      <c r="D11" s="59" t="s">
        <v>576</v>
      </c>
      <c r="E11" s="59" t="s">
        <v>559</v>
      </c>
      <c r="F11" s="112">
        <v>83464</v>
      </c>
      <c r="G11" s="61">
        <v>39555</v>
      </c>
      <c r="H11" s="112">
        <v>7560.97</v>
      </c>
      <c r="I11" s="112">
        <v>7182.579999999999</v>
      </c>
      <c r="J11" s="112">
        <v>6946.67</v>
      </c>
      <c r="K11" s="112">
        <v>6710.09</v>
      </c>
      <c r="L11" s="112">
        <v>6474.8300000000008</v>
      </c>
      <c r="M11" s="112">
        <v>6236.64</v>
      </c>
      <c r="N11" s="112">
        <v>4525.51</v>
      </c>
      <c r="O11" s="112">
        <v>0</v>
      </c>
      <c r="P11" s="61">
        <f t="shared" si="0"/>
        <v>45637.29</v>
      </c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</row>
    <row r="12" spans="1:76" s="62" customFormat="1" ht="31.2" x14ac:dyDescent="0.3">
      <c r="A12" s="59" t="s">
        <v>523</v>
      </c>
      <c r="B12" s="60" t="s">
        <v>518</v>
      </c>
      <c r="C12" s="60" t="s">
        <v>903</v>
      </c>
      <c r="D12" s="59" t="s">
        <v>589</v>
      </c>
      <c r="E12" s="59" t="s">
        <v>590</v>
      </c>
      <c r="F12" s="112">
        <v>175924</v>
      </c>
      <c r="G12" s="61">
        <v>83349</v>
      </c>
      <c r="H12" s="112">
        <v>15934.7</v>
      </c>
      <c r="I12" s="112">
        <v>15134.91</v>
      </c>
      <c r="J12" s="112">
        <v>14637.779999999999</v>
      </c>
      <c r="K12" s="112">
        <v>14139.3</v>
      </c>
      <c r="L12" s="112">
        <v>13643.54</v>
      </c>
      <c r="M12" s="112">
        <v>13141.62</v>
      </c>
      <c r="N12" s="112">
        <v>9545.89</v>
      </c>
      <c r="O12" s="112">
        <v>0</v>
      </c>
      <c r="P12" s="61">
        <f t="shared" si="0"/>
        <v>96177.74</v>
      </c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</row>
    <row r="13" spans="1:76" s="62" customFormat="1" x14ac:dyDescent="0.3">
      <c r="A13" s="59" t="s">
        <v>526</v>
      </c>
      <c r="B13" s="60" t="s">
        <v>518</v>
      </c>
      <c r="C13" s="60" t="s">
        <v>904</v>
      </c>
      <c r="D13" s="59" t="s">
        <v>589</v>
      </c>
      <c r="E13" s="59" t="s">
        <v>590</v>
      </c>
      <c r="F13" s="112">
        <v>33890</v>
      </c>
      <c r="G13" s="61">
        <v>16064.64</v>
      </c>
      <c r="H13" s="112">
        <v>3071.31</v>
      </c>
      <c r="I13" s="112">
        <v>2917.13</v>
      </c>
      <c r="J13" s="112">
        <v>2821.3300000000004</v>
      </c>
      <c r="K13" s="112">
        <v>2725.27</v>
      </c>
      <c r="L13" s="112">
        <v>2629.7</v>
      </c>
      <c r="M13" s="112">
        <v>2532.96</v>
      </c>
      <c r="N13" s="112">
        <v>1839.56</v>
      </c>
      <c r="O13" s="112">
        <v>0</v>
      </c>
      <c r="P13" s="61">
        <f t="shared" si="0"/>
        <v>18537.260000000002</v>
      </c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</row>
    <row r="14" spans="1:76" s="62" customFormat="1" ht="46.8" x14ac:dyDescent="0.3">
      <c r="A14" s="59" t="s">
        <v>528</v>
      </c>
      <c r="B14" s="60" t="s">
        <v>518</v>
      </c>
      <c r="C14" s="60" t="s">
        <v>905</v>
      </c>
      <c r="D14" s="59" t="s">
        <v>589</v>
      </c>
      <c r="E14" s="59" t="s">
        <v>590</v>
      </c>
      <c r="F14" s="112">
        <v>79130</v>
      </c>
      <c r="G14" s="61">
        <v>37503</v>
      </c>
      <c r="H14" s="112">
        <v>7169.8099999999995</v>
      </c>
      <c r="I14" s="112">
        <v>6809.98</v>
      </c>
      <c r="J14" s="112">
        <v>6586.3</v>
      </c>
      <c r="K14" s="112">
        <v>6361.9800000000005</v>
      </c>
      <c r="L14" s="112">
        <v>6138.92</v>
      </c>
      <c r="M14" s="112">
        <v>5913.09</v>
      </c>
      <c r="N14" s="112">
        <v>4295.1900000000005</v>
      </c>
      <c r="O14" s="112">
        <v>0</v>
      </c>
      <c r="P14" s="61">
        <f t="shared" si="0"/>
        <v>43275.270000000004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</row>
    <row r="15" spans="1:76" s="62" customFormat="1" ht="46.8" x14ac:dyDescent="0.3">
      <c r="A15" s="59" t="s">
        <v>529</v>
      </c>
      <c r="B15" s="60" t="s">
        <v>518</v>
      </c>
      <c r="C15" s="60" t="s">
        <v>906</v>
      </c>
      <c r="D15" s="59" t="s">
        <v>604</v>
      </c>
      <c r="E15" s="59" t="s">
        <v>605</v>
      </c>
      <c r="F15" s="112">
        <v>37367</v>
      </c>
      <c r="G15" s="61">
        <v>17711</v>
      </c>
      <c r="H15" s="112">
        <v>3386.6800000000003</v>
      </c>
      <c r="I15" s="112">
        <v>3216.22</v>
      </c>
      <c r="J15" s="112">
        <v>3110.58</v>
      </c>
      <c r="K15" s="112">
        <v>3004.65</v>
      </c>
      <c r="L15" s="112">
        <v>2899.3</v>
      </c>
      <c r="M15" s="112">
        <v>2792.66</v>
      </c>
      <c r="N15" s="112">
        <v>2030.74</v>
      </c>
      <c r="O15" s="112">
        <v>0</v>
      </c>
      <c r="P15" s="61">
        <f t="shared" si="0"/>
        <v>20440.830000000002</v>
      </c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</row>
    <row r="16" spans="1:76" s="62" customFormat="1" ht="31.2" x14ac:dyDescent="0.3">
      <c r="A16" s="59" t="s">
        <v>530</v>
      </c>
      <c r="B16" s="60" t="s">
        <v>518</v>
      </c>
      <c r="C16" s="60" t="s">
        <v>907</v>
      </c>
      <c r="D16" s="59" t="s">
        <v>613</v>
      </c>
      <c r="E16" s="59" t="s">
        <v>614</v>
      </c>
      <c r="F16" s="112">
        <v>23324</v>
      </c>
      <c r="G16" s="61">
        <v>11284</v>
      </c>
      <c r="H16" s="112">
        <v>2060.17</v>
      </c>
      <c r="I16" s="112">
        <v>1997.52</v>
      </c>
      <c r="J16" s="112">
        <v>1927.1899999999998</v>
      </c>
      <c r="K16" s="112">
        <v>1862.0900000000001</v>
      </c>
      <c r="L16" s="112">
        <v>1797.41</v>
      </c>
      <c r="M16" s="112">
        <v>1731.9</v>
      </c>
      <c r="N16" s="112">
        <v>1666.8100000000002</v>
      </c>
      <c r="O16" s="112">
        <v>3.56</v>
      </c>
      <c r="P16" s="61">
        <f t="shared" si="0"/>
        <v>13046.65</v>
      </c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</row>
    <row r="17" spans="1:76" s="62" customFormat="1" ht="31.2" x14ac:dyDescent="0.3">
      <c r="A17" s="59" t="s">
        <v>531</v>
      </c>
      <c r="B17" s="60" t="s">
        <v>518</v>
      </c>
      <c r="C17" s="60" t="s">
        <v>908</v>
      </c>
      <c r="D17" s="59" t="s">
        <v>613</v>
      </c>
      <c r="E17" s="59" t="s">
        <v>614</v>
      </c>
      <c r="F17" s="112">
        <v>36207</v>
      </c>
      <c r="G17" s="61">
        <v>17500</v>
      </c>
      <c r="H17" s="112">
        <v>3195.0600000000004</v>
      </c>
      <c r="I17" s="113">
        <v>3097.91</v>
      </c>
      <c r="J17" s="112">
        <v>2988.81</v>
      </c>
      <c r="K17" s="112">
        <v>2887.88</v>
      </c>
      <c r="L17" s="112">
        <v>2787.58</v>
      </c>
      <c r="M17" s="112">
        <v>2685.9</v>
      </c>
      <c r="N17" s="112">
        <v>2585.0500000000002</v>
      </c>
      <c r="O17" s="112">
        <v>5.5299999999999994</v>
      </c>
      <c r="P17" s="61">
        <f t="shared" si="0"/>
        <v>20233.719999999998</v>
      </c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</row>
    <row r="18" spans="1:76" s="62" customFormat="1" ht="46.8" x14ac:dyDescent="0.3">
      <c r="A18" s="59" t="s">
        <v>532</v>
      </c>
      <c r="B18" s="60" t="s">
        <v>518</v>
      </c>
      <c r="C18" s="60" t="s">
        <v>909</v>
      </c>
      <c r="D18" s="59" t="s">
        <v>613</v>
      </c>
      <c r="E18" s="59" t="s">
        <v>614</v>
      </c>
      <c r="F18" s="112">
        <v>105617</v>
      </c>
      <c r="G18" s="61">
        <v>52835.61</v>
      </c>
      <c r="H18" s="122">
        <v>9646.51</v>
      </c>
      <c r="I18" s="114">
        <v>9353.1299999999992</v>
      </c>
      <c r="J18" s="115">
        <v>9023.7999999999993</v>
      </c>
      <c r="K18" s="112">
        <v>8719.07</v>
      </c>
      <c r="L18" s="112">
        <v>8416.24</v>
      </c>
      <c r="M18" s="112">
        <v>8109.23</v>
      </c>
      <c r="N18" s="112">
        <v>7804.329999999999</v>
      </c>
      <c r="O18" s="112">
        <v>16.68</v>
      </c>
      <c r="P18" s="61">
        <f t="shared" ref="P18:P66" si="1">SUM(H18:O18)</f>
        <v>61088.99</v>
      </c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</row>
    <row r="19" spans="1:76" s="62" customFormat="1" ht="31.2" x14ac:dyDescent="0.3">
      <c r="A19" s="59" t="s">
        <v>533</v>
      </c>
      <c r="B19" s="60" t="s">
        <v>518</v>
      </c>
      <c r="C19" s="60" t="s">
        <v>910</v>
      </c>
      <c r="D19" s="59" t="s">
        <v>618</v>
      </c>
      <c r="E19" s="59" t="s">
        <v>614</v>
      </c>
      <c r="F19" s="112">
        <v>299023</v>
      </c>
      <c r="G19" s="61">
        <v>149464</v>
      </c>
      <c r="H19" s="112">
        <v>27282.909999999996</v>
      </c>
      <c r="I19" s="116">
        <v>26459.42</v>
      </c>
      <c r="J19" s="112">
        <v>25526.81</v>
      </c>
      <c r="K19" s="112">
        <v>24664.84</v>
      </c>
      <c r="L19" s="112">
        <v>23808.16</v>
      </c>
      <c r="M19" s="112">
        <v>22939.69</v>
      </c>
      <c r="N19" s="112">
        <v>22078.29</v>
      </c>
      <c r="O19" s="112">
        <v>47.199999999999996</v>
      </c>
      <c r="P19" s="61">
        <f t="shared" si="1"/>
        <v>172807.32</v>
      </c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</row>
    <row r="20" spans="1:76" s="62" customFormat="1" ht="31.2" x14ac:dyDescent="0.3">
      <c r="A20" s="59" t="s">
        <v>534</v>
      </c>
      <c r="B20" s="60" t="s">
        <v>518</v>
      </c>
      <c r="C20" s="60" t="s">
        <v>911</v>
      </c>
      <c r="D20" s="59" t="s">
        <v>561</v>
      </c>
      <c r="E20" s="59" t="s">
        <v>562</v>
      </c>
      <c r="F20" s="112">
        <v>6355406</v>
      </c>
      <c r="G20" s="61">
        <v>4520880</v>
      </c>
      <c r="H20" s="112">
        <v>378534.38</v>
      </c>
      <c r="I20" s="112">
        <v>440135.15</v>
      </c>
      <c r="J20" s="112">
        <v>428162.17999999993</v>
      </c>
      <c r="K20" s="112">
        <v>417419.65</v>
      </c>
      <c r="L20" s="112">
        <v>407044.75</v>
      </c>
      <c r="M20" s="112">
        <v>395919.88</v>
      </c>
      <c r="N20" s="112">
        <v>385184.70999999996</v>
      </c>
      <c r="O20" s="112">
        <v>3330124.19</v>
      </c>
      <c r="P20" s="61">
        <f t="shared" si="1"/>
        <v>6182524.8899999997</v>
      </c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</row>
    <row r="21" spans="1:76" s="62" customFormat="1" ht="31.2" x14ac:dyDescent="0.3">
      <c r="A21" s="59" t="s">
        <v>535</v>
      </c>
      <c r="B21" s="60" t="s">
        <v>518</v>
      </c>
      <c r="C21" s="60" t="s">
        <v>912</v>
      </c>
      <c r="D21" s="59" t="s">
        <v>547</v>
      </c>
      <c r="E21" s="59" t="s">
        <v>548</v>
      </c>
      <c r="F21" s="112">
        <v>37794</v>
      </c>
      <c r="G21" s="61">
        <v>20583.63</v>
      </c>
      <c r="H21" s="112">
        <v>3544.89</v>
      </c>
      <c r="I21" s="112">
        <v>3362.5899999999997</v>
      </c>
      <c r="J21" s="112">
        <v>3255.65</v>
      </c>
      <c r="K21" s="112">
        <v>3148.4199999999996</v>
      </c>
      <c r="L21" s="112">
        <v>3042.08</v>
      </c>
      <c r="M21" s="112">
        <v>2933.86</v>
      </c>
      <c r="N21" s="112">
        <v>2826.6899999999996</v>
      </c>
      <c r="O21" s="112">
        <v>2050.71</v>
      </c>
      <c r="P21" s="61">
        <f t="shared" si="1"/>
        <v>24164.889999999996</v>
      </c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</row>
    <row r="22" spans="1:76" s="62" customFormat="1" ht="31.2" x14ac:dyDescent="0.3">
      <c r="A22" s="59" t="s">
        <v>536</v>
      </c>
      <c r="B22" s="60" t="s">
        <v>518</v>
      </c>
      <c r="C22" s="60" t="s">
        <v>913</v>
      </c>
      <c r="D22" s="59" t="s">
        <v>547</v>
      </c>
      <c r="E22" s="59" t="s">
        <v>550</v>
      </c>
      <c r="F22" s="112">
        <v>426584</v>
      </c>
      <c r="G22" s="61">
        <v>312257.96000000002</v>
      </c>
      <c r="H22" s="112">
        <v>24847.5</v>
      </c>
      <c r="I22" s="112">
        <v>29999.41</v>
      </c>
      <c r="J22" s="112">
        <v>29290.61</v>
      </c>
      <c r="K22" s="112">
        <v>28564.760000000002</v>
      </c>
      <c r="L22" s="112">
        <v>27864.74</v>
      </c>
      <c r="M22" s="112">
        <v>27112.060000000005</v>
      </c>
      <c r="N22" s="112">
        <v>26386.68</v>
      </c>
      <c r="O22" s="112">
        <v>237837.17000000007</v>
      </c>
      <c r="P22" s="61">
        <f t="shared" si="1"/>
        <v>431902.93000000005</v>
      </c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</row>
    <row r="23" spans="1:76" s="62" customFormat="1" ht="31.2" x14ac:dyDescent="0.3">
      <c r="A23" s="59" t="s">
        <v>537</v>
      </c>
      <c r="B23" s="60" t="s">
        <v>518</v>
      </c>
      <c r="C23" s="60" t="s">
        <v>914</v>
      </c>
      <c r="D23" s="59" t="s">
        <v>599</v>
      </c>
      <c r="E23" s="59" t="s">
        <v>600</v>
      </c>
      <c r="F23" s="112">
        <v>48847</v>
      </c>
      <c r="G23" s="61">
        <v>27360</v>
      </c>
      <c r="H23" s="112">
        <v>4571.58</v>
      </c>
      <c r="I23" s="112">
        <v>4380.2299999999996</v>
      </c>
      <c r="J23" s="112">
        <v>4226.6899999999996</v>
      </c>
      <c r="K23" s="112">
        <v>4088.6099999999997</v>
      </c>
      <c r="L23" s="112">
        <v>3951.7599999999998</v>
      </c>
      <c r="M23" s="112">
        <v>3812.2999999999997</v>
      </c>
      <c r="N23" s="112">
        <v>3674.33</v>
      </c>
      <c r="O23" s="112">
        <v>3541.27</v>
      </c>
      <c r="P23" s="61">
        <f t="shared" si="1"/>
        <v>32246.77</v>
      </c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</row>
    <row r="24" spans="1:76" s="62" customFormat="1" ht="31.2" x14ac:dyDescent="0.3">
      <c r="A24" s="59" t="s">
        <v>538</v>
      </c>
      <c r="B24" s="60" t="s">
        <v>518</v>
      </c>
      <c r="C24" s="60" t="s">
        <v>915</v>
      </c>
      <c r="D24" s="59" t="s">
        <v>599</v>
      </c>
      <c r="E24" s="59" t="s">
        <v>600</v>
      </c>
      <c r="F24" s="112">
        <v>85240</v>
      </c>
      <c r="G24" s="61">
        <v>47872</v>
      </c>
      <c r="H24" s="112">
        <v>7998.88</v>
      </c>
      <c r="I24" s="112">
        <v>7664.12</v>
      </c>
      <c r="J24" s="112">
        <v>7395.43</v>
      </c>
      <c r="K24" s="112">
        <v>7153.84</v>
      </c>
      <c r="L24" s="112">
        <v>6914.42</v>
      </c>
      <c r="M24" s="112">
        <v>6670.36</v>
      </c>
      <c r="N24" s="112">
        <v>6428.97</v>
      </c>
      <c r="O24" s="112">
        <v>6196.130000000001</v>
      </c>
      <c r="P24" s="61">
        <f t="shared" si="1"/>
        <v>56422.150000000009</v>
      </c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</row>
    <row r="25" spans="1:76" s="62" customFormat="1" ht="31.2" x14ac:dyDescent="0.3">
      <c r="A25" s="59" t="s">
        <v>541</v>
      </c>
      <c r="B25" s="60" t="s">
        <v>518</v>
      </c>
      <c r="C25" s="60" t="s">
        <v>916</v>
      </c>
      <c r="D25" s="59" t="s">
        <v>599</v>
      </c>
      <c r="E25" s="59" t="s">
        <v>600</v>
      </c>
      <c r="F25" s="112">
        <v>122911</v>
      </c>
      <c r="G25" s="61">
        <v>69024</v>
      </c>
      <c r="H25" s="112">
        <v>11533.17</v>
      </c>
      <c r="I25" s="112">
        <v>11050.429999999998</v>
      </c>
      <c r="J25" s="112">
        <v>10663.07</v>
      </c>
      <c r="K25" s="112">
        <v>10314.75</v>
      </c>
      <c r="L25" s="112">
        <v>9969.5400000000009</v>
      </c>
      <c r="M25" s="112">
        <v>9617.64</v>
      </c>
      <c r="N25" s="112">
        <v>9269.58</v>
      </c>
      <c r="O25" s="112">
        <v>8933.8700000000008</v>
      </c>
      <c r="P25" s="61">
        <f t="shared" si="1"/>
        <v>81352.049999999988</v>
      </c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</row>
    <row r="26" spans="1:76" s="62" customFormat="1" ht="31.2" x14ac:dyDescent="0.3">
      <c r="A26" s="59" t="s">
        <v>543</v>
      </c>
      <c r="B26" s="60" t="s">
        <v>518</v>
      </c>
      <c r="C26" s="60" t="s">
        <v>917</v>
      </c>
      <c r="D26" s="59" t="s">
        <v>607</v>
      </c>
      <c r="E26" s="59" t="s">
        <v>600</v>
      </c>
      <c r="F26" s="112">
        <v>329605</v>
      </c>
      <c r="G26" s="61">
        <v>181280</v>
      </c>
      <c r="H26" s="112">
        <v>30204.27</v>
      </c>
      <c r="I26" s="112">
        <v>29031.46</v>
      </c>
      <c r="J26" s="112">
        <v>28004.75</v>
      </c>
      <c r="K26" s="112">
        <v>27089.919999999998</v>
      </c>
      <c r="L26" s="112">
        <v>26183.29</v>
      </c>
      <c r="M26" s="112">
        <v>25259.100000000002</v>
      </c>
      <c r="N26" s="112">
        <v>24344.94</v>
      </c>
      <c r="O26" s="112">
        <v>23463.34</v>
      </c>
      <c r="P26" s="61">
        <f t="shared" si="1"/>
        <v>213581.07</v>
      </c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</row>
    <row r="27" spans="1:76" s="62" customFormat="1" ht="31.2" x14ac:dyDescent="0.3">
      <c r="A27" s="59" t="s">
        <v>546</v>
      </c>
      <c r="B27" s="60" t="s">
        <v>518</v>
      </c>
      <c r="C27" s="60" t="s">
        <v>918</v>
      </c>
      <c r="D27" s="59" t="s">
        <v>609</v>
      </c>
      <c r="E27" s="59" t="s">
        <v>610</v>
      </c>
      <c r="F27" s="112">
        <v>132520</v>
      </c>
      <c r="G27" s="61">
        <v>74400</v>
      </c>
      <c r="H27" s="112">
        <v>12241.56</v>
      </c>
      <c r="I27" s="112">
        <v>11895.130000000001</v>
      </c>
      <c r="J27" s="112">
        <v>11493.57</v>
      </c>
      <c r="K27" s="112">
        <v>11118.109999999999</v>
      </c>
      <c r="L27" s="112">
        <v>10746.03</v>
      </c>
      <c r="M27" s="112">
        <v>10366.709999999999</v>
      </c>
      <c r="N27" s="112">
        <v>9991.5499999999993</v>
      </c>
      <c r="O27" s="112">
        <v>9637.9499999999989</v>
      </c>
      <c r="P27" s="61">
        <f t="shared" si="1"/>
        <v>87490.61</v>
      </c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</row>
    <row r="28" spans="1:76" s="62" customFormat="1" ht="46.8" x14ac:dyDescent="0.3">
      <c r="A28" s="59" t="s">
        <v>549</v>
      </c>
      <c r="B28" s="60" t="s">
        <v>518</v>
      </c>
      <c r="C28" s="60" t="s">
        <v>919</v>
      </c>
      <c r="D28" s="59" t="s">
        <v>609</v>
      </c>
      <c r="E28" s="59" t="s">
        <v>610</v>
      </c>
      <c r="F28" s="112">
        <v>271200</v>
      </c>
      <c r="G28" s="61">
        <v>150432</v>
      </c>
      <c r="H28" s="112">
        <v>24751.61</v>
      </c>
      <c r="I28" s="112">
        <v>24051.17</v>
      </c>
      <c r="J28" s="112">
        <v>23239.239999999998</v>
      </c>
      <c r="K28" s="112">
        <v>22480.100000000002</v>
      </c>
      <c r="L28" s="112">
        <v>21727.75</v>
      </c>
      <c r="M28" s="112">
        <v>20960.82</v>
      </c>
      <c r="N28" s="112">
        <v>20202.22</v>
      </c>
      <c r="O28" s="112">
        <v>19487.28</v>
      </c>
      <c r="P28" s="61">
        <f t="shared" si="1"/>
        <v>176900.19</v>
      </c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</row>
    <row r="29" spans="1:76" s="62" customFormat="1" ht="46.8" x14ac:dyDescent="0.3">
      <c r="A29" s="59" t="s">
        <v>551</v>
      </c>
      <c r="B29" s="119" t="s">
        <v>518</v>
      </c>
      <c r="C29" s="119" t="s">
        <v>920</v>
      </c>
      <c r="D29" s="123" t="s">
        <v>654</v>
      </c>
      <c r="E29" s="123" t="s">
        <v>655</v>
      </c>
      <c r="F29" s="114">
        <v>5653509</v>
      </c>
      <c r="G29" s="121">
        <v>3309585</v>
      </c>
      <c r="H29" s="114">
        <v>330163.66000000003</v>
      </c>
      <c r="I29" s="114">
        <v>379389.1</v>
      </c>
      <c r="J29" s="114">
        <v>367845.33</v>
      </c>
      <c r="K29" s="114">
        <v>357587.38</v>
      </c>
      <c r="L29" s="114">
        <v>347568.15</v>
      </c>
      <c r="M29" s="114">
        <v>337057.48</v>
      </c>
      <c r="N29" s="114">
        <v>326806.58</v>
      </c>
      <c r="O29" s="114">
        <v>1811101.2000000002</v>
      </c>
      <c r="P29" s="121">
        <f>SUM(H29:O29)</f>
        <v>4257518.8800000008</v>
      </c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</row>
    <row r="30" spans="1:76" s="62" customFormat="1" ht="31.2" x14ac:dyDescent="0.3">
      <c r="A30" s="59" t="s">
        <v>554</v>
      </c>
      <c r="B30" s="119" t="s">
        <v>518</v>
      </c>
      <c r="C30" s="119" t="s">
        <v>921</v>
      </c>
      <c r="D30" s="123" t="s">
        <v>654</v>
      </c>
      <c r="E30" s="123" t="s">
        <v>818</v>
      </c>
      <c r="F30" s="114">
        <v>234257</v>
      </c>
      <c r="G30" s="121">
        <v>135630</v>
      </c>
      <c r="H30" s="114">
        <v>21849.98</v>
      </c>
      <c r="I30" s="114">
        <v>21200.959999999999</v>
      </c>
      <c r="J30" s="114">
        <v>20483.46</v>
      </c>
      <c r="K30" s="114">
        <v>19819.760000000002</v>
      </c>
      <c r="L30" s="114">
        <v>19162.439999999999</v>
      </c>
      <c r="M30" s="114">
        <v>18491.46</v>
      </c>
      <c r="N30" s="114">
        <v>17828.25</v>
      </c>
      <c r="O30" s="114">
        <v>21391.74</v>
      </c>
      <c r="P30" s="121">
        <f t="shared" si="1"/>
        <v>160228.04999999999</v>
      </c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</row>
    <row r="31" spans="1:76" s="62" customFormat="1" ht="46.8" x14ac:dyDescent="0.3">
      <c r="A31" s="59" t="s">
        <v>555</v>
      </c>
      <c r="B31" s="60" t="s">
        <v>518</v>
      </c>
      <c r="C31" s="60" t="s">
        <v>922</v>
      </c>
      <c r="D31" s="59" t="s">
        <v>552</v>
      </c>
      <c r="E31" s="59" t="s">
        <v>553</v>
      </c>
      <c r="F31" s="112">
        <v>105805</v>
      </c>
      <c r="G31" s="61">
        <v>63138</v>
      </c>
      <c r="H31" s="112">
        <v>9975.25</v>
      </c>
      <c r="I31" s="112">
        <v>9642.0099999999984</v>
      </c>
      <c r="J31" s="112">
        <v>9329.85</v>
      </c>
      <c r="K31" s="112">
        <v>9029.9700000000012</v>
      </c>
      <c r="L31" s="112">
        <v>8733.19</v>
      </c>
      <c r="M31" s="112">
        <v>8429.8300000000017</v>
      </c>
      <c r="N31" s="112">
        <v>8130.170000000001</v>
      </c>
      <c r="O31" s="112">
        <v>11644.859999999999</v>
      </c>
      <c r="P31" s="61">
        <f t="shared" si="1"/>
        <v>74915.13</v>
      </c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</row>
    <row r="32" spans="1:76" s="62" customFormat="1" ht="46.8" x14ac:dyDescent="0.3">
      <c r="A32" s="59" t="s">
        <v>877</v>
      </c>
      <c r="B32" s="60" t="s">
        <v>518</v>
      </c>
      <c r="C32" s="60" t="s">
        <v>923</v>
      </c>
      <c r="D32" s="59" t="s">
        <v>552</v>
      </c>
      <c r="E32" s="59" t="s">
        <v>553</v>
      </c>
      <c r="F32" s="112">
        <v>93510</v>
      </c>
      <c r="G32" s="61">
        <v>55794</v>
      </c>
      <c r="H32" s="112">
        <v>8814.94</v>
      </c>
      <c r="I32" s="112">
        <v>8520.4700000000012</v>
      </c>
      <c r="J32" s="112">
        <v>8244.630000000001</v>
      </c>
      <c r="K32" s="112">
        <v>7979.66</v>
      </c>
      <c r="L32" s="112">
        <v>7717.37</v>
      </c>
      <c r="M32" s="112">
        <v>7449.31</v>
      </c>
      <c r="N32" s="112">
        <v>7184.5</v>
      </c>
      <c r="O32" s="112">
        <v>10290.369999999999</v>
      </c>
      <c r="P32" s="61">
        <f t="shared" si="1"/>
        <v>66201.25</v>
      </c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</row>
    <row r="33" spans="1:76" s="62" customFormat="1" ht="46.8" x14ac:dyDescent="0.3">
      <c r="A33" s="59" t="s">
        <v>560</v>
      </c>
      <c r="B33" s="60" t="s">
        <v>518</v>
      </c>
      <c r="C33" s="60" t="s">
        <v>924</v>
      </c>
      <c r="D33" s="59" t="s">
        <v>594</v>
      </c>
      <c r="E33" s="59" t="s">
        <v>595</v>
      </c>
      <c r="F33" s="112">
        <v>105150</v>
      </c>
      <c r="G33" s="61">
        <v>62560</v>
      </c>
      <c r="H33" s="112">
        <v>10032.369999999999</v>
      </c>
      <c r="I33" s="112">
        <v>9540.76</v>
      </c>
      <c r="J33" s="112">
        <v>9244.43</v>
      </c>
      <c r="K33" s="112">
        <v>8947.31</v>
      </c>
      <c r="L33" s="112">
        <v>8653.24</v>
      </c>
      <c r="M33" s="112">
        <v>8352.66</v>
      </c>
      <c r="N33" s="112">
        <v>8055.71</v>
      </c>
      <c r="O33" s="112">
        <v>11544.81</v>
      </c>
      <c r="P33" s="61">
        <f t="shared" si="1"/>
        <v>74371.289999999994</v>
      </c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</row>
    <row r="34" spans="1:76" s="62" customFormat="1" ht="46.8" x14ac:dyDescent="0.3">
      <c r="A34" s="59" t="s">
        <v>563</v>
      </c>
      <c r="B34" s="60" t="s">
        <v>518</v>
      </c>
      <c r="C34" s="60" t="s">
        <v>925</v>
      </c>
      <c r="D34" s="59" t="s">
        <v>594</v>
      </c>
      <c r="E34" s="59" t="s">
        <v>595</v>
      </c>
      <c r="F34" s="112">
        <v>142586</v>
      </c>
      <c r="G34" s="61">
        <v>84864</v>
      </c>
      <c r="H34" s="112">
        <v>13609.150000000001</v>
      </c>
      <c r="I34" s="112">
        <v>12942.23</v>
      </c>
      <c r="J34" s="112">
        <v>12540.289999999999</v>
      </c>
      <c r="K34" s="112">
        <v>12137.220000000001</v>
      </c>
      <c r="L34" s="112">
        <v>11738.3</v>
      </c>
      <c r="M34" s="112">
        <v>11330.560000000001</v>
      </c>
      <c r="N34" s="112">
        <v>10927.77</v>
      </c>
      <c r="O34" s="112">
        <v>15660.72</v>
      </c>
      <c r="P34" s="61">
        <f t="shared" si="1"/>
        <v>100886.24</v>
      </c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</row>
    <row r="35" spans="1:76" s="62" customFormat="1" ht="31.2" x14ac:dyDescent="0.3">
      <c r="A35" s="59" t="s">
        <v>564</v>
      </c>
      <c r="B35" s="60" t="s">
        <v>518</v>
      </c>
      <c r="C35" s="60" t="s">
        <v>926</v>
      </c>
      <c r="D35" s="59" t="s">
        <v>620</v>
      </c>
      <c r="E35" s="59" t="s">
        <v>621</v>
      </c>
      <c r="F35" s="112">
        <v>78090</v>
      </c>
      <c r="G35" s="61">
        <v>47145</v>
      </c>
      <c r="H35" s="112">
        <v>7403.1799999999994</v>
      </c>
      <c r="I35" s="112">
        <v>7038.8</v>
      </c>
      <c r="J35" s="112">
        <v>6821.87</v>
      </c>
      <c r="K35" s="112">
        <v>6604.3700000000008</v>
      </c>
      <c r="L35" s="112">
        <v>6389.2300000000005</v>
      </c>
      <c r="M35" s="112">
        <v>6169.01</v>
      </c>
      <c r="N35" s="112">
        <v>5951.6600000000008</v>
      </c>
      <c r="O35" s="112">
        <v>9901.11</v>
      </c>
      <c r="P35" s="61">
        <f t="shared" si="1"/>
        <v>56279.23000000001</v>
      </c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</row>
    <row r="36" spans="1:76" s="62" customFormat="1" ht="31.2" x14ac:dyDescent="0.3">
      <c r="A36" s="59" t="s">
        <v>565</v>
      </c>
      <c r="B36" s="60" t="s">
        <v>518</v>
      </c>
      <c r="C36" s="60" t="s">
        <v>927</v>
      </c>
      <c r="D36" s="59" t="s">
        <v>620</v>
      </c>
      <c r="E36" s="59" t="s">
        <v>621</v>
      </c>
      <c r="F36" s="112">
        <v>393462</v>
      </c>
      <c r="G36" s="61">
        <v>241605</v>
      </c>
      <c r="H36" s="112">
        <v>32481.120000000003</v>
      </c>
      <c r="I36" s="112">
        <v>36987.86</v>
      </c>
      <c r="J36" s="112">
        <v>35861.25</v>
      </c>
      <c r="K36" s="112">
        <v>34717.83</v>
      </c>
      <c r="L36" s="112">
        <v>33586.879999999997</v>
      </c>
      <c r="M36" s="112">
        <v>32429.360000000001</v>
      </c>
      <c r="N36" s="112">
        <v>31286.7</v>
      </c>
      <c r="O36" s="112">
        <v>52037.87000000001</v>
      </c>
      <c r="P36" s="61">
        <f t="shared" si="1"/>
        <v>289388.87</v>
      </c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</row>
    <row r="37" spans="1:76" s="62" customFormat="1" ht="30" customHeight="1" x14ac:dyDescent="0.3">
      <c r="A37" s="59" t="s">
        <v>568</v>
      </c>
      <c r="B37" s="60" t="s">
        <v>518</v>
      </c>
      <c r="C37" s="60" t="s">
        <v>928</v>
      </c>
      <c r="D37" s="59" t="s">
        <v>629</v>
      </c>
      <c r="E37" s="59" t="s">
        <v>630</v>
      </c>
      <c r="F37" s="112">
        <v>186053</v>
      </c>
      <c r="G37" s="61">
        <v>75435</v>
      </c>
      <c r="H37" s="112">
        <v>23297.89</v>
      </c>
      <c r="I37" s="112">
        <v>22221.54</v>
      </c>
      <c r="J37" s="112">
        <v>21411.66</v>
      </c>
      <c r="K37" s="112">
        <v>15553.369999999999</v>
      </c>
      <c r="L37" s="112">
        <v>0</v>
      </c>
      <c r="M37" s="112">
        <v>0</v>
      </c>
      <c r="N37" s="112">
        <v>0</v>
      </c>
      <c r="O37" s="112">
        <v>0</v>
      </c>
      <c r="P37" s="61">
        <f t="shared" si="1"/>
        <v>82484.459999999992</v>
      </c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</row>
    <row r="38" spans="1:76" s="62" customFormat="1" ht="31.2" x14ac:dyDescent="0.3">
      <c r="A38" s="59" t="s">
        <v>571</v>
      </c>
      <c r="B38" s="60" t="s">
        <v>518</v>
      </c>
      <c r="C38" s="60" t="s">
        <v>929</v>
      </c>
      <c r="D38" s="59" t="s">
        <v>817</v>
      </c>
      <c r="E38" s="59" t="s">
        <v>639</v>
      </c>
      <c r="F38" s="112">
        <v>139950</v>
      </c>
      <c r="G38" s="61">
        <v>85960</v>
      </c>
      <c r="H38" s="112">
        <v>13658.02</v>
      </c>
      <c r="I38" s="112">
        <v>12833.89</v>
      </c>
      <c r="J38" s="112">
        <v>12438.39</v>
      </c>
      <c r="K38" s="112">
        <v>12041.789999999999</v>
      </c>
      <c r="L38" s="112">
        <v>11649.54</v>
      </c>
      <c r="M38" s="112">
        <v>11248.06</v>
      </c>
      <c r="N38" s="112">
        <v>10851.73</v>
      </c>
      <c r="O38" s="112">
        <v>18061.189999999999</v>
      </c>
      <c r="P38" s="61">
        <f t="shared" si="1"/>
        <v>102782.61</v>
      </c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</row>
    <row r="39" spans="1:76" s="62" customFormat="1" ht="46.8" x14ac:dyDescent="0.3">
      <c r="A39" s="59" t="s">
        <v>572</v>
      </c>
      <c r="B39" s="60" t="s">
        <v>518</v>
      </c>
      <c r="C39" s="60" t="s">
        <v>930</v>
      </c>
      <c r="D39" s="59" t="s">
        <v>817</v>
      </c>
      <c r="E39" s="59" t="s">
        <v>641</v>
      </c>
      <c r="F39" s="112">
        <v>384981</v>
      </c>
      <c r="G39" s="61">
        <v>132975</v>
      </c>
      <c r="H39" s="112">
        <v>41247.74</v>
      </c>
      <c r="I39" s="112">
        <v>39171.589999999997</v>
      </c>
      <c r="J39" s="112">
        <v>37743.979999999996</v>
      </c>
      <c r="K39" s="112">
        <v>27447.459999999995</v>
      </c>
      <c r="L39" s="112">
        <v>0</v>
      </c>
      <c r="M39" s="112">
        <v>0</v>
      </c>
      <c r="N39" s="112">
        <v>0</v>
      </c>
      <c r="O39" s="112">
        <v>0</v>
      </c>
      <c r="P39" s="61">
        <f t="shared" si="1"/>
        <v>145610.76999999999</v>
      </c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</row>
    <row r="40" spans="1:76" s="62" customFormat="1" ht="31.2" x14ac:dyDescent="0.3">
      <c r="A40" s="59" t="s">
        <v>575</v>
      </c>
      <c r="B40" s="119" t="s">
        <v>518</v>
      </c>
      <c r="C40" s="119" t="s">
        <v>931</v>
      </c>
      <c r="D40" s="123" t="s">
        <v>646</v>
      </c>
      <c r="E40" s="123" t="s">
        <v>647</v>
      </c>
      <c r="F40" s="114">
        <v>82400</v>
      </c>
      <c r="G40" s="121">
        <v>50292</v>
      </c>
      <c r="H40" s="114">
        <v>7758.24</v>
      </c>
      <c r="I40" s="114">
        <v>7366.0199999999995</v>
      </c>
      <c r="J40" s="114">
        <v>7131.46</v>
      </c>
      <c r="K40" s="114">
        <v>6905.88</v>
      </c>
      <c r="L40" s="114">
        <v>6682.9</v>
      </c>
      <c r="M40" s="114">
        <v>6454.3700000000008</v>
      </c>
      <c r="N40" s="114">
        <v>6228.95</v>
      </c>
      <c r="O40" s="114">
        <v>11786.2</v>
      </c>
      <c r="P40" s="121">
        <f t="shared" si="1"/>
        <v>60314.020000000004</v>
      </c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</row>
    <row r="41" spans="1:76" s="62" customFormat="1" ht="46.8" x14ac:dyDescent="0.3">
      <c r="A41" s="59" t="s">
        <v>577</v>
      </c>
      <c r="B41" s="119" t="s">
        <v>518</v>
      </c>
      <c r="C41" s="119" t="s">
        <v>932</v>
      </c>
      <c r="D41" s="123" t="s">
        <v>649</v>
      </c>
      <c r="E41" s="123" t="s">
        <v>647</v>
      </c>
      <c r="F41" s="114">
        <v>693390</v>
      </c>
      <c r="G41" s="121">
        <v>430380</v>
      </c>
      <c r="H41" s="114">
        <v>61461.78</v>
      </c>
      <c r="I41" s="114">
        <v>63895.81</v>
      </c>
      <c r="J41" s="114">
        <v>61813.279999999999</v>
      </c>
      <c r="K41" s="114">
        <v>59857.920000000006</v>
      </c>
      <c r="L41" s="114">
        <v>57925.289999999994</v>
      </c>
      <c r="M41" s="114">
        <v>55944.490000000005</v>
      </c>
      <c r="N41" s="114">
        <v>53990.450000000004</v>
      </c>
      <c r="O41" s="114">
        <v>102130.1</v>
      </c>
      <c r="P41" s="121">
        <f t="shared" si="1"/>
        <v>517019.12</v>
      </c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</row>
    <row r="42" spans="1:76" s="62" customFormat="1" ht="46.8" x14ac:dyDescent="0.3">
      <c r="A42" s="59" t="s">
        <v>578</v>
      </c>
      <c r="B42" s="119" t="s">
        <v>518</v>
      </c>
      <c r="C42" s="119" t="s">
        <v>933</v>
      </c>
      <c r="D42" s="123" t="s">
        <v>658</v>
      </c>
      <c r="E42" s="123" t="s">
        <v>659</v>
      </c>
      <c r="F42" s="114">
        <v>57880</v>
      </c>
      <c r="G42" s="121">
        <v>35352</v>
      </c>
      <c r="H42" s="114">
        <v>5335.32</v>
      </c>
      <c r="I42" s="114">
        <v>5189.51</v>
      </c>
      <c r="J42" s="114">
        <v>5012.95</v>
      </c>
      <c r="K42" s="114">
        <v>4854.37</v>
      </c>
      <c r="L42" s="114">
        <v>4697.6499999999996</v>
      </c>
      <c r="M42" s="114">
        <v>4537.01</v>
      </c>
      <c r="N42" s="114">
        <v>4378.54</v>
      </c>
      <c r="O42" s="114">
        <v>8291.58</v>
      </c>
      <c r="P42" s="121">
        <f t="shared" si="1"/>
        <v>42296.93</v>
      </c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</row>
    <row r="43" spans="1:76" s="62" customFormat="1" ht="31.2" x14ac:dyDescent="0.3">
      <c r="A43" s="59" t="s">
        <v>579</v>
      </c>
      <c r="B43" s="119" t="s">
        <v>518</v>
      </c>
      <c r="C43" s="119" t="s">
        <v>934</v>
      </c>
      <c r="D43" s="123" t="s">
        <v>664</v>
      </c>
      <c r="E43" s="123" t="s">
        <v>665</v>
      </c>
      <c r="F43" s="114">
        <v>1107755</v>
      </c>
      <c r="G43" s="121">
        <v>770056</v>
      </c>
      <c r="H43" s="114">
        <v>77323.76999999999</v>
      </c>
      <c r="I43" s="114">
        <v>84791.86</v>
      </c>
      <c r="J43" s="114">
        <v>82271.44</v>
      </c>
      <c r="K43" s="114">
        <v>80024.11</v>
      </c>
      <c r="L43" s="114">
        <v>77833.69</v>
      </c>
      <c r="M43" s="114">
        <v>75526.360000000015</v>
      </c>
      <c r="N43" s="114">
        <v>73280.58</v>
      </c>
      <c r="O43" s="114">
        <v>450240.20999999996</v>
      </c>
      <c r="P43" s="121">
        <f t="shared" si="1"/>
        <v>1001292.0199999999</v>
      </c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</row>
    <row r="44" spans="1:76" s="62" customFormat="1" ht="46.8" x14ac:dyDescent="0.3">
      <c r="A44" s="59" t="s">
        <v>582</v>
      </c>
      <c r="B44" s="119" t="s">
        <v>518</v>
      </c>
      <c r="C44" s="119" t="s">
        <v>935</v>
      </c>
      <c r="D44" s="123" t="s">
        <v>676</v>
      </c>
      <c r="E44" s="123" t="s">
        <v>819</v>
      </c>
      <c r="F44" s="114">
        <v>1744521</v>
      </c>
      <c r="G44" s="121">
        <v>1258389</v>
      </c>
      <c r="H44" s="114">
        <v>121240.52</v>
      </c>
      <c r="I44" s="114">
        <v>137462.60999999999</v>
      </c>
      <c r="J44" s="114">
        <v>133498.09</v>
      </c>
      <c r="K44" s="114">
        <v>129876.23</v>
      </c>
      <c r="L44" s="114">
        <v>126348.58</v>
      </c>
      <c r="M44" s="114">
        <v>122627.56</v>
      </c>
      <c r="N44" s="114">
        <v>119008.17</v>
      </c>
      <c r="O44" s="114">
        <v>754822.34000000032</v>
      </c>
      <c r="P44" s="121">
        <f t="shared" si="1"/>
        <v>1644884.1</v>
      </c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</row>
    <row r="45" spans="1:76" s="62" customFormat="1" ht="46.8" x14ac:dyDescent="0.3">
      <c r="A45" s="59" t="s">
        <v>585</v>
      </c>
      <c r="B45" s="119" t="s">
        <v>518</v>
      </c>
      <c r="C45" s="119" t="s">
        <v>936</v>
      </c>
      <c r="D45" s="123" t="s">
        <v>676</v>
      </c>
      <c r="E45" s="123" t="s">
        <v>819</v>
      </c>
      <c r="F45" s="114">
        <v>632479</v>
      </c>
      <c r="G45" s="121">
        <v>234498</v>
      </c>
      <c r="H45" s="114">
        <v>27453.79</v>
      </c>
      <c r="I45" s="114">
        <v>26533.01</v>
      </c>
      <c r="J45" s="114">
        <v>25697.600000000002</v>
      </c>
      <c r="K45" s="114">
        <v>24933.09</v>
      </c>
      <c r="L45" s="114">
        <v>24188.459999999995</v>
      </c>
      <c r="M45" s="114">
        <v>23403.01</v>
      </c>
      <c r="N45" s="114">
        <v>22639.05</v>
      </c>
      <c r="O45" s="114">
        <v>141339.10999999999</v>
      </c>
      <c r="P45" s="121">
        <f t="shared" si="1"/>
        <v>316187.12</v>
      </c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</row>
    <row r="46" spans="1:76" s="62" customFormat="1" ht="31.2" x14ac:dyDescent="0.3">
      <c r="A46" s="59" t="s">
        <v>588</v>
      </c>
      <c r="B46" s="60" t="s">
        <v>518</v>
      </c>
      <c r="C46" s="60" t="s">
        <v>937</v>
      </c>
      <c r="D46" s="59" t="s">
        <v>544</v>
      </c>
      <c r="E46" s="59" t="s">
        <v>545</v>
      </c>
      <c r="F46" s="112">
        <v>221900</v>
      </c>
      <c r="G46" s="61">
        <v>65265</v>
      </c>
      <c r="H46" s="112">
        <v>54489.039999999994</v>
      </c>
      <c r="I46" s="112">
        <v>13414.029999999999</v>
      </c>
      <c r="J46" s="112">
        <v>0</v>
      </c>
      <c r="K46" s="112">
        <v>0</v>
      </c>
      <c r="L46" s="112">
        <v>0</v>
      </c>
      <c r="M46" s="112">
        <v>0</v>
      </c>
      <c r="N46" s="112">
        <v>0</v>
      </c>
      <c r="O46" s="112">
        <v>0</v>
      </c>
      <c r="P46" s="61">
        <f t="shared" si="1"/>
        <v>67903.069999999992</v>
      </c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5"/>
      <c r="BX46" s="55"/>
    </row>
    <row r="47" spans="1:76" s="62" customFormat="1" ht="46.8" x14ac:dyDescent="0.3">
      <c r="A47" s="59" t="s">
        <v>591</v>
      </c>
      <c r="B47" s="60" t="s">
        <v>518</v>
      </c>
      <c r="C47" s="60" t="s">
        <v>938</v>
      </c>
      <c r="D47" s="59" t="s">
        <v>566</v>
      </c>
      <c r="E47" s="59" t="s">
        <v>567</v>
      </c>
      <c r="F47" s="112">
        <v>296240</v>
      </c>
      <c r="G47" s="61">
        <v>197374</v>
      </c>
      <c r="H47" s="112">
        <v>17907.03</v>
      </c>
      <c r="I47" s="112">
        <v>21423.23</v>
      </c>
      <c r="J47" s="112">
        <v>20827.52</v>
      </c>
      <c r="K47" s="112">
        <v>20266.190000000002</v>
      </c>
      <c r="L47" s="112">
        <v>19719.89</v>
      </c>
      <c r="M47" s="112">
        <v>19142.82</v>
      </c>
      <c r="N47" s="112">
        <v>18581.870000000003</v>
      </c>
      <c r="O47" s="112">
        <v>121474.77999999997</v>
      </c>
      <c r="P47" s="61">
        <f t="shared" si="1"/>
        <v>259343.32999999996</v>
      </c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</row>
    <row r="48" spans="1:76" s="62" customFormat="1" ht="62.4" x14ac:dyDescent="0.3">
      <c r="A48" s="59" t="s">
        <v>592</v>
      </c>
      <c r="B48" s="60" t="s">
        <v>518</v>
      </c>
      <c r="C48" s="60" t="s">
        <v>939</v>
      </c>
      <c r="D48" s="59" t="s">
        <v>623</v>
      </c>
      <c r="E48" s="59" t="s">
        <v>624</v>
      </c>
      <c r="F48" s="112">
        <v>203206</v>
      </c>
      <c r="G48" s="61">
        <v>104367</v>
      </c>
      <c r="H48" s="112">
        <v>26389.73</v>
      </c>
      <c r="I48" s="112">
        <v>25158.21</v>
      </c>
      <c r="J48" s="112">
        <v>24273.65</v>
      </c>
      <c r="K48" s="112">
        <v>23386.63</v>
      </c>
      <c r="L48" s="112">
        <v>16968.95</v>
      </c>
      <c r="M48" s="112">
        <v>0</v>
      </c>
      <c r="N48" s="112">
        <v>0</v>
      </c>
      <c r="O48" s="112">
        <v>0</v>
      </c>
      <c r="P48" s="61">
        <f t="shared" si="1"/>
        <v>116177.17</v>
      </c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</row>
    <row r="49" spans="1:76" s="62" customFormat="1" ht="31.2" x14ac:dyDescent="0.3">
      <c r="A49" s="59" t="s">
        <v>593</v>
      </c>
      <c r="B49" s="60" t="s">
        <v>518</v>
      </c>
      <c r="C49" s="60" t="s">
        <v>940</v>
      </c>
      <c r="D49" s="59" t="s">
        <v>527</v>
      </c>
      <c r="E49" s="59" t="s">
        <v>815</v>
      </c>
      <c r="F49" s="112">
        <v>75000</v>
      </c>
      <c r="G49" s="61">
        <v>35700</v>
      </c>
      <c r="H49" s="112">
        <v>3647.2</v>
      </c>
      <c r="I49" s="112">
        <v>3442.35</v>
      </c>
      <c r="J49" s="112">
        <v>3357.81</v>
      </c>
      <c r="K49" s="112">
        <v>3273.0299999999997</v>
      </c>
      <c r="L49" s="112">
        <v>3191.1099999999997</v>
      </c>
      <c r="M49" s="112">
        <v>3103.32</v>
      </c>
      <c r="N49" s="112">
        <v>3018.62</v>
      </c>
      <c r="O49" s="112">
        <v>25535.989999999994</v>
      </c>
      <c r="P49" s="61">
        <f t="shared" si="1"/>
        <v>48569.429999999993</v>
      </c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  <c r="BO49" s="55"/>
      <c r="BP49" s="55"/>
      <c r="BQ49" s="55"/>
      <c r="BR49" s="55"/>
      <c r="BS49" s="55"/>
      <c r="BT49" s="55"/>
      <c r="BU49" s="55"/>
      <c r="BV49" s="55"/>
      <c r="BW49" s="55"/>
      <c r="BX49" s="55"/>
    </row>
    <row r="50" spans="1:76" s="62" customFormat="1" ht="31.2" x14ac:dyDescent="0.3">
      <c r="A50" s="59" t="s">
        <v>596</v>
      </c>
      <c r="B50" s="60" t="s">
        <v>518</v>
      </c>
      <c r="C50" s="60" t="s">
        <v>941</v>
      </c>
      <c r="D50" s="59" t="s">
        <v>527</v>
      </c>
      <c r="E50" s="59" t="s">
        <v>815</v>
      </c>
      <c r="F50" s="112">
        <v>65000</v>
      </c>
      <c r="G50" s="61">
        <v>39848</v>
      </c>
      <c r="H50" s="112">
        <v>4083.66</v>
      </c>
      <c r="I50" s="112">
        <v>3842.31</v>
      </c>
      <c r="J50" s="112">
        <v>3747.96</v>
      </c>
      <c r="K50" s="112">
        <v>3653.32</v>
      </c>
      <c r="L50" s="112">
        <v>3561.8500000000004</v>
      </c>
      <c r="M50" s="112">
        <v>3463.91</v>
      </c>
      <c r="N50" s="112">
        <v>3369.37</v>
      </c>
      <c r="O50" s="112">
        <v>28503.090000000007</v>
      </c>
      <c r="P50" s="61">
        <f t="shared" si="1"/>
        <v>54225.47</v>
      </c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</row>
    <row r="51" spans="1:76" s="62" customFormat="1" ht="78" x14ac:dyDescent="0.3">
      <c r="A51" s="59" t="s">
        <v>597</v>
      </c>
      <c r="B51" s="60" t="s">
        <v>518</v>
      </c>
      <c r="C51" s="60" t="s">
        <v>942</v>
      </c>
      <c r="D51" s="59" t="s">
        <v>627</v>
      </c>
      <c r="E51" s="59" t="s">
        <v>624</v>
      </c>
      <c r="F51" s="112">
        <v>280300</v>
      </c>
      <c r="G51" s="61">
        <v>143944</v>
      </c>
      <c r="H51" s="112">
        <v>36397.009999999995</v>
      </c>
      <c r="I51" s="112">
        <v>34698.449999999997</v>
      </c>
      <c r="J51" s="112">
        <v>33478.410000000003</v>
      </c>
      <c r="K51" s="112">
        <v>32255.050000000003</v>
      </c>
      <c r="L51" s="112">
        <v>23403.75</v>
      </c>
      <c r="M51" s="112">
        <v>0</v>
      </c>
      <c r="N51" s="112">
        <v>0</v>
      </c>
      <c r="O51" s="112">
        <v>0</v>
      </c>
      <c r="P51" s="61">
        <f>SUM(H51:O51)</f>
        <v>160232.66999999998</v>
      </c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</row>
    <row r="52" spans="1:76" s="62" customFormat="1" ht="31.2" x14ac:dyDescent="0.3">
      <c r="A52" s="59" t="s">
        <v>598</v>
      </c>
      <c r="B52" s="119" t="s">
        <v>518</v>
      </c>
      <c r="C52" s="119" t="s">
        <v>943</v>
      </c>
      <c r="D52" s="123" t="s">
        <v>679</v>
      </c>
      <c r="E52" s="123" t="s">
        <v>680</v>
      </c>
      <c r="F52" s="114">
        <v>5861100</v>
      </c>
      <c r="G52" s="121">
        <v>2808563</v>
      </c>
      <c r="H52" s="114">
        <v>664418.29</v>
      </c>
      <c r="I52" s="114">
        <v>691852.29</v>
      </c>
      <c r="J52" s="114">
        <v>587751.56000000006</v>
      </c>
      <c r="K52" s="114">
        <v>428026.98000000004</v>
      </c>
      <c r="L52" s="114">
        <v>310359.52</v>
      </c>
      <c r="M52" s="114">
        <v>170196.96</v>
      </c>
      <c r="N52" s="114">
        <v>141015.87</v>
      </c>
      <c r="O52" s="114">
        <v>197156.55</v>
      </c>
      <c r="P52" s="121">
        <f t="shared" si="1"/>
        <v>3190778.02</v>
      </c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</row>
    <row r="53" spans="1:76" s="62" customFormat="1" ht="46.8" x14ac:dyDescent="0.3">
      <c r="A53" s="59" t="s">
        <v>601</v>
      </c>
      <c r="B53" s="60" t="s">
        <v>518</v>
      </c>
      <c r="C53" s="60" t="s">
        <v>944</v>
      </c>
      <c r="D53" s="59" t="s">
        <v>636</v>
      </c>
      <c r="E53" s="59" t="s">
        <v>637</v>
      </c>
      <c r="F53" s="112">
        <v>404819</v>
      </c>
      <c r="G53" s="61">
        <v>207898</v>
      </c>
      <c r="H53" s="112">
        <v>48612.890000000007</v>
      </c>
      <c r="I53" s="112">
        <v>51344.58</v>
      </c>
      <c r="J53" s="112">
        <v>49550.219999999994</v>
      </c>
      <c r="K53" s="112">
        <v>47739.54</v>
      </c>
      <c r="L53" s="112">
        <v>34675.300000000003</v>
      </c>
      <c r="M53" s="112">
        <v>0</v>
      </c>
      <c r="N53" s="112">
        <v>0</v>
      </c>
      <c r="O53" s="112">
        <v>0</v>
      </c>
      <c r="P53" s="61">
        <f t="shared" si="1"/>
        <v>231922.53000000003</v>
      </c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</row>
    <row r="54" spans="1:76" s="62" customFormat="1" ht="31.2" x14ac:dyDescent="0.3">
      <c r="A54" s="59" t="s">
        <v>602</v>
      </c>
      <c r="B54" s="60" t="s">
        <v>518</v>
      </c>
      <c r="C54" s="60" t="s">
        <v>945</v>
      </c>
      <c r="D54" s="59" t="s">
        <v>524</v>
      </c>
      <c r="E54" s="59" t="s">
        <v>525</v>
      </c>
      <c r="F54" s="112">
        <v>56260</v>
      </c>
      <c r="G54" s="61">
        <v>48906</v>
      </c>
      <c r="H54" s="112">
        <v>4101.38</v>
      </c>
      <c r="I54" s="112">
        <v>3856.89</v>
      </c>
      <c r="J54" s="112">
        <v>3777.35</v>
      </c>
      <c r="K54" s="112">
        <v>3697.5600000000004</v>
      </c>
      <c r="L54" s="112">
        <v>3622.16</v>
      </c>
      <c r="M54" s="112">
        <v>3537.93</v>
      </c>
      <c r="N54" s="112">
        <v>3458.2</v>
      </c>
      <c r="O54" s="112">
        <v>48131.32</v>
      </c>
      <c r="P54" s="61">
        <f t="shared" si="1"/>
        <v>74182.790000000008</v>
      </c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</row>
    <row r="55" spans="1:76" s="62" customFormat="1" ht="62.4" x14ac:dyDescent="0.3">
      <c r="A55" s="59" t="s">
        <v>603</v>
      </c>
      <c r="B55" s="124" t="s">
        <v>518</v>
      </c>
      <c r="C55" s="124" t="s">
        <v>946</v>
      </c>
      <c r="D55" s="125" t="s">
        <v>643</v>
      </c>
      <c r="E55" s="125" t="s">
        <v>644</v>
      </c>
      <c r="F55" s="113">
        <v>789200</v>
      </c>
      <c r="G55" s="126">
        <v>405270</v>
      </c>
      <c r="H55" s="113">
        <v>97033.56</v>
      </c>
      <c r="I55" s="113">
        <v>99402.75</v>
      </c>
      <c r="J55" s="113">
        <v>95922.89</v>
      </c>
      <c r="K55" s="113">
        <v>92417.62</v>
      </c>
      <c r="L55" s="113">
        <v>67191.200000000012</v>
      </c>
      <c r="M55" s="113">
        <v>0</v>
      </c>
      <c r="N55" s="113">
        <v>0</v>
      </c>
      <c r="O55" s="113">
        <v>0</v>
      </c>
      <c r="P55" s="126">
        <f t="shared" si="1"/>
        <v>451968.02</v>
      </c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</row>
    <row r="56" spans="1:76" s="62" customFormat="1" ht="31.2" x14ac:dyDescent="0.3">
      <c r="A56" s="59" t="s">
        <v>606</v>
      </c>
      <c r="B56" s="119" t="s">
        <v>518</v>
      </c>
      <c r="C56" s="119" t="s">
        <v>947</v>
      </c>
      <c r="D56" s="123" t="s">
        <v>667</v>
      </c>
      <c r="E56" s="123" t="s">
        <v>668</v>
      </c>
      <c r="F56" s="114">
        <v>152450</v>
      </c>
      <c r="G56" s="121">
        <v>80240</v>
      </c>
      <c r="H56" s="114">
        <v>19376.669999999998</v>
      </c>
      <c r="I56" s="114">
        <v>18581.489999999998</v>
      </c>
      <c r="J56" s="114">
        <v>17890.93</v>
      </c>
      <c r="K56" s="114">
        <v>17243.060000000001</v>
      </c>
      <c r="L56" s="114">
        <v>16595.629999999997</v>
      </c>
      <c r="M56" s="114">
        <v>22.17</v>
      </c>
      <c r="N56" s="114">
        <v>0</v>
      </c>
      <c r="O56" s="114">
        <v>0</v>
      </c>
      <c r="P56" s="121">
        <f t="shared" si="1"/>
        <v>89709.95</v>
      </c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</row>
    <row r="57" spans="1:76" s="62" customFormat="1" ht="78" x14ac:dyDescent="0.3">
      <c r="A57" s="59" t="s">
        <v>608</v>
      </c>
      <c r="B57" s="119" t="s">
        <v>518</v>
      </c>
      <c r="C57" s="119" t="s">
        <v>948</v>
      </c>
      <c r="D57" s="123" t="s">
        <v>670</v>
      </c>
      <c r="E57" s="123" t="s">
        <v>584</v>
      </c>
      <c r="F57" s="114">
        <v>1104130</v>
      </c>
      <c r="G57" s="121">
        <v>609444</v>
      </c>
      <c r="H57" s="114">
        <v>47315.58</v>
      </c>
      <c r="I57" s="114">
        <v>54456.67</v>
      </c>
      <c r="J57" s="114">
        <v>52847.34</v>
      </c>
      <c r="K57" s="114">
        <v>51614.100000000006</v>
      </c>
      <c r="L57" s="114">
        <v>50433.19</v>
      </c>
      <c r="M57" s="114">
        <v>49145.950000000004</v>
      </c>
      <c r="N57" s="114">
        <v>47913.55</v>
      </c>
      <c r="O57" s="114">
        <v>518618.62000000005</v>
      </c>
      <c r="P57" s="121">
        <f t="shared" si="1"/>
        <v>872345</v>
      </c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</row>
    <row r="58" spans="1:76" s="62" customFormat="1" ht="62.4" x14ac:dyDescent="0.3">
      <c r="A58" s="59" t="s">
        <v>611</v>
      </c>
      <c r="B58" s="60" t="s">
        <v>518</v>
      </c>
      <c r="C58" s="60" t="s">
        <v>949</v>
      </c>
      <c r="D58" s="59" t="s">
        <v>573</v>
      </c>
      <c r="E58" s="59" t="s">
        <v>574</v>
      </c>
      <c r="F58" s="112">
        <v>13834742</v>
      </c>
      <c r="G58" s="61">
        <v>12364650</v>
      </c>
      <c r="H58" s="112">
        <v>926037.69</v>
      </c>
      <c r="I58" s="112">
        <v>1101270.0499999998</v>
      </c>
      <c r="J58" s="112">
        <v>1072906.79</v>
      </c>
      <c r="K58" s="112">
        <v>1047870.9400000001</v>
      </c>
      <c r="L58" s="112">
        <v>1023897.4800000001</v>
      </c>
      <c r="M58" s="112">
        <v>997764.89999999991</v>
      </c>
      <c r="N58" s="112">
        <v>972746.18</v>
      </c>
      <c r="O58" s="112">
        <v>10529985.580000002</v>
      </c>
      <c r="P58" s="61">
        <f t="shared" si="1"/>
        <v>17672479.609999999</v>
      </c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</row>
    <row r="59" spans="1:76" s="62" customFormat="1" ht="46.8" x14ac:dyDescent="0.3">
      <c r="A59" s="59" t="s">
        <v>612</v>
      </c>
      <c r="B59" s="119" t="s">
        <v>518</v>
      </c>
      <c r="C59" s="119" t="s">
        <v>950</v>
      </c>
      <c r="D59" s="123" t="s">
        <v>651</v>
      </c>
      <c r="E59" s="123" t="s">
        <v>662</v>
      </c>
      <c r="F59" s="114">
        <v>753370</v>
      </c>
      <c r="G59" s="121">
        <v>371214</v>
      </c>
      <c r="H59" s="114">
        <v>25841.089999999997</v>
      </c>
      <c r="I59" s="114">
        <v>32920.449999999997</v>
      </c>
      <c r="J59" s="114">
        <v>32184.530000000002</v>
      </c>
      <c r="K59" s="114">
        <v>31437.809999999998</v>
      </c>
      <c r="L59" s="114">
        <v>30723.34</v>
      </c>
      <c r="M59" s="114">
        <v>29943.41</v>
      </c>
      <c r="N59" s="114">
        <v>29197.26</v>
      </c>
      <c r="O59" s="114">
        <v>321175.97000000009</v>
      </c>
      <c r="P59" s="121">
        <f t="shared" si="1"/>
        <v>533423.8600000001</v>
      </c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</row>
    <row r="60" spans="1:76" s="62" customFormat="1" ht="62.4" x14ac:dyDescent="0.3">
      <c r="A60" s="59" t="s">
        <v>615</v>
      </c>
      <c r="B60" s="119" t="s">
        <v>518</v>
      </c>
      <c r="C60" s="119" t="s">
        <v>951</v>
      </c>
      <c r="D60" s="123" t="s">
        <v>651</v>
      </c>
      <c r="E60" s="123" t="s">
        <v>652</v>
      </c>
      <c r="F60" s="114">
        <v>1159942</v>
      </c>
      <c r="G60" s="121">
        <v>854700</v>
      </c>
      <c r="H60" s="114">
        <v>99710.5</v>
      </c>
      <c r="I60" s="114">
        <v>114471.29000000001</v>
      </c>
      <c r="J60" s="114">
        <v>111144.97000000002</v>
      </c>
      <c r="K60" s="114">
        <v>107788.26</v>
      </c>
      <c r="L60" s="114">
        <v>104484.38</v>
      </c>
      <c r="M60" s="114">
        <v>101070.26</v>
      </c>
      <c r="N60" s="114">
        <v>97715.85</v>
      </c>
      <c r="O60" s="114">
        <v>315650.56999999995</v>
      </c>
      <c r="P60" s="121">
        <f t="shared" si="1"/>
        <v>1052036.08</v>
      </c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</row>
    <row r="61" spans="1:76" s="62" customFormat="1" ht="31.2" x14ac:dyDescent="0.3">
      <c r="A61" s="59" t="s">
        <v>616</v>
      </c>
      <c r="B61" s="119" t="s">
        <v>518</v>
      </c>
      <c r="C61" s="119" t="s">
        <v>952</v>
      </c>
      <c r="D61" s="123" t="s">
        <v>651</v>
      </c>
      <c r="E61" s="123" t="s">
        <v>652</v>
      </c>
      <c r="F61" s="114">
        <v>770720</v>
      </c>
      <c r="G61" s="121">
        <v>534072</v>
      </c>
      <c r="H61" s="114">
        <v>62305.65</v>
      </c>
      <c r="I61" s="114">
        <v>71528.820000000007</v>
      </c>
      <c r="J61" s="114">
        <v>69450.34</v>
      </c>
      <c r="K61" s="114">
        <v>67352.859999999986</v>
      </c>
      <c r="L61" s="114">
        <v>65288.39</v>
      </c>
      <c r="M61" s="114">
        <v>63155.020000000004</v>
      </c>
      <c r="N61" s="114">
        <v>61058.97</v>
      </c>
      <c r="O61" s="114">
        <v>197240.85</v>
      </c>
      <c r="P61" s="121">
        <f t="shared" si="1"/>
        <v>657380.9</v>
      </c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</row>
    <row r="62" spans="1:76" s="62" customFormat="1" x14ac:dyDescent="0.3">
      <c r="A62" s="59" t="s">
        <v>617</v>
      </c>
      <c r="B62" s="60" t="s">
        <v>518</v>
      </c>
      <c r="C62" s="60" t="s">
        <v>953</v>
      </c>
      <c r="D62" s="59" t="s">
        <v>539</v>
      </c>
      <c r="E62" s="59" t="s">
        <v>540</v>
      </c>
      <c r="F62" s="112">
        <v>3783184</v>
      </c>
      <c r="G62" s="61">
        <v>2809860</v>
      </c>
      <c r="H62" s="112">
        <v>318727.96999999997</v>
      </c>
      <c r="I62" s="112">
        <v>333423.05000000005</v>
      </c>
      <c r="J62" s="112">
        <v>320030.39</v>
      </c>
      <c r="K62" s="112">
        <v>302906.57</v>
      </c>
      <c r="L62" s="112">
        <v>278697.76</v>
      </c>
      <c r="M62" s="112">
        <v>266393.95</v>
      </c>
      <c r="N62" s="112">
        <v>254605.77</v>
      </c>
      <c r="O62" s="112">
        <v>1560156.37</v>
      </c>
      <c r="P62" s="61">
        <f t="shared" si="1"/>
        <v>3634941.83</v>
      </c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</row>
    <row r="63" spans="1:76" s="62" customFormat="1" ht="46.8" x14ac:dyDescent="0.3">
      <c r="A63" s="59" t="s">
        <v>619</v>
      </c>
      <c r="B63" s="60" t="s">
        <v>518</v>
      </c>
      <c r="C63" s="60" t="s">
        <v>954</v>
      </c>
      <c r="D63" s="59" t="s">
        <v>580</v>
      </c>
      <c r="E63" s="59" t="s">
        <v>581</v>
      </c>
      <c r="F63" s="112">
        <v>406950</v>
      </c>
      <c r="G63" s="61">
        <v>321640</v>
      </c>
      <c r="H63" s="112">
        <v>57882.94</v>
      </c>
      <c r="I63" s="112">
        <v>38945.839999999997</v>
      </c>
      <c r="J63" s="112">
        <v>37644.269999999997</v>
      </c>
      <c r="K63" s="112">
        <v>36524.25</v>
      </c>
      <c r="L63" s="112">
        <v>35423.369999999995</v>
      </c>
      <c r="M63" s="112">
        <v>34282.619999999995</v>
      </c>
      <c r="N63" s="112">
        <v>33163.35</v>
      </c>
      <c r="O63" s="112">
        <v>121455.92</v>
      </c>
      <c r="P63" s="61">
        <f t="shared" si="1"/>
        <v>395322.55999999994</v>
      </c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</row>
    <row r="64" spans="1:76" s="62" customFormat="1" ht="31.2" x14ac:dyDescent="0.3">
      <c r="A64" s="59" t="s">
        <v>622</v>
      </c>
      <c r="B64" s="60" t="s">
        <v>518</v>
      </c>
      <c r="C64" s="60" t="s">
        <v>955</v>
      </c>
      <c r="D64" s="59" t="s">
        <v>583</v>
      </c>
      <c r="E64" s="59" t="s">
        <v>584</v>
      </c>
      <c r="F64" s="112">
        <v>2075170</v>
      </c>
      <c r="G64" s="61">
        <v>1772568</v>
      </c>
      <c r="H64" s="112">
        <v>132919.96000000002</v>
      </c>
      <c r="I64" s="112">
        <v>155323.34</v>
      </c>
      <c r="J64" s="112">
        <v>150828.84</v>
      </c>
      <c r="K64" s="112">
        <v>147369.75</v>
      </c>
      <c r="L64" s="112">
        <v>144064.53000000003</v>
      </c>
      <c r="M64" s="112">
        <v>140446.82</v>
      </c>
      <c r="N64" s="112">
        <v>136990.10999999999</v>
      </c>
      <c r="O64" s="112">
        <v>1555298.6099999996</v>
      </c>
      <c r="P64" s="61">
        <f t="shared" si="1"/>
        <v>2563241.9599999995</v>
      </c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55"/>
      <c r="BS64" s="55"/>
      <c r="BT64" s="55"/>
      <c r="BU64" s="55"/>
      <c r="BV64" s="55"/>
      <c r="BW64" s="55"/>
      <c r="BX64" s="55"/>
    </row>
    <row r="65" spans="1:76" s="62" customFormat="1" ht="46.8" x14ac:dyDescent="0.3">
      <c r="A65" s="59" t="s">
        <v>625</v>
      </c>
      <c r="B65" s="119" t="s">
        <v>518</v>
      </c>
      <c r="C65" s="119" t="s">
        <v>956</v>
      </c>
      <c r="D65" s="123" t="s">
        <v>672</v>
      </c>
      <c r="E65" s="123" t="s">
        <v>673</v>
      </c>
      <c r="F65" s="114">
        <v>302670</v>
      </c>
      <c r="G65" s="121">
        <v>31950</v>
      </c>
      <c r="H65" s="114">
        <v>4229.0599999999995</v>
      </c>
      <c r="I65" s="114">
        <v>4107.9699999999993</v>
      </c>
      <c r="J65" s="114">
        <v>3970.49</v>
      </c>
      <c r="K65" s="114">
        <v>3846.13</v>
      </c>
      <c r="L65" s="114">
        <v>3723.97</v>
      </c>
      <c r="M65" s="114">
        <v>3597.2400000000002</v>
      </c>
      <c r="N65" s="114">
        <v>3472.95</v>
      </c>
      <c r="O65" s="114">
        <v>13382.129999999997</v>
      </c>
      <c r="P65" s="121">
        <f t="shared" si="1"/>
        <v>40329.94</v>
      </c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  <c r="BO65" s="55"/>
      <c r="BP65" s="55"/>
      <c r="BQ65" s="55"/>
      <c r="BR65" s="55"/>
      <c r="BS65" s="55"/>
      <c r="BT65" s="55"/>
      <c r="BU65" s="55"/>
      <c r="BV65" s="55"/>
      <c r="BW65" s="55"/>
      <c r="BX65" s="55"/>
    </row>
    <row r="66" spans="1:76" s="62" customFormat="1" ht="46.8" x14ac:dyDescent="0.3">
      <c r="A66" s="59" t="s">
        <v>626</v>
      </c>
      <c r="B66" s="119" t="s">
        <v>518</v>
      </c>
      <c r="C66" s="119" t="s">
        <v>957</v>
      </c>
      <c r="D66" s="123" t="s">
        <v>672</v>
      </c>
      <c r="E66" s="123" t="s">
        <v>673</v>
      </c>
      <c r="F66" s="114">
        <v>489990</v>
      </c>
      <c r="G66" s="121">
        <v>53415</v>
      </c>
      <c r="H66" s="114">
        <v>7070.2900000000009</v>
      </c>
      <c r="I66" s="114">
        <v>6867.8099999999995</v>
      </c>
      <c r="J66" s="114">
        <v>6637.9800000000005</v>
      </c>
      <c r="K66" s="114">
        <v>6430.09</v>
      </c>
      <c r="L66" s="114">
        <v>6225.88</v>
      </c>
      <c r="M66" s="114">
        <v>6013.96</v>
      </c>
      <c r="N66" s="114">
        <v>5806.19</v>
      </c>
      <c r="O66" s="114">
        <v>22372.670000000002</v>
      </c>
      <c r="P66" s="121">
        <f t="shared" si="1"/>
        <v>67424.87000000001</v>
      </c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  <c r="BO66" s="55"/>
      <c r="BP66" s="55"/>
      <c r="BQ66" s="55"/>
      <c r="BR66" s="55"/>
      <c r="BS66" s="55"/>
      <c r="BT66" s="55"/>
      <c r="BU66" s="55"/>
      <c r="BV66" s="55"/>
      <c r="BW66" s="55"/>
      <c r="BX66" s="55"/>
    </row>
    <row r="67" spans="1:76" s="62" customFormat="1" ht="31.2" x14ac:dyDescent="0.3">
      <c r="A67" s="59" t="s">
        <v>628</v>
      </c>
      <c r="B67" s="60" t="s">
        <v>518</v>
      </c>
      <c r="C67" s="60" t="s">
        <v>958</v>
      </c>
      <c r="D67" s="59" t="s">
        <v>521</v>
      </c>
      <c r="E67" s="59" t="s">
        <v>522</v>
      </c>
      <c r="F67" s="112">
        <v>46789</v>
      </c>
      <c r="G67" s="61">
        <v>40350</v>
      </c>
      <c r="H67" s="112">
        <v>8266.82</v>
      </c>
      <c r="I67" s="112">
        <v>7970.05</v>
      </c>
      <c r="J67" s="112">
        <v>7661.05</v>
      </c>
      <c r="K67" s="112">
        <v>7366.6900000000005</v>
      </c>
      <c r="L67" s="112">
        <v>7073.53</v>
      </c>
      <c r="M67" s="112">
        <v>6777.56</v>
      </c>
      <c r="N67" s="112">
        <v>1664.38</v>
      </c>
      <c r="O67" s="112">
        <v>0</v>
      </c>
      <c r="P67" s="61">
        <f>SUM(H67:O67)</f>
        <v>46780.079999999994</v>
      </c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</row>
    <row r="68" spans="1:76" s="62" customFormat="1" ht="31.2" x14ac:dyDescent="0.3">
      <c r="A68" s="59" t="s">
        <v>631</v>
      </c>
      <c r="B68" s="60" t="s">
        <v>518</v>
      </c>
      <c r="C68" s="60" t="s">
        <v>959</v>
      </c>
      <c r="D68" s="59" t="s">
        <v>569</v>
      </c>
      <c r="E68" s="59" t="s">
        <v>570</v>
      </c>
      <c r="F68" s="112">
        <v>657700</v>
      </c>
      <c r="G68" s="61">
        <v>618238</v>
      </c>
      <c r="H68" s="112">
        <v>67180.850000000006</v>
      </c>
      <c r="I68" s="112">
        <v>78879.44</v>
      </c>
      <c r="J68" s="112">
        <v>76573.390000000014</v>
      </c>
      <c r="K68" s="112">
        <v>74221.58</v>
      </c>
      <c r="L68" s="112">
        <v>71914.84</v>
      </c>
      <c r="M68" s="112">
        <v>69514.75</v>
      </c>
      <c r="N68" s="112">
        <v>67164.56</v>
      </c>
      <c r="O68" s="112">
        <v>286992.46000000002</v>
      </c>
      <c r="P68" s="61">
        <f t="shared" ref="P68:P76" si="2">SUM(H68:O68)</f>
        <v>792441.87</v>
      </c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55"/>
      <c r="BS68" s="55"/>
      <c r="BT68" s="55"/>
      <c r="BU68" s="55"/>
      <c r="BV68" s="55"/>
      <c r="BW68" s="55"/>
      <c r="BX68" s="55"/>
    </row>
    <row r="69" spans="1:76" s="62" customFormat="1" ht="46.8" x14ac:dyDescent="0.3">
      <c r="A69" s="59" t="s">
        <v>634</v>
      </c>
      <c r="B69" s="60" t="s">
        <v>518</v>
      </c>
      <c r="C69" s="60" t="s">
        <v>960</v>
      </c>
      <c r="D69" s="59" t="s">
        <v>569</v>
      </c>
      <c r="E69" s="59" t="s">
        <v>570</v>
      </c>
      <c r="F69" s="112">
        <v>343744</v>
      </c>
      <c r="G69" s="61">
        <v>299202</v>
      </c>
      <c r="H69" s="112">
        <v>32595.82</v>
      </c>
      <c r="I69" s="112">
        <v>38163.589999999997</v>
      </c>
      <c r="J69" s="112">
        <v>37047.64</v>
      </c>
      <c r="K69" s="112">
        <v>35909.79</v>
      </c>
      <c r="L69" s="112">
        <v>34793.730000000003</v>
      </c>
      <c r="M69" s="112">
        <v>33632.520000000004</v>
      </c>
      <c r="N69" s="112">
        <v>32495.47</v>
      </c>
      <c r="O69" s="112">
        <v>138848.75000000003</v>
      </c>
      <c r="P69" s="61">
        <f t="shared" si="2"/>
        <v>383487.31000000006</v>
      </c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55"/>
      <c r="BS69" s="55"/>
      <c r="BT69" s="55"/>
      <c r="BU69" s="55"/>
      <c r="BV69" s="55"/>
      <c r="BW69" s="55"/>
      <c r="BX69" s="55"/>
    </row>
    <row r="70" spans="1:76" s="62" customFormat="1" ht="46.8" x14ac:dyDescent="0.3">
      <c r="A70" s="59" t="s">
        <v>635</v>
      </c>
      <c r="B70" s="60" t="s">
        <v>518</v>
      </c>
      <c r="C70" s="60" t="s">
        <v>961</v>
      </c>
      <c r="D70" s="59" t="s">
        <v>586</v>
      </c>
      <c r="E70" s="59" t="s">
        <v>587</v>
      </c>
      <c r="F70" s="112">
        <v>692260</v>
      </c>
      <c r="G70" s="61">
        <v>383088.33</v>
      </c>
      <c r="H70" s="112">
        <v>37371.040000000001</v>
      </c>
      <c r="I70" s="112">
        <v>38726.92</v>
      </c>
      <c r="J70" s="112">
        <v>37732.36</v>
      </c>
      <c r="K70" s="112">
        <v>36722.67</v>
      </c>
      <c r="L70" s="112">
        <v>35747.53</v>
      </c>
      <c r="M70" s="112">
        <v>34701.910000000003</v>
      </c>
      <c r="N70" s="112">
        <v>33692.92</v>
      </c>
      <c r="O70" s="112">
        <v>287288.82000000007</v>
      </c>
      <c r="P70" s="61">
        <f t="shared" si="2"/>
        <v>541984.17000000004</v>
      </c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  <c r="BO70" s="55"/>
      <c r="BP70" s="55"/>
      <c r="BQ70" s="55"/>
      <c r="BR70" s="55"/>
      <c r="BS70" s="55"/>
      <c r="BT70" s="55"/>
      <c r="BU70" s="55"/>
      <c r="BV70" s="55"/>
      <c r="BW70" s="55"/>
      <c r="BX70" s="55"/>
    </row>
    <row r="71" spans="1:76" s="62" customFormat="1" ht="31.2" x14ac:dyDescent="0.3">
      <c r="A71" s="59" t="s">
        <v>638</v>
      </c>
      <c r="B71" s="119" t="s">
        <v>518</v>
      </c>
      <c r="C71" s="119" t="s">
        <v>962</v>
      </c>
      <c r="D71" s="123" t="s">
        <v>685</v>
      </c>
      <c r="E71" s="123" t="s">
        <v>686</v>
      </c>
      <c r="F71" s="114">
        <v>385955</v>
      </c>
      <c r="G71" s="121">
        <v>380292</v>
      </c>
      <c r="H71" s="114">
        <v>34561.19</v>
      </c>
      <c r="I71" s="114">
        <v>38795.360000000001</v>
      </c>
      <c r="J71" s="114">
        <v>37779.870000000003</v>
      </c>
      <c r="K71" s="114">
        <v>36776.199999999997</v>
      </c>
      <c r="L71" s="114">
        <v>35805.520000000004</v>
      </c>
      <c r="M71" s="114">
        <v>34767.51</v>
      </c>
      <c r="N71" s="114">
        <v>33764.539999999994</v>
      </c>
      <c r="O71" s="114">
        <v>276746.81000000006</v>
      </c>
      <c r="P71" s="121">
        <f t="shared" si="2"/>
        <v>528997</v>
      </c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  <c r="BO71" s="55"/>
      <c r="BP71" s="55"/>
      <c r="BQ71" s="55"/>
      <c r="BR71" s="55"/>
      <c r="BS71" s="55"/>
      <c r="BT71" s="55"/>
      <c r="BU71" s="55"/>
      <c r="BV71" s="55"/>
      <c r="BW71" s="55"/>
      <c r="BX71" s="55"/>
    </row>
    <row r="72" spans="1:76" s="62" customFormat="1" ht="31.2" x14ac:dyDescent="0.3">
      <c r="A72" s="59" t="s">
        <v>640</v>
      </c>
      <c r="B72" s="119" t="s">
        <v>518</v>
      </c>
      <c r="C72" s="119" t="s">
        <v>963</v>
      </c>
      <c r="D72" s="123" t="s">
        <v>682</v>
      </c>
      <c r="E72" s="123" t="s">
        <v>683</v>
      </c>
      <c r="F72" s="114">
        <v>105000</v>
      </c>
      <c r="G72" s="121">
        <v>103496</v>
      </c>
      <c r="H72" s="114">
        <v>10518.27</v>
      </c>
      <c r="I72" s="114">
        <v>10179.58</v>
      </c>
      <c r="J72" s="114">
        <v>9870.9500000000007</v>
      </c>
      <c r="K72" s="114">
        <v>9615.98</v>
      </c>
      <c r="L72" s="114">
        <v>9369.5600000000013</v>
      </c>
      <c r="M72" s="114">
        <v>9105.68</v>
      </c>
      <c r="N72" s="114">
        <v>8850.869999999999</v>
      </c>
      <c r="O72" s="114">
        <v>74517.189999999973</v>
      </c>
      <c r="P72" s="121">
        <f t="shared" si="2"/>
        <v>142028.07999999996</v>
      </c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  <c r="BO72" s="55"/>
      <c r="BP72" s="55"/>
      <c r="BQ72" s="55"/>
      <c r="BR72" s="55"/>
      <c r="BS72" s="55"/>
      <c r="BT72" s="55"/>
      <c r="BU72" s="55"/>
      <c r="BV72" s="55"/>
      <c r="BW72" s="55"/>
      <c r="BX72" s="55"/>
    </row>
    <row r="73" spans="1:76" s="62" customFormat="1" ht="46.8" x14ac:dyDescent="0.3">
      <c r="A73" s="59" t="s">
        <v>642</v>
      </c>
      <c r="B73" s="60" t="s">
        <v>518</v>
      </c>
      <c r="C73" s="60" t="s">
        <v>964</v>
      </c>
      <c r="D73" s="59" t="s">
        <v>632</v>
      </c>
      <c r="E73" s="59" t="s">
        <v>633</v>
      </c>
      <c r="F73" s="112">
        <v>113570</v>
      </c>
      <c r="G73" s="61">
        <v>35115.08</v>
      </c>
      <c r="H73" s="112">
        <v>6046.82</v>
      </c>
      <c r="I73" s="112">
        <v>5860.9400000000005</v>
      </c>
      <c r="J73" s="112">
        <v>5653.98</v>
      </c>
      <c r="K73" s="112">
        <v>5454.71</v>
      </c>
      <c r="L73" s="112">
        <v>5257.08</v>
      </c>
      <c r="M73" s="112">
        <v>5055.93</v>
      </c>
      <c r="N73" s="112">
        <v>4856.8</v>
      </c>
      <c r="O73" s="112">
        <v>3421.1399999999994</v>
      </c>
      <c r="P73" s="61">
        <f t="shared" si="2"/>
        <v>41607.4</v>
      </c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  <c r="BO73" s="55"/>
      <c r="BP73" s="55"/>
      <c r="BQ73" s="55"/>
      <c r="BR73" s="55"/>
      <c r="BS73" s="55"/>
      <c r="BT73" s="55"/>
      <c r="BU73" s="55"/>
      <c r="BV73" s="55"/>
      <c r="BW73" s="55"/>
      <c r="BX73" s="55"/>
    </row>
    <row r="74" spans="1:76" s="62" customFormat="1" ht="62.4" x14ac:dyDescent="0.3">
      <c r="A74" s="59" t="s">
        <v>645</v>
      </c>
      <c r="B74" s="60" t="s">
        <v>518</v>
      </c>
      <c r="C74" s="60" t="s">
        <v>965</v>
      </c>
      <c r="D74" s="59" t="s">
        <v>632</v>
      </c>
      <c r="E74" s="59" t="s">
        <v>633</v>
      </c>
      <c r="F74" s="112">
        <v>106600</v>
      </c>
      <c r="G74" s="61">
        <v>97768</v>
      </c>
      <c r="H74" s="112">
        <v>8689.69</v>
      </c>
      <c r="I74" s="112">
        <v>8527.82</v>
      </c>
      <c r="J74" s="112">
        <v>8308.8700000000008</v>
      </c>
      <c r="K74" s="112">
        <v>8114</v>
      </c>
      <c r="L74" s="112">
        <v>7928.33</v>
      </c>
      <c r="M74" s="112">
        <v>7724.01</v>
      </c>
      <c r="N74" s="112">
        <v>7529.25</v>
      </c>
      <c r="O74" s="112">
        <v>89597.920000000013</v>
      </c>
      <c r="P74" s="61">
        <f t="shared" si="2"/>
        <v>146419.89000000001</v>
      </c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5"/>
      <c r="BN74" s="55"/>
      <c r="BO74" s="55"/>
      <c r="BP74" s="55"/>
      <c r="BQ74" s="55"/>
      <c r="BR74" s="55"/>
      <c r="BS74" s="55"/>
      <c r="BT74" s="55"/>
      <c r="BU74" s="55"/>
      <c r="BV74" s="55"/>
      <c r="BW74" s="55"/>
      <c r="BX74" s="55"/>
    </row>
    <row r="75" spans="1:76" s="62" customFormat="1" ht="31.2" x14ac:dyDescent="0.3">
      <c r="A75" s="59" t="s">
        <v>648</v>
      </c>
      <c r="B75" s="60" t="s">
        <v>518</v>
      </c>
      <c r="C75" s="60" t="s">
        <v>966</v>
      </c>
      <c r="D75" s="59" t="s">
        <v>816</v>
      </c>
      <c r="E75" s="59" t="s">
        <v>542</v>
      </c>
      <c r="F75" s="112">
        <v>400000</v>
      </c>
      <c r="G75" s="61">
        <v>235300</v>
      </c>
      <c r="H75" s="112">
        <v>94680.639999999999</v>
      </c>
      <c r="I75" s="112">
        <v>94440.760000000009</v>
      </c>
      <c r="J75" s="112">
        <v>47134.02</v>
      </c>
      <c r="K75" s="112">
        <v>0</v>
      </c>
      <c r="L75" s="112">
        <v>0</v>
      </c>
      <c r="M75" s="112">
        <v>0</v>
      </c>
      <c r="N75" s="112">
        <v>0</v>
      </c>
      <c r="O75" s="112">
        <v>0</v>
      </c>
      <c r="P75" s="61">
        <f t="shared" si="2"/>
        <v>236255.42</v>
      </c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  <c r="BG75" s="55"/>
      <c r="BH75" s="55"/>
      <c r="BI75" s="55"/>
      <c r="BJ75" s="55"/>
      <c r="BK75" s="55"/>
      <c r="BL75" s="55"/>
      <c r="BM75" s="55"/>
      <c r="BN75" s="55"/>
      <c r="BO75" s="55"/>
      <c r="BP75" s="55"/>
      <c r="BQ75" s="55"/>
      <c r="BR75" s="55"/>
      <c r="BS75" s="55"/>
      <c r="BT75" s="55"/>
      <c r="BU75" s="55"/>
      <c r="BV75" s="55"/>
      <c r="BW75" s="55"/>
      <c r="BX75" s="55"/>
    </row>
    <row r="76" spans="1:76" s="62" customFormat="1" ht="31.2" x14ac:dyDescent="0.3">
      <c r="A76" s="59" t="s">
        <v>650</v>
      </c>
      <c r="B76" s="60" t="s">
        <v>518</v>
      </c>
      <c r="C76" s="60" t="s">
        <v>967</v>
      </c>
      <c r="D76" s="59" t="s">
        <v>556</v>
      </c>
      <c r="E76" s="59" t="s">
        <v>557</v>
      </c>
      <c r="F76" s="112">
        <v>782000</v>
      </c>
      <c r="G76" s="61">
        <v>782000</v>
      </c>
      <c r="H76" s="112">
        <v>66676.44</v>
      </c>
      <c r="I76" s="112">
        <v>95839.48000000001</v>
      </c>
      <c r="J76" s="112">
        <v>92777.08</v>
      </c>
      <c r="K76" s="112">
        <v>90108.04</v>
      </c>
      <c r="L76" s="112">
        <v>87495.659999999989</v>
      </c>
      <c r="M76" s="112">
        <v>84766.34</v>
      </c>
      <c r="N76" s="112">
        <v>82099.14</v>
      </c>
      <c r="O76" s="112">
        <v>404024.33999999997</v>
      </c>
      <c r="P76" s="61">
        <f t="shared" si="2"/>
        <v>1003786.5199999999</v>
      </c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55"/>
      <c r="BK76" s="55"/>
      <c r="BL76" s="55"/>
      <c r="BM76" s="55"/>
      <c r="BN76" s="55"/>
      <c r="BO76" s="55"/>
      <c r="BP76" s="55"/>
      <c r="BQ76" s="55"/>
      <c r="BR76" s="55"/>
      <c r="BS76" s="55"/>
      <c r="BT76" s="55"/>
      <c r="BU76" s="55"/>
      <c r="BV76" s="55"/>
      <c r="BW76" s="55"/>
      <c r="BX76" s="55"/>
    </row>
    <row r="77" spans="1:76" s="62" customFormat="1" ht="31.2" x14ac:dyDescent="0.3">
      <c r="A77" s="59" t="s">
        <v>653</v>
      </c>
      <c r="B77" s="119" t="s">
        <v>518</v>
      </c>
      <c r="C77" s="119" t="s">
        <v>968</v>
      </c>
      <c r="D77" s="123" t="s">
        <v>688</v>
      </c>
      <c r="E77" s="123" t="s">
        <v>691</v>
      </c>
      <c r="F77" s="114">
        <v>110174</v>
      </c>
      <c r="G77" s="121">
        <v>110173.87</v>
      </c>
      <c r="H77" s="114">
        <v>11866.490000000002</v>
      </c>
      <c r="I77" s="114">
        <v>13379.890000000001</v>
      </c>
      <c r="J77" s="114">
        <v>13003.07</v>
      </c>
      <c r="K77" s="114">
        <v>12625.22</v>
      </c>
      <c r="L77" s="114">
        <v>12255.119999999999</v>
      </c>
      <c r="M77" s="114">
        <v>11869.02</v>
      </c>
      <c r="N77" s="114">
        <v>11491.42</v>
      </c>
      <c r="O77" s="114">
        <v>53934.14</v>
      </c>
      <c r="P77" s="121">
        <f>SUM(H77:O77)</f>
        <v>140424.37</v>
      </c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</row>
    <row r="78" spans="1:76" s="62" customFormat="1" ht="31.2" x14ac:dyDescent="0.3">
      <c r="A78" s="59" t="s">
        <v>656</v>
      </c>
      <c r="B78" s="119" t="s">
        <v>518</v>
      </c>
      <c r="C78" s="119" t="s">
        <v>969</v>
      </c>
      <c r="D78" s="123" t="s">
        <v>688</v>
      </c>
      <c r="E78" s="123" t="s">
        <v>689</v>
      </c>
      <c r="F78" s="114">
        <v>89093</v>
      </c>
      <c r="G78" s="121">
        <v>86691</v>
      </c>
      <c r="H78" s="114">
        <v>8864.35</v>
      </c>
      <c r="I78" s="114">
        <v>8286.7999999999993</v>
      </c>
      <c r="J78" s="114">
        <v>8082.17</v>
      </c>
      <c r="K78" s="114">
        <v>7876.97</v>
      </c>
      <c r="L78" s="114">
        <v>7679.08</v>
      </c>
      <c r="M78" s="114">
        <v>7466.3</v>
      </c>
      <c r="N78" s="114">
        <v>7261.24</v>
      </c>
      <c r="O78" s="114">
        <v>65123.069999999992</v>
      </c>
      <c r="P78" s="121">
        <f t="shared" ref="P78:P85" si="3">SUM(H78:O78)</f>
        <v>120639.98</v>
      </c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55"/>
      <c r="BK78" s="55"/>
      <c r="BL78" s="55"/>
      <c r="BM78" s="55"/>
      <c r="BN78" s="55"/>
      <c r="BO78" s="55"/>
      <c r="BP78" s="55"/>
      <c r="BQ78" s="55"/>
      <c r="BR78" s="55"/>
      <c r="BS78" s="55"/>
      <c r="BT78" s="55"/>
      <c r="BU78" s="55"/>
      <c r="BV78" s="55"/>
      <c r="BW78" s="55"/>
      <c r="BX78" s="55"/>
    </row>
    <row r="79" spans="1:76" s="62" customFormat="1" ht="46.8" x14ac:dyDescent="0.3">
      <c r="A79" s="59" t="s">
        <v>657</v>
      </c>
      <c r="B79" s="119" t="s">
        <v>518</v>
      </c>
      <c r="C79" s="119" t="s">
        <v>970</v>
      </c>
      <c r="D79" s="123" t="s">
        <v>693</v>
      </c>
      <c r="E79" s="123" t="s">
        <v>694</v>
      </c>
      <c r="F79" s="114">
        <v>127410</v>
      </c>
      <c r="G79" s="121">
        <v>123966</v>
      </c>
      <c r="H79" s="114">
        <v>12828.31</v>
      </c>
      <c r="I79" s="114">
        <v>11905.14</v>
      </c>
      <c r="J79" s="114">
        <v>11609.189999999999</v>
      </c>
      <c r="K79" s="114">
        <v>11312.449999999999</v>
      </c>
      <c r="L79" s="114">
        <v>11026.26</v>
      </c>
      <c r="M79" s="114">
        <v>10718.529999999999</v>
      </c>
      <c r="N79" s="114">
        <v>10421.969999999999</v>
      </c>
      <c r="O79" s="114">
        <v>93335.01</v>
      </c>
      <c r="P79" s="121">
        <f>SUM(H79:O79)</f>
        <v>173156.86</v>
      </c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5"/>
      <c r="BJ79" s="55"/>
      <c r="BK79" s="55"/>
      <c r="BL79" s="55"/>
      <c r="BM79" s="55"/>
      <c r="BN79" s="55"/>
      <c r="BO79" s="55"/>
      <c r="BP79" s="55"/>
      <c r="BQ79" s="55"/>
      <c r="BR79" s="55"/>
      <c r="BS79" s="55"/>
      <c r="BT79" s="55"/>
      <c r="BU79" s="55"/>
      <c r="BV79" s="55"/>
      <c r="BW79" s="55"/>
      <c r="BX79" s="55"/>
    </row>
    <row r="80" spans="1:76" s="62" customFormat="1" ht="31.2" x14ac:dyDescent="0.3">
      <c r="A80" s="59" t="s">
        <v>660</v>
      </c>
      <c r="B80" s="119" t="s">
        <v>518</v>
      </c>
      <c r="C80" s="119" t="s">
        <v>971</v>
      </c>
      <c r="D80" s="123" t="s">
        <v>693</v>
      </c>
      <c r="E80" s="123" t="s">
        <v>694</v>
      </c>
      <c r="F80" s="114">
        <v>68951</v>
      </c>
      <c r="G80" s="121">
        <v>67095</v>
      </c>
      <c r="H80" s="114">
        <v>6943.1399999999994</v>
      </c>
      <c r="I80" s="114">
        <v>6443.51</v>
      </c>
      <c r="J80" s="114">
        <v>6283.3200000000006</v>
      </c>
      <c r="K80" s="114">
        <v>6122.7</v>
      </c>
      <c r="L80" s="114">
        <v>5967.82</v>
      </c>
      <c r="M80" s="114">
        <v>5801.26</v>
      </c>
      <c r="N80" s="114">
        <v>5640.75</v>
      </c>
      <c r="O80" s="114">
        <v>50516.389999999992</v>
      </c>
      <c r="P80" s="121">
        <f>SUM(H80:O80)</f>
        <v>93718.889999999985</v>
      </c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5"/>
      <c r="BJ80" s="55"/>
      <c r="BK80" s="55"/>
      <c r="BL80" s="55"/>
      <c r="BM80" s="55"/>
      <c r="BN80" s="55"/>
      <c r="BO80" s="55"/>
      <c r="BP80" s="55"/>
      <c r="BQ80" s="55"/>
      <c r="BR80" s="55"/>
      <c r="BS80" s="55"/>
      <c r="BT80" s="55"/>
      <c r="BU80" s="55"/>
      <c r="BV80" s="55"/>
      <c r="BW80" s="55"/>
      <c r="BX80" s="55"/>
    </row>
    <row r="81" spans="1:76" s="62" customFormat="1" ht="62.4" x14ac:dyDescent="0.3">
      <c r="A81" s="59" t="s">
        <v>661</v>
      </c>
      <c r="B81" s="119" t="s">
        <v>518</v>
      </c>
      <c r="C81" s="119" t="s">
        <v>972</v>
      </c>
      <c r="D81" s="123" t="s">
        <v>697</v>
      </c>
      <c r="E81" s="123" t="s">
        <v>698</v>
      </c>
      <c r="F81" s="114">
        <v>136879</v>
      </c>
      <c r="G81" s="121">
        <v>136878.68</v>
      </c>
      <c r="H81" s="114">
        <v>12202.9</v>
      </c>
      <c r="I81" s="114">
        <v>16949.580000000002</v>
      </c>
      <c r="J81" s="114">
        <v>16469.420000000002</v>
      </c>
      <c r="K81" s="114">
        <v>15987.92</v>
      </c>
      <c r="L81" s="114">
        <v>15516.43</v>
      </c>
      <c r="M81" s="114">
        <v>15024.29</v>
      </c>
      <c r="N81" s="114">
        <v>14543.14</v>
      </c>
      <c r="O81" s="114">
        <v>69457.42</v>
      </c>
      <c r="P81" s="121">
        <f t="shared" si="3"/>
        <v>176151.1</v>
      </c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55"/>
      <c r="BK81" s="55"/>
      <c r="BL81" s="55"/>
      <c r="BM81" s="55"/>
      <c r="BN81" s="55"/>
      <c r="BO81" s="55"/>
      <c r="BP81" s="55"/>
      <c r="BQ81" s="55"/>
      <c r="BR81" s="55"/>
      <c r="BS81" s="55"/>
      <c r="BT81" s="55"/>
      <c r="BU81" s="55"/>
      <c r="BV81" s="55"/>
      <c r="BW81" s="55"/>
      <c r="BX81" s="55"/>
    </row>
    <row r="82" spans="1:76" s="62" customFormat="1" ht="46.8" x14ac:dyDescent="0.3">
      <c r="A82" s="59" t="s">
        <v>663</v>
      </c>
      <c r="B82" s="119" t="s">
        <v>518</v>
      </c>
      <c r="C82" s="119" t="s">
        <v>973</v>
      </c>
      <c r="D82" s="123" t="s">
        <v>700</v>
      </c>
      <c r="E82" s="123" t="s">
        <v>701</v>
      </c>
      <c r="F82" s="114">
        <v>307500</v>
      </c>
      <c r="G82" s="121">
        <v>257951.94</v>
      </c>
      <c r="H82" s="114">
        <v>17091.59</v>
      </c>
      <c r="I82" s="114">
        <v>27074.75</v>
      </c>
      <c r="J82" s="114">
        <v>26268.989999999998</v>
      </c>
      <c r="K82" s="114">
        <v>25554.600000000002</v>
      </c>
      <c r="L82" s="114">
        <v>24866.13</v>
      </c>
      <c r="M82" s="114">
        <v>24124.83</v>
      </c>
      <c r="N82" s="114">
        <v>23410.920000000002</v>
      </c>
      <c r="O82" s="114">
        <v>210456.99999999997</v>
      </c>
      <c r="P82" s="121">
        <f t="shared" si="3"/>
        <v>378848.81</v>
      </c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  <c r="BG82" s="55"/>
      <c r="BH82" s="55"/>
      <c r="BI82" s="55"/>
      <c r="BJ82" s="55"/>
      <c r="BK82" s="55"/>
      <c r="BL82" s="55"/>
      <c r="BM82" s="55"/>
      <c r="BN82" s="55"/>
      <c r="BO82" s="55"/>
      <c r="BP82" s="55"/>
      <c r="BQ82" s="55"/>
      <c r="BR82" s="55"/>
      <c r="BS82" s="55"/>
      <c r="BT82" s="55"/>
      <c r="BU82" s="55"/>
      <c r="BV82" s="55"/>
      <c r="BW82" s="55"/>
      <c r="BX82" s="55"/>
    </row>
    <row r="83" spans="1:76" s="62" customFormat="1" ht="46.8" x14ac:dyDescent="0.3">
      <c r="A83" s="59" t="s">
        <v>666</v>
      </c>
      <c r="B83" s="119" t="s">
        <v>518</v>
      </c>
      <c r="C83" s="119" t="s">
        <v>974</v>
      </c>
      <c r="D83" s="123" t="s">
        <v>700</v>
      </c>
      <c r="E83" s="123" t="s">
        <v>703</v>
      </c>
      <c r="F83" s="114">
        <v>327351</v>
      </c>
      <c r="G83" s="121">
        <v>215072</v>
      </c>
      <c r="H83" s="114">
        <v>26076.550000000003</v>
      </c>
      <c r="I83" s="114">
        <v>24608.2</v>
      </c>
      <c r="J83" s="114">
        <v>23854.26</v>
      </c>
      <c r="K83" s="114">
        <v>23179.84</v>
      </c>
      <c r="L83" s="114">
        <v>22520.65</v>
      </c>
      <c r="M83" s="114">
        <v>21830.06</v>
      </c>
      <c r="N83" s="114">
        <v>21156.100000000002</v>
      </c>
      <c r="O83" s="114">
        <v>112807.59000000001</v>
      </c>
      <c r="P83" s="121">
        <f t="shared" si="3"/>
        <v>276033.25</v>
      </c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  <c r="AZ83" s="55"/>
      <c r="BA83" s="55"/>
      <c r="BB83" s="55"/>
      <c r="BC83" s="55"/>
      <c r="BD83" s="55"/>
      <c r="BE83" s="55"/>
      <c r="BF83" s="55"/>
      <c r="BG83" s="55"/>
      <c r="BH83" s="55"/>
      <c r="BI83" s="55"/>
      <c r="BJ83" s="55"/>
      <c r="BK83" s="55"/>
      <c r="BL83" s="55"/>
      <c r="BM83" s="55"/>
      <c r="BN83" s="55"/>
      <c r="BO83" s="55"/>
      <c r="BP83" s="55"/>
      <c r="BQ83" s="55"/>
      <c r="BR83" s="55"/>
      <c r="BS83" s="55"/>
      <c r="BT83" s="55"/>
      <c r="BU83" s="55"/>
      <c r="BV83" s="55"/>
      <c r="BW83" s="55"/>
      <c r="BX83" s="55"/>
    </row>
    <row r="84" spans="1:76" ht="62.4" x14ac:dyDescent="0.3">
      <c r="A84" s="59" t="s">
        <v>669</v>
      </c>
      <c r="B84" s="119" t="s">
        <v>518</v>
      </c>
      <c r="C84" s="119" t="s">
        <v>975</v>
      </c>
      <c r="D84" s="123" t="s">
        <v>705</v>
      </c>
      <c r="E84" s="123" t="s">
        <v>706</v>
      </c>
      <c r="F84" s="114">
        <v>451040</v>
      </c>
      <c r="G84" s="121">
        <v>451040</v>
      </c>
      <c r="H84" s="114">
        <v>19467.18</v>
      </c>
      <c r="I84" s="114">
        <v>45465.760000000002</v>
      </c>
      <c r="J84" s="114">
        <v>44283.29</v>
      </c>
      <c r="K84" s="114">
        <v>43160.6</v>
      </c>
      <c r="L84" s="114">
        <v>42078.66</v>
      </c>
      <c r="M84" s="114">
        <v>40913.72</v>
      </c>
      <c r="N84" s="114">
        <v>39791.800000000003</v>
      </c>
      <c r="O84" s="114">
        <v>363793.13999999996</v>
      </c>
      <c r="P84" s="121">
        <f t="shared" si="3"/>
        <v>638954.14999999991</v>
      </c>
    </row>
    <row r="85" spans="1:76" ht="46.8" x14ac:dyDescent="0.3">
      <c r="A85" s="59" t="s">
        <v>671</v>
      </c>
      <c r="B85" s="119" t="s">
        <v>518</v>
      </c>
      <c r="C85" s="119" t="s">
        <v>976</v>
      </c>
      <c r="D85" s="123" t="s">
        <v>708</v>
      </c>
      <c r="E85" s="123" t="s">
        <v>709</v>
      </c>
      <c r="F85" s="114">
        <v>296350</v>
      </c>
      <c r="G85" s="121">
        <v>252500.45</v>
      </c>
      <c r="H85" s="114">
        <v>12589.34</v>
      </c>
      <c r="I85" s="114">
        <v>26945.53</v>
      </c>
      <c r="J85" s="114">
        <v>26199.29</v>
      </c>
      <c r="K85" s="114">
        <v>25480.67</v>
      </c>
      <c r="L85" s="114">
        <v>24788.620000000003</v>
      </c>
      <c r="M85" s="114">
        <v>24042.460000000003</v>
      </c>
      <c r="N85" s="114">
        <v>23324.33</v>
      </c>
      <c r="O85" s="114">
        <v>213001.50999999998</v>
      </c>
      <c r="P85" s="121">
        <f t="shared" si="3"/>
        <v>376371.75</v>
      </c>
    </row>
    <row r="86" spans="1:76" ht="31.2" x14ac:dyDescent="0.3">
      <c r="A86" s="59" t="s">
        <v>674</v>
      </c>
      <c r="B86" s="119" t="s">
        <v>518</v>
      </c>
      <c r="C86" s="119" t="s">
        <v>977</v>
      </c>
      <c r="D86" s="123" t="s">
        <v>711</v>
      </c>
      <c r="E86" s="123" t="s">
        <v>712</v>
      </c>
      <c r="F86" s="114">
        <v>587705</v>
      </c>
      <c r="G86" s="121">
        <v>587705</v>
      </c>
      <c r="H86" s="114">
        <v>34576.93</v>
      </c>
      <c r="I86" s="114">
        <v>57112.75</v>
      </c>
      <c r="J86" s="114">
        <v>64032.710000000006</v>
      </c>
      <c r="K86" s="114">
        <v>62196.81</v>
      </c>
      <c r="L86" s="114">
        <v>60431.290000000008</v>
      </c>
      <c r="M86" s="114">
        <v>58522.520000000004</v>
      </c>
      <c r="N86" s="114">
        <v>56687.880000000005</v>
      </c>
      <c r="O86" s="114">
        <v>528806.93000000017</v>
      </c>
      <c r="P86" s="121">
        <f>SUM(H86:O86)</f>
        <v>922367.82000000018</v>
      </c>
    </row>
    <row r="87" spans="1:76" ht="31.2" x14ac:dyDescent="0.3">
      <c r="A87" s="59" t="s">
        <v>675</v>
      </c>
      <c r="B87" s="119" t="s">
        <v>518</v>
      </c>
      <c r="C87" s="119" t="s">
        <v>978</v>
      </c>
      <c r="D87" s="120" t="s">
        <v>714</v>
      </c>
      <c r="E87" s="120" t="s">
        <v>715</v>
      </c>
      <c r="F87" s="114">
        <v>170638</v>
      </c>
      <c r="G87" s="121">
        <v>170637.67</v>
      </c>
      <c r="H87" s="114">
        <v>9976.6</v>
      </c>
      <c r="I87" s="114">
        <v>17132.38</v>
      </c>
      <c r="J87" s="114">
        <v>19405.21</v>
      </c>
      <c r="K87" s="114">
        <v>18827.07</v>
      </c>
      <c r="L87" s="114">
        <v>18268.45</v>
      </c>
      <c r="M87" s="114">
        <v>17669.98</v>
      </c>
      <c r="N87" s="114">
        <v>17092.239999999998</v>
      </c>
      <c r="O87" s="114">
        <v>140196.60000000006</v>
      </c>
      <c r="P87" s="121">
        <f>SUM(H87:O87)</f>
        <v>258568.53000000006</v>
      </c>
    </row>
    <row r="88" spans="1:76" ht="46.8" x14ac:dyDescent="0.3">
      <c r="A88" s="59" t="s">
        <v>677</v>
      </c>
      <c r="B88" s="119" t="s">
        <v>518</v>
      </c>
      <c r="C88" s="119" t="s">
        <v>979</v>
      </c>
      <c r="D88" s="120" t="s">
        <v>714</v>
      </c>
      <c r="E88" s="120" t="s">
        <v>621</v>
      </c>
      <c r="F88" s="114">
        <v>57832</v>
      </c>
      <c r="G88" s="121">
        <v>57832</v>
      </c>
      <c r="H88" s="114">
        <v>3146.05</v>
      </c>
      <c r="I88" s="114">
        <v>6825.06</v>
      </c>
      <c r="J88" s="114">
        <v>10588.82</v>
      </c>
      <c r="K88" s="114">
        <v>10193.040000000001</v>
      </c>
      <c r="L88" s="114">
        <v>9801.64</v>
      </c>
      <c r="M88" s="114">
        <v>9401.0299999999988</v>
      </c>
      <c r="N88" s="114">
        <v>9005.5500000000011</v>
      </c>
      <c r="O88" s="114">
        <v>14823.94</v>
      </c>
      <c r="P88" s="121">
        <f>SUM(H88:O88)</f>
        <v>73785.13</v>
      </c>
    </row>
    <row r="89" spans="1:76" ht="31.2" x14ac:dyDescent="0.3">
      <c r="A89" s="59" t="s">
        <v>678</v>
      </c>
      <c r="B89" s="119" t="s">
        <v>518</v>
      </c>
      <c r="C89" s="119" t="s">
        <v>980</v>
      </c>
      <c r="D89" s="120" t="s">
        <v>714</v>
      </c>
      <c r="E89" s="120" t="s">
        <v>621</v>
      </c>
      <c r="F89" s="114">
        <v>78399</v>
      </c>
      <c r="G89" s="121">
        <v>78399</v>
      </c>
      <c r="H89" s="114">
        <v>4264.8999999999996</v>
      </c>
      <c r="I89" s="114">
        <v>9265.4199999999983</v>
      </c>
      <c r="J89" s="114">
        <v>14351.95</v>
      </c>
      <c r="K89" s="114">
        <v>13815.560000000001</v>
      </c>
      <c r="L89" s="114">
        <v>13285.050000000001</v>
      </c>
      <c r="M89" s="114">
        <v>12742.029999999999</v>
      </c>
      <c r="N89" s="114">
        <v>12206.009999999998</v>
      </c>
      <c r="O89" s="114">
        <v>20092.2</v>
      </c>
      <c r="P89" s="121">
        <f>SUM(H89:O89)</f>
        <v>100023.12</v>
      </c>
    </row>
    <row r="90" spans="1:76" ht="46.8" x14ac:dyDescent="0.3">
      <c r="A90" s="59" t="s">
        <v>681</v>
      </c>
      <c r="B90" s="119" t="s">
        <v>518</v>
      </c>
      <c r="C90" s="119" t="s">
        <v>981</v>
      </c>
      <c r="D90" s="120" t="s">
        <v>714</v>
      </c>
      <c r="E90" s="120" t="s">
        <v>621</v>
      </c>
      <c r="F90" s="114">
        <v>105221</v>
      </c>
      <c r="G90" s="121">
        <v>105221</v>
      </c>
      <c r="H90" s="114">
        <v>5724</v>
      </c>
      <c r="I90" s="114">
        <v>12437.93</v>
      </c>
      <c r="J90" s="114">
        <v>19261.57</v>
      </c>
      <c r="K90" s="114">
        <v>18541.66</v>
      </c>
      <c r="L90" s="114">
        <v>17829.650000000001</v>
      </c>
      <c r="M90" s="114">
        <v>17100.89</v>
      </c>
      <c r="N90" s="114">
        <v>16381.509999999998</v>
      </c>
      <c r="O90" s="114">
        <v>26965.469999999998</v>
      </c>
      <c r="P90" s="121">
        <f t="shared" ref="P90:P106" si="4">SUM(H90:O90)</f>
        <v>134242.68</v>
      </c>
    </row>
    <row r="91" spans="1:76" ht="46.8" x14ac:dyDescent="0.3">
      <c r="A91" s="59" t="s">
        <v>684</v>
      </c>
      <c r="B91" s="119" t="s">
        <v>518</v>
      </c>
      <c r="C91" s="119" t="s">
        <v>982</v>
      </c>
      <c r="D91" s="120" t="s">
        <v>820</v>
      </c>
      <c r="E91" s="120" t="s">
        <v>821</v>
      </c>
      <c r="F91" s="114">
        <v>75107</v>
      </c>
      <c r="G91" s="121">
        <v>75107</v>
      </c>
      <c r="H91" s="114">
        <v>4489.7699999999995</v>
      </c>
      <c r="I91" s="114">
        <v>5794.79</v>
      </c>
      <c r="J91" s="114">
        <v>10215.36</v>
      </c>
      <c r="K91" s="114">
        <v>9875.09</v>
      </c>
      <c r="L91" s="114">
        <v>9538.49</v>
      </c>
      <c r="M91" s="114">
        <v>9183.9200000000019</v>
      </c>
      <c r="N91" s="114">
        <v>8838.7799999999988</v>
      </c>
      <c r="O91" s="114">
        <v>52223.87999999999</v>
      </c>
      <c r="P91" s="121">
        <f t="shared" si="4"/>
        <v>110160.07999999999</v>
      </c>
    </row>
    <row r="92" spans="1:76" ht="31.2" x14ac:dyDescent="0.3">
      <c r="A92" s="59" t="s">
        <v>687</v>
      </c>
      <c r="B92" s="119" t="s">
        <v>518</v>
      </c>
      <c r="C92" s="119" t="s">
        <v>983</v>
      </c>
      <c r="D92" s="120" t="s">
        <v>820</v>
      </c>
      <c r="E92" s="120" t="s">
        <v>821</v>
      </c>
      <c r="F92" s="114">
        <v>144778</v>
      </c>
      <c r="G92" s="121">
        <v>144778</v>
      </c>
      <c r="H92" s="114">
        <v>8654.58</v>
      </c>
      <c r="I92" s="114">
        <v>11172.39</v>
      </c>
      <c r="J92" s="114">
        <v>19691.09</v>
      </c>
      <c r="K92" s="114">
        <v>19035.130000000005</v>
      </c>
      <c r="L92" s="114">
        <v>18386.29</v>
      </c>
      <c r="M92" s="114">
        <v>17702.829999999998</v>
      </c>
      <c r="N92" s="114">
        <v>17037.59</v>
      </c>
      <c r="O92" s="114">
        <v>100666.41</v>
      </c>
      <c r="P92" s="121">
        <f t="shared" si="4"/>
        <v>212346.31</v>
      </c>
    </row>
    <row r="93" spans="1:76" ht="31.2" x14ac:dyDescent="0.3">
      <c r="A93" s="59" t="s">
        <v>690</v>
      </c>
      <c r="B93" s="119" t="s">
        <v>518</v>
      </c>
      <c r="C93" s="119" t="s">
        <v>984</v>
      </c>
      <c r="D93" s="120" t="s">
        <v>822</v>
      </c>
      <c r="E93" s="120" t="s">
        <v>647</v>
      </c>
      <c r="F93" s="114">
        <v>85648</v>
      </c>
      <c r="G93" s="121">
        <v>85648</v>
      </c>
      <c r="H93" s="114">
        <v>4902.5</v>
      </c>
      <c r="I93" s="114">
        <v>7621.14</v>
      </c>
      <c r="J93" s="114">
        <v>16184.99</v>
      </c>
      <c r="K93" s="114">
        <v>15554.439999999999</v>
      </c>
      <c r="L93" s="114">
        <v>14921.95</v>
      </c>
      <c r="M93" s="114">
        <v>14273.7</v>
      </c>
      <c r="N93" s="114">
        <v>13634.179999999998</v>
      </c>
      <c r="O93" s="114">
        <v>25363.039999999997</v>
      </c>
      <c r="P93" s="121">
        <f t="shared" si="4"/>
        <v>112455.93999999997</v>
      </c>
    </row>
    <row r="94" spans="1:76" ht="46.8" x14ac:dyDescent="0.3">
      <c r="A94" s="59" t="s">
        <v>692</v>
      </c>
      <c r="B94" s="119" t="s">
        <v>518</v>
      </c>
      <c r="C94" s="119" t="s">
        <v>985</v>
      </c>
      <c r="D94" s="120" t="s">
        <v>822</v>
      </c>
      <c r="E94" s="120" t="s">
        <v>821</v>
      </c>
      <c r="F94" s="114">
        <v>98623</v>
      </c>
      <c r="G94" s="121">
        <v>98623</v>
      </c>
      <c r="H94" s="114">
        <v>5858.76</v>
      </c>
      <c r="I94" s="114">
        <v>9517.869999999999</v>
      </c>
      <c r="J94" s="114">
        <v>13153.890000000001</v>
      </c>
      <c r="K94" s="114">
        <v>12709.42</v>
      </c>
      <c r="L94" s="114">
        <v>12276.2</v>
      </c>
      <c r="M94" s="114">
        <v>11819.86</v>
      </c>
      <c r="N94" s="114">
        <v>11375.689999999999</v>
      </c>
      <c r="O94" s="114">
        <v>67213.119999999981</v>
      </c>
      <c r="P94" s="121">
        <f t="shared" si="4"/>
        <v>143924.81</v>
      </c>
    </row>
    <row r="95" spans="1:76" ht="31.2" x14ac:dyDescent="0.3">
      <c r="A95" s="59" t="s">
        <v>695</v>
      </c>
      <c r="B95" s="119" t="s">
        <v>518</v>
      </c>
      <c r="C95" s="119" t="s">
        <v>986</v>
      </c>
      <c r="D95" s="120" t="s">
        <v>822</v>
      </c>
      <c r="E95" s="120" t="s">
        <v>821</v>
      </c>
      <c r="F95" s="114">
        <v>134350</v>
      </c>
      <c r="G95" s="121">
        <v>134350</v>
      </c>
      <c r="H95" s="114">
        <v>7981.15</v>
      </c>
      <c r="I95" s="114">
        <v>13000.97</v>
      </c>
      <c r="J95" s="114">
        <v>17914.09</v>
      </c>
      <c r="K95" s="114">
        <v>17308.77</v>
      </c>
      <c r="L95" s="114">
        <v>16718.77</v>
      </c>
      <c r="M95" s="114">
        <v>16097.300000000001</v>
      </c>
      <c r="N95" s="114">
        <v>15492.39</v>
      </c>
      <c r="O95" s="114">
        <v>91536.619999999981</v>
      </c>
      <c r="P95" s="121">
        <f t="shared" si="4"/>
        <v>196050.06</v>
      </c>
    </row>
    <row r="96" spans="1:76" x14ac:dyDescent="0.3">
      <c r="A96" s="59" t="s">
        <v>696</v>
      </c>
      <c r="B96" s="119" t="s">
        <v>518</v>
      </c>
      <c r="C96" s="119" t="s">
        <v>987</v>
      </c>
      <c r="D96" s="120" t="s">
        <v>823</v>
      </c>
      <c r="E96" s="120" t="s">
        <v>824</v>
      </c>
      <c r="F96" s="114">
        <v>203159</v>
      </c>
      <c r="G96" s="121">
        <v>162528</v>
      </c>
      <c r="H96" s="114">
        <v>88577.66</v>
      </c>
      <c r="I96" s="114">
        <v>84549.05</v>
      </c>
      <c r="J96" s="114">
        <v>130.5</v>
      </c>
      <c r="K96" s="114">
        <v>0</v>
      </c>
      <c r="L96" s="114">
        <v>0</v>
      </c>
      <c r="M96" s="114">
        <v>0</v>
      </c>
      <c r="N96" s="114">
        <v>0</v>
      </c>
      <c r="O96" s="114">
        <v>0</v>
      </c>
      <c r="P96" s="121">
        <f t="shared" si="4"/>
        <v>173257.21000000002</v>
      </c>
    </row>
    <row r="97" spans="1:76" ht="31.2" x14ac:dyDescent="0.3">
      <c r="A97" s="59" t="s">
        <v>699</v>
      </c>
      <c r="B97" s="119" t="s">
        <v>518</v>
      </c>
      <c r="C97" s="119" t="s">
        <v>988</v>
      </c>
      <c r="D97" s="120" t="s">
        <v>850</v>
      </c>
      <c r="E97" s="120" t="s">
        <v>525</v>
      </c>
      <c r="F97" s="114">
        <v>326549</v>
      </c>
      <c r="G97" s="121">
        <v>326549</v>
      </c>
      <c r="H97" s="114">
        <v>19367.669999999998</v>
      </c>
      <c r="I97" s="114">
        <v>17756.059999999998</v>
      </c>
      <c r="J97" s="114">
        <v>28583.040000000001</v>
      </c>
      <c r="K97" s="114">
        <v>31558.42</v>
      </c>
      <c r="L97" s="114">
        <v>30811.83</v>
      </c>
      <c r="M97" s="114">
        <v>29977.66</v>
      </c>
      <c r="N97" s="114">
        <v>29188.350000000002</v>
      </c>
      <c r="O97" s="114">
        <v>386824.14000000007</v>
      </c>
      <c r="P97" s="121">
        <f>SUM(H97:O97)</f>
        <v>574067.17000000004</v>
      </c>
    </row>
    <row r="98" spans="1:76" ht="31.2" x14ac:dyDescent="0.3">
      <c r="A98" s="59" t="s">
        <v>702</v>
      </c>
      <c r="B98" s="119" t="s">
        <v>518</v>
      </c>
      <c r="C98" s="119" t="s">
        <v>989</v>
      </c>
      <c r="D98" s="120" t="s">
        <v>850</v>
      </c>
      <c r="E98" s="120" t="s">
        <v>851</v>
      </c>
      <c r="F98" s="114">
        <v>453773</v>
      </c>
      <c r="G98" s="121">
        <v>453773.42</v>
      </c>
      <c r="H98" s="117">
        <v>22496.04</v>
      </c>
      <c r="I98" s="117">
        <v>23868.739999999998</v>
      </c>
      <c r="J98" s="117">
        <v>49154.86</v>
      </c>
      <c r="K98" s="117">
        <v>47884.58</v>
      </c>
      <c r="L98" s="117">
        <v>46594.02</v>
      </c>
      <c r="M98" s="117">
        <v>45191.1</v>
      </c>
      <c r="N98" s="117">
        <v>43846.22</v>
      </c>
      <c r="O98" s="117">
        <v>441246.71000000008</v>
      </c>
      <c r="P98" s="121">
        <f t="shared" si="4"/>
        <v>720282.27</v>
      </c>
    </row>
    <row r="99" spans="1:76" ht="31.2" x14ac:dyDescent="0.3">
      <c r="A99" s="59" t="s">
        <v>704</v>
      </c>
      <c r="B99" s="119" t="s">
        <v>518</v>
      </c>
      <c r="C99" s="119" t="s">
        <v>990</v>
      </c>
      <c r="D99" s="120" t="s">
        <v>852</v>
      </c>
      <c r="E99" s="120" t="s">
        <v>540</v>
      </c>
      <c r="F99" s="114">
        <v>59728</v>
      </c>
      <c r="G99" s="121">
        <v>59728.08</v>
      </c>
      <c r="H99" s="114">
        <v>2650.1</v>
      </c>
      <c r="I99" s="114">
        <v>2986.1</v>
      </c>
      <c r="J99" s="114">
        <v>7624.97</v>
      </c>
      <c r="K99" s="114">
        <v>7403.6</v>
      </c>
      <c r="L99" s="114">
        <v>7175.4800000000005</v>
      </c>
      <c r="M99" s="114">
        <v>6934.21</v>
      </c>
      <c r="N99" s="114">
        <v>6699.8200000000006</v>
      </c>
      <c r="O99" s="114">
        <v>43949.600000000006</v>
      </c>
      <c r="P99" s="121">
        <f>SUM(H99:O99)</f>
        <v>85423.88</v>
      </c>
    </row>
    <row r="100" spans="1:76" ht="62.4" x14ac:dyDescent="0.3">
      <c r="A100" s="59" t="s">
        <v>707</v>
      </c>
      <c r="B100" s="119" t="s">
        <v>518</v>
      </c>
      <c r="C100" s="119" t="s">
        <v>991</v>
      </c>
      <c r="D100" s="120" t="s">
        <v>852</v>
      </c>
      <c r="E100" s="120" t="s">
        <v>540</v>
      </c>
      <c r="F100" s="114">
        <v>77190</v>
      </c>
      <c r="G100" s="121">
        <v>77189.990000000005</v>
      </c>
      <c r="H100" s="114">
        <v>3459.91</v>
      </c>
      <c r="I100" s="114">
        <v>3859.11</v>
      </c>
      <c r="J100" s="114">
        <v>9851.6500000000015</v>
      </c>
      <c r="K100" s="114">
        <v>9565.68</v>
      </c>
      <c r="L100" s="114">
        <v>9271</v>
      </c>
      <c r="M100" s="114">
        <v>8959.2999999999993</v>
      </c>
      <c r="N100" s="114">
        <v>8656.5400000000009</v>
      </c>
      <c r="O100" s="114">
        <v>56820.130000000005</v>
      </c>
      <c r="P100" s="121">
        <f>SUM(H100:O100)</f>
        <v>110443.32</v>
      </c>
    </row>
    <row r="101" spans="1:76" ht="31.2" x14ac:dyDescent="0.3">
      <c r="A101" s="59" t="s">
        <v>710</v>
      </c>
      <c r="B101" s="119" t="s">
        <v>518</v>
      </c>
      <c r="C101" s="119" t="s">
        <v>992</v>
      </c>
      <c r="D101" s="120" t="s">
        <v>852</v>
      </c>
      <c r="E101" s="120" t="s">
        <v>540</v>
      </c>
      <c r="F101" s="114">
        <v>105102</v>
      </c>
      <c r="G101" s="121">
        <v>105102</v>
      </c>
      <c r="H101" s="114">
        <v>5331.09</v>
      </c>
      <c r="I101" s="114">
        <v>5254.5599999999995</v>
      </c>
      <c r="J101" s="114">
        <v>13412.18</v>
      </c>
      <c r="K101" s="114">
        <v>13022.89</v>
      </c>
      <c r="L101" s="114">
        <v>12621.73</v>
      </c>
      <c r="M101" s="114">
        <v>12197.43</v>
      </c>
      <c r="N101" s="114">
        <v>11785.28</v>
      </c>
      <c r="O101" s="114">
        <v>77381.950000000012</v>
      </c>
      <c r="P101" s="121">
        <f>SUM(H101:O101)</f>
        <v>151007.11000000002</v>
      </c>
    </row>
    <row r="102" spans="1:76" ht="31.2" x14ac:dyDescent="0.3">
      <c r="A102" s="59" t="s">
        <v>713</v>
      </c>
      <c r="B102" s="119" t="s">
        <v>518</v>
      </c>
      <c r="C102" s="119" t="s">
        <v>993</v>
      </c>
      <c r="D102" s="120" t="s">
        <v>852</v>
      </c>
      <c r="E102" s="120" t="s">
        <v>540</v>
      </c>
      <c r="F102" s="114">
        <v>187597</v>
      </c>
      <c r="G102" s="121">
        <v>187597</v>
      </c>
      <c r="H102" s="114">
        <v>8806.02</v>
      </c>
      <c r="I102" s="114">
        <v>9378.880000000001</v>
      </c>
      <c r="J102" s="114">
        <v>23940.69</v>
      </c>
      <c r="K102" s="114">
        <v>23245.78</v>
      </c>
      <c r="L102" s="114">
        <v>22529.7</v>
      </c>
      <c r="M102" s="114">
        <v>21772.33</v>
      </c>
      <c r="N102" s="114">
        <v>21036.59</v>
      </c>
      <c r="O102" s="114">
        <v>138108.92000000004</v>
      </c>
      <c r="P102" s="121">
        <f>SUM(H102:O102)</f>
        <v>268818.91000000003</v>
      </c>
    </row>
    <row r="103" spans="1:76" ht="31.2" x14ac:dyDescent="0.3">
      <c r="A103" s="59" t="s">
        <v>716</v>
      </c>
      <c r="B103" s="119" t="s">
        <v>518</v>
      </c>
      <c r="C103" s="119" t="s">
        <v>994</v>
      </c>
      <c r="D103" s="120" t="s">
        <v>852</v>
      </c>
      <c r="E103" s="120" t="s">
        <v>540</v>
      </c>
      <c r="F103" s="114">
        <v>304135</v>
      </c>
      <c r="G103" s="121">
        <v>65206.76</v>
      </c>
      <c r="H103" s="114">
        <v>10074</v>
      </c>
      <c r="I103" s="114">
        <v>16592</v>
      </c>
      <c r="J103" s="114">
        <v>28921</v>
      </c>
      <c r="K103" s="114">
        <v>40232</v>
      </c>
      <c r="L103" s="114">
        <v>38878</v>
      </c>
      <c r="M103" s="114">
        <v>37524</v>
      </c>
      <c r="N103" s="114">
        <v>36170</v>
      </c>
      <c r="O103" s="114">
        <v>234396</v>
      </c>
      <c r="P103" s="121">
        <f t="shared" si="4"/>
        <v>442787</v>
      </c>
      <c r="Q103" s="188"/>
    </row>
    <row r="104" spans="1:76" ht="31.2" x14ac:dyDescent="0.3">
      <c r="A104" s="59" t="s">
        <v>853</v>
      </c>
      <c r="B104" s="119" t="s">
        <v>518</v>
      </c>
      <c r="C104" s="119" t="s">
        <v>995</v>
      </c>
      <c r="D104" s="120" t="s">
        <v>878</v>
      </c>
      <c r="E104" s="120" t="s">
        <v>879</v>
      </c>
      <c r="F104" s="114">
        <v>176958</v>
      </c>
      <c r="G104" s="121">
        <v>87933.93</v>
      </c>
      <c r="H104" s="114">
        <v>7692</v>
      </c>
      <c r="I104" s="114">
        <v>10276</v>
      </c>
      <c r="J104" s="114">
        <v>17859</v>
      </c>
      <c r="K104" s="114">
        <v>19864</v>
      </c>
      <c r="L104" s="114">
        <v>19268</v>
      </c>
      <c r="M104" s="114">
        <v>18672</v>
      </c>
      <c r="N104" s="114">
        <v>18077</v>
      </c>
      <c r="O104" s="114">
        <v>175700</v>
      </c>
      <c r="P104" s="121">
        <f>SUM(H104:O104)</f>
        <v>287408</v>
      </c>
      <c r="Q104" s="188"/>
    </row>
    <row r="105" spans="1:76" ht="46.8" x14ac:dyDescent="0.3">
      <c r="A105" s="59" t="s">
        <v>854</v>
      </c>
      <c r="B105" s="119" t="s">
        <v>518</v>
      </c>
      <c r="C105" s="119" t="s">
        <v>996</v>
      </c>
      <c r="D105" s="120" t="s">
        <v>878</v>
      </c>
      <c r="E105" s="120" t="s">
        <v>733</v>
      </c>
      <c r="F105" s="114">
        <v>663880</v>
      </c>
      <c r="G105" s="121">
        <v>100624.08</v>
      </c>
      <c r="H105" s="114">
        <v>28445</v>
      </c>
      <c r="I105" s="114">
        <v>39184</v>
      </c>
      <c r="J105" s="114">
        <v>61230</v>
      </c>
      <c r="K105" s="114">
        <v>67037</v>
      </c>
      <c r="L105" s="114">
        <v>65277</v>
      </c>
      <c r="M105" s="114">
        <v>63517</v>
      </c>
      <c r="N105" s="114">
        <v>61755</v>
      </c>
      <c r="O105" s="114">
        <v>795655</v>
      </c>
      <c r="P105" s="121">
        <f t="shared" si="4"/>
        <v>1182100</v>
      </c>
      <c r="Q105" s="188"/>
    </row>
    <row r="106" spans="1:76" ht="62.4" x14ac:dyDescent="0.3">
      <c r="A106" s="59" t="s">
        <v>855</v>
      </c>
      <c r="B106" s="119" t="s">
        <v>518</v>
      </c>
      <c r="C106" s="119" t="s">
        <v>997</v>
      </c>
      <c r="D106" s="120" t="s">
        <v>880</v>
      </c>
      <c r="E106" s="120" t="s">
        <v>881</v>
      </c>
      <c r="F106" s="114">
        <v>245401</v>
      </c>
      <c r="G106" s="121">
        <v>245400.82</v>
      </c>
      <c r="H106" s="114">
        <v>80014.09</v>
      </c>
      <c r="I106" s="114">
        <v>7410.18</v>
      </c>
      <c r="J106" s="114">
        <v>14822.630000000001</v>
      </c>
      <c r="K106" s="114">
        <v>14518.199999999999</v>
      </c>
      <c r="L106" s="114">
        <v>14213.529999999999</v>
      </c>
      <c r="M106" s="114">
        <v>13872.68</v>
      </c>
      <c r="N106" s="114">
        <v>13550.37</v>
      </c>
      <c r="O106" s="114">
        <v>188783.50000000003</v>
      </c>
      <c r="P106" s="121">
        <f t="shared" si="4"/>
        <v>347185.18000000005</v>
      </c>
    </row>
    <row r="107" spans="1:76" x14ac:dyDescent="0.3">
      <c r="A107" s="189" t="s">
        <v>717</v>
      </c>
      <c r="B107" s="189"/>
      <c r="C107" s="189"/>
      <c r="D107" s="189"/>
      <c r="E107" s="189"/>
      <c r="F107" s="98">
        <f>SUM(F9:F106)</f>
        <v>64165278</v>
      </c>
      <c r="G107" s="98">
        <f>SUM(G9:G106)</f>
        <v>45156871.609999992</v>
      </c>
      <c r="H107" s="98">
        <f>SUM(H9:H106)</f>
        <v>4965910.8599999975</v>
      </c>
      <c r="I107" s="98">
        <f t="shared" ref="I107:P107" si="5">SUM(I9:I106)</f>
        <v>5430267.9599999972</v>
      </c>
      <c r="J107" s="98">
        <f t="shared" si="5"/>
        <v>5227920.9100000029</v>
      </c>
      <c r="K107" s="98">
        <f t="shared" si="5"/>
        <v>4898010.3499999968</v>
      </c>
      <c r="L107" s="98">
        <f t="shared" si="5"/>
        <v>4553594.3500000015</v>
      </c>
      <c r="M107" s="98">
        <f t="shared" si="5"/>
        <v>4130745.7</v>
      </c>
      <c r="N107" s="98">
        <f t="shared" si="5"/>
        <v>3947228.1900000004</v>
      </c>
      <c r="O107" s="98">
        <f t="shared" si="5"/>
        <v>29048344.170000024</v>
      </c>
      <c r="P107" s="98">
        <f t="shared" si="5"/>
        <v>62202022.490000002</v>
      </c>
    </row>
    <row r="108" spans="1:76" x14ac:dyDescent="0.3">
      <c r="A108" s="190" t="s">
        <v>718</v>
      </c>
      <c r="B108" s="190"/>
      <c r="C108" s="190"/>
      <c r="D108" s="190"/>
      <c r="E108" s="190"/>
      <c r="F108" s="190"/>
      <c r="G108" s="190"/>
      <c r="H108" s="190"/>
      <c r="I108" s="190"/>
      <c r="J108" s="190"/>
      <c r="K108" s="190"/>
      <c r="L108" s="190"/>
      <c r="M108" s="190"/>
      <c r="N108" s="190"/>
      <c r="O108" s="190"/>
      <c r="P108" s="190"/>
    </row>
    <row r="109" spans="1:76" s="62" customFormat="1" ht="31.2" x14ac:dyDescent="0.3">
      <c r="A109" s="59" t="s">
        <v>517</v>
      </c>
      <c r="B109" s="60" t="s">
        <v>518</v>
      </c>
      <c r="C109" s="60" t="s">
        <v>719</v>
      </c>
      <c r="D109" s="59" t="s">
        <v>720</v>
      </c>
      <c r="E109" s="63" t="s">
        <v>721</v>
      </c>
      <c r="F109" s="64">
        <v>506490</v>
      </c>
      <c r="G109" s="65">
        <v>101287.87</v>
      </c>
      <c r="H109" s="118">
        <v>27261.910000000003</v>
      </c>
      <c r="I109" s="118">
        <v>52474.67</v>
      </c>
      <c r="J109" s="118">
        <v>120.9</v>
      </c>
      <c r="K109" s="118">
        <v>0</v>
      </c>
      <c r="L109" s="118">
        <v>0</v>
      </c>
      <c r="M109" s="118">
        <v>0</v>
      </c>
      <c r="N109" s="118">
        <v>0</v>
      </c>
      <c r="O109" s="118">
        <v>0</v>
      </c>
      <c r="P109" s="61">
        <f>SUM(H109:O109)</f>
        <v>79857.48</v>
      </c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  <c r="BG109" s="55"/>
      <c r="BH109" s="55"/>
      <c r="BI109" s="55"/>
      <c r="BJ109" s="55"/>
      <c r="BK109" s="55"/>
      <c r="BL109" s="55"/>
      <c r="BM109" s="55"/>
      <c r="BN109" s="55"/>
      <c r="BO109" s="55"/>
      <c r="BP109" s="55"/>
      <c r="BQ109" s="55"/>
      <c r="BR109" s="55"/>
      <c r="BS109" s="55"/>
      <c r="BT109" s="55"/>
      <c r="BU109" s="55"/>
      <c r="BV109" s="55"/>
      <c r="BW109" s="55"/>
      <c r="BX109" s="55"/>
    </row>
    <row r="110" spans="1:76" s="62" customFormat="1" ht="46.8" x14ac:dyDescent="0.3">
      <c r="A110" s="59" t="s">
        <v>519</v>
      </c>
      <c r="B110" s="60" t="s">
        <v>518</v>
      </c>
      <c r="C110" s="60" t="s">
        <v>998</v>
      </c>
      <c r="D110" s="59" t="s">
        <v>722</v>
      </c>
      <c r="E110" s="63" t="s">
        <v>723</v>
      </c>
      <c r="F110" s="64">
        <v>249000</v>
      </c>
      <c r="G110" s="65">
        <v>66258</v>
      </c>
      <c r="H110" s="118">
        <v>8704.92</v>
      </c>
      <c r="I110" s="118">
        <v>16865.940000000002</v>
      </c>
      <c r="J110" s="118">
        <v>16226.82</v>
      </c>
      <c r="K110" s="118">
        <v>15585.97</v>
      </c>
      <c r="L110" s="118">
        <v>7587.47</v>
      </c>
      <c r="M110" s="118">
        <v>0</v>
      </c>
      <c r="N110" s="118">
        <v>0</v>
      </c>
      <c r="O110" s="112">
        <v>0</v>
      </c>
      <c r="P110" s="61">
        <f>SUM(H110:O110)</f>
        <v>64971.12</v>
      </c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  <c r="BO110" s="55"/>
      <c r="BP110" s="55"/>
      <c r="BQ110" s="55"/>
      <c r="BR110" s="55"/>
      <c r="BS110" s="55"/>
      <c r="BT110" s="55"/>
      <c r="BU110" s="55"/>
      <c r="BV110" s="55"/>
      <c r="BW110" s="55"/>
      <c r="BX110" s="55"/>
    </row>
    <row r="111" spans="1:76" s="62" customFormat="1" ht="135" customHeight="1" x14ac:dyDescent="0.3">
      <c r="A111" s="59" t="s">
        <v>520</v>
      </c>
      <c r="B111" s="60" t="s">
        <v>518</v>
      </c>
      <c r="C111" s="60" t="s">
        <v>999</v>
      </c>
      <c r="D111" s="59" t="s">
        <v>724</v>
      </c>
      <c r="E111" s="63" t="s">
        <v>725</v>
      </c>
      <c r="F111" s="64">
        <v>67400</v>
      </c>
      <c r="G111" s="65">
        <v>49194</v>
      </c>
      <c r="H111" s="118">
        <v>4742.5499999999984</v>
      </c>
      <c r="I111" s="118">
        <v>9151.16</v>
      </c>
      <c r="J111" s="118">
        <v>8818.81</v>
      </c>
      <c r="K111" s="118">
        <v>8485.5400000000009</v>
      </c>
      <c r="L111" s="118">
        <v>8154.1</v>
      </c>
      <c r="M111" s="118">
        <v>7818.57</v>
      </c>
      <c r="N111" s="118">
        <v>5649.85</v>
      </c>
      <c r="O111" s="112">
        <v>0</v>
      </c>
      <c r="P111" s="61">
        <f t="shared" ref="P111:P119" si="6">SUM(H111:O111)</f>
        <v>52820.579999999994</v>
      </c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  <c r="AZ111" s="55"/>
      <c r="BA111" s="55"/>
      <c r="BB111" s="55"/>
      <c r="BC111" s="55"/>
      <c r="BD111" s="55"/>
      <c r="BE111" s="55"/>
      <c r="BF111" s="55"/>
      <c r="BG111" s="55"/>
      <c r="BH111" s="55"/>
      <c r="BI111" s="55"/>
      <c r="BJ111" s="55"/>
      <c r="BK111" s="55"/>
      <c r="BL111" s="55"/>
      <c r="BM111" s="55"/>
      <c r="BN111" s="55"/>
      <c r="BO111" s="55"/>
      <c r="BP111" s="55"/>
      <c r="BQ111" s="55"/>
      <c r="BR111" s="55"/>
      <c r="BS111" s="55"/>
      <c r="BT111" s="55"/>
      <c r="BU111" s="55"/>
      <c r="BV111" s="55"/>
      <c r="BW111" s="55"/>
      <c r="BX111" s="55"/>
    </row>
    <row r="112" spans="1:76" s="62" customFormat="1" ht="46.8" x14ac:dyDescent="0.3">
      <c r="A112" s="59" t="s">
        <v>523</v>
      </c>
      <c r="B112" s="60" t="s">
        <v>518</v>
      </c>
      <c r="C112" s="60" t="s">
        <v>1000</v>
      </c>
      <c r="D112" s="59" t="s">
        <v>724</v>
      </c>
      <c r="E112" s="63" t="s">
        <v>725</v>
      </c>
      <c r="F112" s="64">
        <v>69210</v>
      </c>
      <c r="G112" s="65">
        <v>50517</v>
      </c>
      <c r="H112" s="118">
        <v>4870.0999999999995</v>
      </c>
      <c r="I112" s="118">
        <v>9397.2599999999984</v>
      </c>
      <c r="J112" s="118">
        <v>9055.99</v>
      </c>
      <c r="K112" s="118">
        <v>8713.75</v>
      </c>
      <c r="L112" s="118">
        <v>8373.4</v>
      </c>
      <c r="M112" s="118">
        <v>8028.84</v>
      </c>
      <c r="N112" s="118">
        <v>5801.8</v>
      </c>
      <c r="O112" s="112">
        <v>0</v>
      </c>
      <c r="P112" s="61">
        <f t="shared" si="6"/>
        <v>54241.14</v>
      </c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  <c r="BG112" s="55"/>
      <c r="BH112" s="55"/>
      <c r="BI112" s="55"/>
      <c r="BJ112" s="55"/>
      <c r="BK112" s="55"/>
      <c r="BL112" s="55"/>
      <c r="BM112" s="55"/>
      <c r="BN112" s="55"/>
      <c r="BO112" s="55"/>
      <c r="BP112" s="55"/>
      <c r="BQ112" s="55"/>
      <c r="BR112" s="55"/>
      <c r="BS112" s="55"/>
      <c r="BT112" s="55"/>
      <c r="BU112" s="55"/>
      <c r="BV112" s="55"/>
      <c r="BW112" s="55"/>
      <c r="BX112" s="55"/>
    </row>
    <row r="113" spans="1:116" s="62" customFormat="1" ht="31.2" x14ac:dyDescent="0.3">
      <c r="A113" s="59" t="s">
        <v>526</v>
      </c>
      <c r="B113" s="60" t="s">
        <v>518</v>
      </c>
      <c r="C113" s="60" t="s">
        <v>885</v>
      </c>
      <c r="D113" s="59" t="s">
        <v>728</v>
      </c>
      <c r="E113" s="63" t="s">
        <v>729</v>
      </c>
      <c r="F113" s="64">
        <v>272598</v>
      </c>
      <c r="G113" s="65">
        <v>228124</v>
      </c>
      <c r="H113" s="118">
        <f>13317.23+5634.7</f>
        <v>18951.93</v>
      </c>
      <c r="I113" s="118">
        <v>9840.64</v>
      </c>
      <c r="J113" s="118">
        <v>9582.4699999999993</v>
      </c>
      <c r="K113" s="118">
        <v>9323.58</v>
      </c>
      <c r="L113" s="118">
        <v>9072.619999999999</v>
      </c>
      <c r="M113" s="118">
        <v>8805.4199999999983</v>
      </c>
      <c r="N113" s="118">
        <v>8546.6500000000015</v>
      </c>
      <c r="O113" s="112">
        <v>65303.61</v>
      </c>
      <c r="P113" s="61">
        <f>SUM(H113:O113)</f>
        <v>139426.91999999998</v>
      </c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  <c r="AZ113" s="55"/>
      <c r="BA113" s="55"/>
      <c r="BB113" s="55"/>
      <c r="BC113" s="55"/>
      <c r="BD113" s="55"/>
      <c r="BE113" s="55"/>
      <c r="BF113" s="55"/>
      <c r="BG113" s="55"/>
      <c r="BH113" s="55"/>
      <c r="BI113" s="55"/>
      <c r="BJ113" s="55"/>
      <c r="BK113" s="55"/>
      <c r="BL113" s="55"/>
      <c r="BM113" s="55"/>
      <c r="BN113" s="55"/>
      <c r="BO113" s="55"/>
      <c r="BP113" s="55"/>
      <c r="BQ113" s="55"/>
      <c r="BR113" s="55"/>
      <c r="BS113" s="55"/>
      <c r="BT113" s="55"/>
      <c r="BU113" s="55"/>
      <c r="BV113" s="55"/>
      <c r="BW113" s="55"/>
      <c r="BX113" s="55"/>
    </row>
    <row r="114" spans="1:116" s="62" customFormat="1" ht="31.2" x14ac:dyDescent="0.3">
      <c r="A114" s="59" t="s">
        <v>528</v>
      </c>
      <c r="B114" s="60" t="s">
        <v>518</v>
      </c>
      <c r="C114" s="60" t="s">
        <v>886</v>
      </c>
      <c r="D114" s="59" t="s">
        <v>726</v>
      </c>
      <c r="E114" s="63" t="s">
        <v>727</v>
      </c>
      <c r="F114" s="64">
        <v>373233</v>
      </c>
      <c r="G114" s="65">
        <v>309738</v>
      </c>
      <c r="H114" s="118">
        <f>18676.85+10185.65</f>
        <v>28862.5</v>
      </c>
      <c r="I114" s="118">
        <v>28516.639999999999</v>
      </c>
      <c r="J114" s="118">
        <v>27829.41</v>
      </c>
      <c r="K114" s="118">
        <v>27140.32</v>
      </c>
      <c r="L114" s="118">
        <v>26479.05</v>
      </c>
      <c r="M114" s="118">
        <v>25761.170000000002</v>
      </c>
      <c r="N114" s="118">
        <v>25072.54</v>
      </c>
      <c r="O114" s="112">
        <v>255395.25999999998</v>
      </c>
      <c r="P114" s="61">
        <f t="shared" si="6"/>
        <v>445056.89</v>
      </c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  <c r="BO114" s="55"/>
      <c r="BP114" s="55"/>
      <c r="BQ114" s="55"/>
      <c r="BR114" s="55"/>
      <c r="BS114" s="55"/>
      <c r="BT114" s="55"/>
      <c r="BU114" s="55"/>
      <c r="BV114" s="55"/>
      <c r="BW114" s="55"/>
      <c r="BX114" s="55"/>
    </row>
    <row r="115" spans="1:116" s="62" customFormat="1" ht="31.2" x14ac:dyDescent="0.3">
      <c r="A115" s="59" t="s">
        <v>529</v>
      </c>
      <c r="B115" s="60" t="s">
        <v>518</v>
      </c>
      <c r="C115" s="60" t="s">
        <v>882</v>
      </c>
      <c r="D115" s="59" t="s">
        <v>730</v>
      </c>
      <c r="E115" s="63" t="s">
        <v>731</v>
      </c>
      <c r="F115" s="64">
        <v>150209</v>
      </c>
      <c r="G115" s="65">
        <v>96000</v>
      </c>
      <c r="H115" s="118">
        <f>6736.37+3817.7</f>
        <v>10554.07</v>
      </c>
      <c r="I115" s="118">
        <v>9840.64</v>
      </c>
      <c r="J115" s="118">
        <v>9582.4699999999993</v>
      </c>
      <c r="K115" s="118">
        <v>9323.58</v>
      </c>
      <c r="L115" s="118">
        <v>9072.619999999999</v>
      </c>
      <c r="M115" s="118">
        <v>8805.4199999999983</v>
      </c>
      <c r="N115" s="118">
        <v>8546.6500000000015</v>
      </c>
      <c r="O115" s="112">
        <v>65303.61</v>
      </c>
      <c r="P115" s="61">
        <f t="shared" si="6"/>
        <v>131029.06000000001</v>
      </c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  <c r="AT115" s="55"/>
      <c r="AU115" s="55"/>
      <c r="AV115" s="55"/>
      <c r="AW115" s="55"/>
      <c r="AX115" s="55"/>
      <c r="AY115" s="55"/>
      <c r="AZ115" s="55"/>
      <c r="BA115" s="55"/>
      <c r="BB115" s="55"/>
      <c r="BC115" s="55"/>
      <c r="BD115" s="55"/>
      <c r="BE115" s="55"/>
      <c r="BF115" s="55"/>
      <c r="BG115" s="55"/>
      <c r="BH115" s="55"/>
      <c r="BI115" s="55"/>
      <c r="BJ115" s="55"/>
      <c r="BK115" s="55"/>
      <c r="BL115" s="55"/>
      <c r="BM115" s="55"/>
      <c r="BN115" s="55"/>
      <c r="BO115" s="55"/>
      <c r="BP115" s="55"/>
      <c r="BQ115" s="55"/>
      <c r="BR115" s="55"/>
      <c r="BS115" s="55"/>
      <c r="BT115" s="55"/>
      <c r="BU115" s="55"/>
      <c r="BV115" s="55"/>
      <c r="BW115" s="55"/>
      <c r="BX115" s="55"/>
    </row>
    <row r="116" spans="1:116" s="62" customFormat="1" ht="62.4" x14ac:dyDescent="0.3">
      <c r="A116" s="59" t="s">
        <v>530</v>
      </c>
      <c r="B116" s="60" t="s">
        <v>518</v>
      </c>
      <c r="C116" s="99" t="s">
        <v>895</v>
      </c>
      <c r="D116" s="59" t="s">
        <v>736</v>
      </c>
      <c r="E116" s="63" t="s">
        <v>737</v>
      </c>
      <c r="F116" s="64">
        <v>422549</v>
      </c>
      <c r="G116" s="65">
        <v>222768</v>
      </c>
      <c r="H116" s="118">
        <v>10464.61</v>
      </c>
      <c r="I116" s="118">
        <v>19713.53</v>
      </c>
      <c r="J116" s="118">
        <v>19115.370000000003</v>
      </c>
      <c r="K116" s="118">
        <v>18663.670000000006</v>
      </c>
      <c r="L116" s="118">
        <v>18232.05</v>
      </c>
      <c r="M116" s="118">
        <v>17759.620000000003</v>
      </c>
      <c r="N116" s="118">
        <v>17308.219999999998</v>
      </c>
      <c r="O116" s="112">
        <v>194986.27999999997</v>
      </c>
      <c r="P116" s="61">
        <f>SUM(H116:O116)</f>
        <v>316243.34999999998</v>
      </c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  <c r="AZ116" s="55"/>
      <c r="BA116" s="55"/>
      <c r="BB116" s="55"/>
      <c r="BC116" s="55"/>
      <c r="BD116" s="55"/>
      <c r="BE116" s="55"/>
      <c r="BF116" s="55"/>
      <c r="BG116" s="55"/>
      <c r="BH116" s="55"/>
      <c r="BI116" s="55"/>
      <c r="BJ116" s="55"/>
      <c r="BK116" s="55"/>
      <c r="BL116" s="55"/>
      <c r="BM116" s="55"/>
      <c r="BN116" s="55"/>
      <c r="BO116" s="55"/>
      <c r="BP116" s="55"/>
      <c r="BQ116" s="55"/>
      <c r="BR116" s="55"/>
      <c r="BS116" s="55"/>
      <c r="BT116" s="55"/>
      <c r="BU116" s="55"/>
      <c r="BV116" s="55"/>
      <c r="BW116" s="55"/>
      <c r="BX116" s="55"/>
    </row>
    <row r="117" spans="1:116" s="62" customFormat="1" ht="78" x14ac:dyDescent="0.3">
      <c r="A117" s="59" t="s">
        <v>533</v>
      </c>
      <c r="B117" s="60" t="s">
        <v>518</v>
      </c>
      <c r="C117" s="60" t="s">
        <v>896</v>
      </c>
      <c r="D117" s="59" t="s">
        <v>738</v>
      </c>
      <c r="E117" s="63" t="s">
        <v>739</v>
      </c>
      <c r="F117" s="64">
        <v>2279588</v>
      </c>
      <c r="G117" s="65">
        <v>930468</v>
      </c>
      <c r="H117" s="118">
        <v>48379.64</v>
      </c>
      <c r="I117" s="118">
        <v>94007.17</v>
      </c>
      <c r="J117" s="118">
        <v>91581.53</v>
      </c>
      <c r="K117" s="118">
        <v>89127.040000000008</v>
      </c>
      <c r="L117" s="118">
        <v>86751.469999999987</v>
      </c>
      <c r="M117" s="118">
        <v>84214.67</v>
      </c>
      <c r="N117" s="118">
        <v>81761.86</v>
      </c>
      <c r="O117" s="112">
        <v>654609.99999999988</v>
      </c>
      <c r="P117" s="61">
        <f>SUM(H117:O117)</f>
        <v>1230433.3799999999</v>
      </c>
      <c r="Q117" s="55"/>
      <c r="R117" s="55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  <c r="AQ117" s="55"/>
      <c r="AR117" s="55"/>
      <c r="AS117" s="55"/>
      <c r="AT117" s="55"/>
      <c r="AU117" s="55"/>
      <c r="AV117" s="55"/>
      <c r="AW117" s="55"/>
      <c r="AX117" s="55"/>
      <c r="AY117" s="55"/>
      <c r="AZ117" s="55"/>
      <c r="BA117" s="55"/>
      <c r="BB117" s="55"/>
      <c r="BC117" s="55"/>
      <c r="BD117" s="55"/>
      <c r="BE117" s="55"/>
      <c r="BF117" s="55"/>
      <c r="BG117" s="55"/>
      <c r="BH117" s="55"/>
      <c r="BI117" s="55"/>
      <c r="BJ117" s="55"/>
      <c r="BK117" s="55"/>
      <c r="BL117" s="55"/>
      <c r="BM117" s="55"/>
      <c r="BN117" s="55"/>
      <c r="BO117" s="55"/>
      <c r="BP117" s="55"/>
      <c r="BQ117" s="55"/>
      <c r="BR117" s="55"/>
      <c r="BS117" s="55"/>
      <c r="BT117" s="55"/>
      <c r="BU117" s="55"/>
      <c r="BV117" s="55"/>
      <c r="BW117" s="55"/>
      <c r="BX117" s="55"/>
    </row>
    <row r="118" spans="1:116" s="62" customFormat="1" ht="31.2" x14ac:dyDescent="0.3">
      <c r="A118" s="59" t="s">
        <v>531</v>
      </c>
      <c r="B118" s="60" t="s">
        <v>518</v>
      </c>
      <c r="C118" s="99" t="s">
        <v>887</v>
      </c>
      <c r="D118" s="59" t="s">
        <v>734</v>
      </c>
      <c r="E118" s="63" t="s">
        <v>735</v>
      </c>
      <c r="F118" s="64">
        <v>387000</v>
      </c>
      <c r="G118" s="65">
        <v>294203</v>
      </c>
      <c r="H118" s="118">
        <v>13179.06</v>
      </c>
      <c r="I118" s="118">
        <v>24815.360000000001</v>
      </c>
      <c r="J118" s="118">
        <v>24266.17</v>
      </c>
      <c r="K118" s="118">
        <v>23715.52</v>
      </c>
      <c r="L118" s="118">
        <v>23191.97</v>
      </c>
      <c r="M118" s="118">
        <v>22613.410000000003</v>
      </c>
      <c r="N118" s="118">
        <v>22063.119999999999</v>
      </c>
      <c r="O118" s="112">
        <v>275000.54000000004</v>
      </c>
      <c r="P118" s="61">
        <f>SUM(H118:O118)</f>
        <v>428845.15</v>
      </c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5"/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</row>
    <row r="119" spans="1:116" s="62" customFormat="1" ht="31.2" x14ac:dyDescent="0.3">
      <c r="A119" s="59" t="s">
        <v>532</v>
      </c>
      <c r="B119" s="60" t="s">
        <v>518</v>
      </c>
      <c r="C119" s="99" t="s">
        <v>898</v>
      </c>
      <c r="D119" s="59" t="s">
        <v>732</v>
      </c>
      <c r="E119" s="63" t="s">
        <v>733</v>
      </c>
      <c r="F119" s="64">
        <v>554574</v>
      </c>
      <c r="G119" s="65">
        <v>490800</v>
      </c>
      <c r="H119" s="118">
        <v>21251.09</v>
      </c>
      <c r="I119" s="118">
        <v>39832.730000000003</v>
      </c>
      <c r="J119" s="118">
        <v>38718</v>
      </c>
      <c r="K119" s="118">
        <v>37882.029999999992</v>
      </c>
      <c r="L119" s="118">
        <v>37092.42</v>
      </c>
      <c r="M119" s="118">
        <v>36208.950000000004</v>
      </c>
      <c r="N119" s="118">
        <v>35373.560000000005</v>
      </c>
      <c r="O119" s="112">
        <v>494020.62999999977</v>
      </c>
      <c r="P119" s="61">
        <f t="shared" si="6"/>
        <v>740379.4099999998</v>
      </c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  <c r="AT119" s="55"/>
      <c r="AU119" s="55"/>
      <c r="AV119" s="55"/>
      <c r="AW119" s="55"/>
      <c r="AX119" s="55"/>
      <c r="AY119" s="55"/>
      <c r="AZ119" s="55"/>
      <c r="BA119" s="55"/>
      <c r="BB119" s="55"/>
      <c r="BC119" s="55"/>
      <c r="BD119" s="55"/>
      <c r="BE119" s="55"/>
      <c r="BF119" s="55"/>
      <c r="BG119" s="55"/>
      <c r="BH119" s="55"/>
      <c r="BI119" s="55"/>
      <c r="BJ119" s="55"/>
      <c r="BK119" s="55"/>
      <c r="BL119" s="55"/>
      <c r="BM119" s="55"/>
      <c r="BN119" s="55"/>
      <c r="BO119" s="55"/>
      <c r="BP119" s="55"/>
      <c r="BQ119" s="55"/>
      <c r="BR119" s="55"/>
      <c r="BS119" s="55"/>
      <c r="BT119" s="55"/>
      <c r="BU119" s="55"/>
      <c r="BV119" s="55"/>
      <c r="BW119" s="55"/>
      <c r="BX119" s="55"/>
    </row>
    <row r="120" spans="1:116" x14ac:dyDescent="0.3">
      <c r="A120" s="191" t="s">
        <v>740</v>
      </c>
      <c r="B120" s="191"/>
      <c r="C120" s="191"/>
      <c r="D120" s="191"/>
      <c r="E120" s="191"/>
      <c r="F120" s="66">
        <f t="shared" ref="F120:P120" si="7">SUM(F109:F119)</f>
        <v>5331851</v>
      </c>
      <c r="G120" s="66">
        <f t="shared" si="7"/>
        <v>2839357.87</v>
      </c>
      <c r="H120" s="66">
        <f t="shared" si="7"/>
        <v>197222.38</v>
      </c>
      <c r="I120" s="66">
        <f t="shared" si="7"/>
        <v>314455.74</v>
      </c>
      <c r="J120" s="66">
        <f t="shared" si="7"/>
        <v>254897.94</v>
      </c>
      <c r="K120" s="66">
        <f t="shared" si="7"/>
        <v>247961</v>
      </c>
      <c r="L120" s="66">
        <f t="shared" si="7"/>
        <v>234007.16999999998</v>
      </c>
      <c r="M120" s="66">
        <f t="shared" si="7"/>
        <v>220016.07000000004</v>
      </c>
      <c r="N120" s="66">
        <f t="shared" si="7"/>
        <v>210124.25</v>
      </c>
      <c r="O120" s="66">
        <f t="shared" si="7"/>
        <v>2004619.9299999997</v>
      </c>
      <c r="P120" s="66">
        <f t="shared" si="7"/>
        <v>3683304.4799999995</v>
      </c>
    </row>
    <row r="123" spans="1:116" x14ac:dyDescent="0.3">
      <c r="A123" s="199" t="s">
        <v>741</v>
      </c>
      <c r="B123" s="200"/>
      <c r="C123" s="200"/>
      <c r="D123" s="200"/>
      <c r="E123" s="200"/>
      <c r="F123" s="200"/>
      <c r="G123" s="201"/>
      <c r="H123" s="67">
        <f t="shared" ref="H123:P123" si="8">SUM(H120,H107)</f>
        <v>5163133.2399999974</v>
      </c>
      <c r="I123" s="67">
        <f t="shared" si="8"/>
        <v>5744723.6999999974</v>
      </c>
      <c r="J123" s="67">
        <f t="shared" si="8"/>
        <v>5482818.8500000034</v>
      </c>
      <c r="K123" s="67">
        <f t="shared" si="8"/>
        <v>5145971.3499999968</v>
      </c>
      <c r="L123" s="67">
        <f t="shared" si="8"/>
        <v>4787601.5200000014</v>
      </c>
      <c r="M123" s="67">
        <f t="shared" si="8"/>
        <v>4350761.7700000005</v>
      </c>
      <c r="N123" s="67">
        <f t="shared" si="8"/>
        <v>4157352.4400000004</v>
      </c>
      <c r="O123" s="67">
        <f t="shared" si="8"/>
        <v>31052964.100000024</v>
      </c>
      <c r="P123" s="67">
        <f t="shared" si="8"/>
        <v>65885326.969999999</v>
      </c>
    </row>
    <row r="126" spans="1:116" x14ac:dyDescent="0.3">
      <c r="A126" s="202" t="s">
        <v>742</v>
      </c>
      <c r="B126" s="203"/>
      <c r="C126" s="203"/>
      <c r="D126" s="203"/>
      <c r="E126" s="203"/>
      <c r="F126" s="203"/>
      <c r="G126" s="204"/>
      <c r="H126" s="68">
        <f t="shared" ref="H126:N126" si="9">H123/$O$128</f>
        <v>0.11660490597907781</v>
      </c>
      <c r="I126" s="68">
        <f t="shared" si="9"/>
        <v>0.12973962432824609</v>
      </c>
      <c r="J126" s="68">
        <f t="shared" si="9"/>
        <v>0.12382472943978612</v>
      </c>
      <c r="K126" s="68">
        <f t="shared" si="9"/>
        <v>0.1162173195123235</v>
      </c>
      <c r="L126" s="68">
        <f t="shared" si="9"/>
        <v>0.1081238463458461</v>
      </c>
      <c r="M126" s="68">
        <f t="shared" si="9"/>
        <v>9.8258197793132399E-2</v>
      </c>
      <c r="N126" s="68">
        <f t="shared" si="9"/>
        <v>9.38902150795725E-2</v>
      </c>
      <c r="O126" s="69" t="s">
        <v>743</v>
      </c>
      <c r="P126" s="69" t="s">
        <v>743</v>
      </c>
    </row>
    <row r="127" spans="1:116" x14ac:dyDescent="0.3">
      <c r="A127" s="70"/>
      <c r="B127" s="71"/>
      <c r="C127" s="71"/>
      <c r="D127" s="71"/>
    </row>
    <row r="128" spans="1:116" x14ac:dyDescent="0.3">
      <c r="A128" s="205" t="s">
        <v>744</v>
      </c>
      <c r="B128" s="206"/>
      <c r="C128" s="206"/>
      <c r="D128" s="206"/>
      <c r="E128" s="206"/>
      <c r="F128" s="206"/>
      <c r="G128" s="207"/>
      <c r="O128" s="214">
        <f>56887587-12488587-120132</f>
        <v>44278868</v>
      </c>
      <c r="P128" s="215"/>
      <c r="DL128" s="55" t="s">
        <v>745</v>
      </c>
    </row>
    <row r="129" spans="1:16" x14ac:dyDescent="0.3">
      <c r="A129" s="208"/>
      <c r="B129" s="209"/>
      <c r="C129" s="209"/>
      <c r="D129" s="209"/>
      <c r="E129" s="209"/>
      <c r="F129" s="209"/>
      <c r="G129" s="210"/>
      <c r="M129" s="72"/>
      <c r="N129" s="73"/>
      <c r="O129" s="216"/>
      <c r="P129" s="217"/>
    </row>
    <row r="130" spans="1:16" x14ac:dyDescent="0.3">
      <c r="A130" s="211"/>
      <c r="B130" s="212"/>
      <c r="C130" s="212"/>
      <c r="D130" s="212"/>
      <c r="E130" s="212"/>
      <c r="F130" s="212"/>
      <c r="G130" s="213"/>
      <c r="M130" s="72"/>
      <c r="N130" s="73"/>
      <c r="O130" s="218"/>
      <c r="P130" s="219"/>
    </row>
    <row r="131" spans="1:16" x14ac:dyDescent="0.3">
      <c r="M131" s="72"/>
      <c r="N131" s="72"/>
    </row>
    <row r="133" spans="1:16" s="93" customFormat="1" x14ac:dyDescent="0.3">
      <c r="A133" s="87" t="s">
        <v>888</v>
      </c>
      <c r="B133" s="88"/>
      <c r="C133" s="89"/>
      <c r="D133" s="89"/>
      <c r="E133" s="90"/>
      <c r="F133" s="91"/>
      <c r="G133" s="92"/>
    </row>
    <row r="134" spans="1:16" s="93" customFormat="1" x14ac:dyDescent="0.3">
      <c r="A134" s="89"/>
      <c r="B134" s="89"/>
      <c r="C134" s="94"/>
      <c r="D134" s="89"/>
      <c r="E134" s="90"/>
      <c r="F134" s="91"/>
      <c r="G134" s="92"/>
    </row>
    <row r="135" spans="1:16" s="96" customFormat="1" ht="18" x14ac:dyDescent="0.35">
      <c r="A135" s="95"/>
      <c r="B135" s="223" t="s">
        <v>897</v>
      </c>
      <c r="C135" s="224"/>
      <c r="D135" s="224"/>
      <c r="E135" s="224"/>
      <c r="F135" s="224"/>
      <c r="G135" s="224"/>
      <c r="H135" s="224"/>
      <c r="I135" s="224"/>
      <c r="J135" s="224"/>
      <c r="K135" s="224"/>
      <c r="L135" s="224"/>
      <c r="M135" s="224"/>
      <c r="N135" s="224"/>
      <c r="O135" s="224"/>
      <c r="P135" s="224"/>
    </row>
    <row r="136" spans="1:16" x14ac:dyDescent="0.3">
      <c r="A136" s="74"/>
      <c r="B136" s="74"/>
      <c r="C136" s="75"/>
      <c r="D136" s="74"/>
      <c r="E136" s="62"/>
      <c r="F136" s="76"/>
      <c r="G136" s="77"/>
    </row>
    <row r="137" spans="1:16" ht="18" x14ac:dyDescent="0.3">
      <c r="A137" s="78"/>
      <c r="B137" s="79"/>
      <c r="C137" s="78"/>
      <c r="D137" s="80"/>
      <c r="E137" s="81"/>
      <c r="F137" s="80"/>
      <c r="K137" s="82"/>
    </row>
  </sheetData>
  <mergeCells count="21">
    <mergeCell ref="B135:P135"/>
    <mergeCell ref="A123:G123"/>
    <mergeCell ref="A126:G126"/>
    <mergeCell ref="A128:G130"/>
    <mergeCell ref="O128:P130"/>
    <mergeCell ref="P6:P7"/>
    <mergeCell ref="A8:P8"/>
    <mergeCell ref="Q103:Q105"/>
    <mergeCell ref="A107:E107"/>
    <mergeCell ref="A108:P108"/>
    <mergeCell ref="A120:E120"/>
    <mergeCell ref="I1:P2"/>
    <mergeCell ref="A4:P4"/>
    <mergeCell ref="A6:A7"/>
    <mergeCell ref="B6:B7"/>
    <mergeCell ref="C6:C7"/>
    <mergeCell ref="D6:D7"/>
    <mergeCell ref="E6:E7"/>
    <mergeCell ref="F6:F7"/>
    <mergeCell ref="G6:G7"/>
    <mergeCell ref="H6:O6"/>
  </mergeCells>
  <pageMargins left="0.7" right="0.7" top="0.75" bottom="0.75" header="0.3" footer="0.3"/>
  <pageSetup paperSize="9" scale="10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1.pielikums_kopsavilkums</vt:lpstr>
      <vt:lpstr>2.pielikums_izdevumi_pa_EKK</vt:lpstr>
      <vt:lpstr>3.pielikums_Saistību apmērs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2023-03-31T08:54:59Z</cp:lastPrinted>
  <dcterms:created xsi:type="dcterms:W3CDTF">2000-12-02T14:17:49Z</dcterms:created>
  <dcterms:modified xsi:type="dcterms:W3CDTF">2024-07-26T08:09:43Z</dcterms:modified>
</cp:coreProperties>
</file>