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2EF1E90-2DEF-492D-8017-44D06D069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.2024.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4" l="1"/>
  <c r="F99" i="4"/>
  <c r="F98" i="4"/>
  <c r="F97" i="4"/>
  <c r="F93" i="4"/>
  <c r="F86" i="4"/>
  <c r="F84" i="4"/>
  <c r="F83" i="4"/>
  <c r="F82" i="4"/>
  <c r="F81" i="4"/>
  <c r="F80" i="4"/>
  <c r="F79" i="4"/>
  <c r="F78" i="4"/>
  <c r="F73" i="4"/>
  <c r="D73" i="4"/>
  <c r="F71" i="4"/>
  <c r="D71" i="4"/>
  <c r="F70" i="4"/>
  <c r="F67" i="4"/>
  <c r="F66" i="4"/>
  <c r="F65" i="4"/>
  <c r="F64" i="4"/>
  <c r="D64" i="4"/>
  <c r="F63" i="4"/>
  <c r="D63" i="4"/>
  <c r="F62" i="4"/>
  <c r="D62" i="4"/>
  <c r="F61" i="4"/>
  <c r="F60" i="4"/>
  <c r="F59" i="4"/>
  <c r="F52" i="4"/>
  <c r="F51" i="4"/>
  <c r="F47" i="4"/>
  <c r="F46" i="4"/>
  <c r="F45" i="4"/>
  <c r="F44" i="4"/>
  <c r="F43" i="4"/>
  <c r="F42" i="4"/>
  <c r="F40" i="4"/>
  <c r="F35" i="4"/>
  <c r="F34" i="4"/>
  <c r="C34" i="4"/>
  <c r="F32" i="4"/>
  <c r="F30" i="4"/>
  <c r="F25" i="4"/>
  <c r="F24" i="4"/>
  <c r="F23" i="4"/>
  <c r="F20" i="4"/>
</calcChain>
</file>

<file path=xl/sharedStrings.xml><?xml version="1.0" encoding="utf-8"?>
<sst xmlns="http://schemas.openxmlformats.org/spreadsheetml/2006/main" count="91" uniqueCount="88">
  <si>
    <t>Pielikums Nr. 5</t>
  </si>
  <si>
    <t>Pasākumi</t>
  </si>
  <si>
    <t>Aizņēmums</t>
  </si>
  <si>
    <t>Kopā</t>
  </si>
  <si>
    <t>Ilgtermiņa prioritāte: IP 1 Pieejami izglītības, ārstniecības, kultūras un sociālie pakalpojumi, efektīva publiskā pārvalde</t>
  </si>
  <si>
    <t>Rīcības virziens: VTP 1 RV 1 Daudzveidīgas un kvalitatīvas izglītības pieejamība</t>
  </si>
  <si>
    <t>Ludzas novada pašvaldības administrācija</t>
  </si>
  <si>
    <t>Izglītības, kultūras un sporta pārvalde</t>
  </si>
  <si>
    <t>ESF proj. Nr.8.3.2.2/16/I/001 "Atbalsts izglītojamo individuālo kompetenču attīstībai"</t>
  </si>
  <si>
    <t>Izglītības stratēģijas izstrāde</t>
  </si>
  <si>
    <t xml:space="preserve">Pašvaldību budžeta dotācija sporta klubiem  </t>
  </si>
  <si>
    <t>Rīcības virziens: VTP 1 RV 2 Kvalitatīvu veselības aprūpes un sociālo pakalpojumu pieejamība</t>
  </si>
  <si>
    <t>Pansionāts Mūsmājas</t>
  </si>
  <si>
    <t>Ludzas novada bibliotēka</t>
  </si>
  <si>
    <t>Administratīvā nodaļa</t>
  </si>
  <si>
    <t>Rīcības virziens: VTP 1 RV 3 Kvalitatīvu kultūras, atpūtas un sporta pakalpojumu pieejamība</t>
  </si>
  <si>
    <t>Rīcības virziens: VTP 1 RV 4 Efektīva publiskā pārvalde</t>
  </si>
  <si>
    <t>Ilgtermiņa prioritāte: IP 2 Attīstīta transporta, sakaru, ūdenssaimniecības sistēmas, vides un enerģētikas infrastruktūra</t>
  </si>
  <si>
    <t>Rīcības virziens: VTP 2 RV 1 Transporta infrastruktūras attīstība</t>
  </si>
  <si>
    <t>Pašvaldības līdzfinansējums saskaņā ar saistošajiem noteikumiem mājokļiem (piebraucamie ceļi, stāvlaukumi) viss novads</t>
  </si>
  <si>
    <t>Kārsavas pilsētas pārvalde</t>
  </si>
  <si>
    <t>Rīcības virziens: VTP 2 RV 2 Vides un enerģētikas infrastruktūras attīstība</t>
  </si>
  <si>
    <t>Ūdensvada un kanalizācijas tīklu pieslēgumi pašvaldības dzīvokļiem daudzdzīvokļu mājās</t>
  </si>
  <si>
    <t>Pašvaldības brīvo dzīvokļu remonts ārkārtas gadījumos</t>
  </si>
  <si>
    <t>Dūmvadu remontiem ugunsdrošības prasību nodrošināšanai</t>
  </si>
  <si>
    <t>Pašvaldības līdzfinansējums saskaņā ar saistošajiem noteikumiem ūdensvada pieslēgumu ierīkošanai</t>
  </si>
  <si>
    <t>Ilgtermiņa prioritāte: IP 3 Investīciju piesaistes un nodarbinātības veicināšana, attīstīts tūrisms, aktīvi uzņēmēji</t>
  </si>
  <si>
    <t>Vidēja termiņa prioritāte: VTP 3 Novada konkurētspējas palielināšana</t>
  </si>
  <si>
    <t xml:space="preserve">Rīcības virziens: VTP 3 RV 1 Uzņēmējdarbībai labvēlīgas vides veidošana </t>
  </si>
  <si>
    <t>Rīcības virziens: VTP 3 RV 2 Tūrisma attīstība</t>
  </si>
  <si>
    <t>Ludzas novada tūrisma centrs</t>
  </si>
  <si>
    <t xml:space="preserve"> Skolēnu nodarbinātības pasākumu organizēšana</t>
  </si>
  <si>
    <t xml:space="preserve"> J.Soikāna Ludzas mākslas skola,  Ludzas mūzikas pamatskola</t>
  </si>
  <si>
    <t>Novada sporta pasākumiem</t>
  </si>
  <si>
    <t>Novada administrācija</t>
  </si>
  <si>
    <t>Projekts "Together in Art"</t>
  </si>
  <si>
    <t xml:space="preserve">Ludzas novada bibliotēkas telpu pārbūve vides pieejamības nodrošināšanai - Būvprojekta izstrāde, ekspertīze </t>
  </si>
  <si>
    <t xml:space="preserve">Ielas apgaismojuma projektēšana P.Miglinieka ielas posmā no Latgales ielas līdz Sporta ielai </t>
  </si>
  <si>
    <t>Lauku ceļu pārbūves projektēšana Malnavas un Cirmas pagastos</t>
  </si>
  <si>
    <t>Ludzas pilsētas ielu dubultvirsmu apstrāde</t>
  </si>
  <si>
    <t>Tranzītielas Latgales ielas virsmas atjaunošanas paskaidrojuma raksta izstrāde un būvdarbi</t>
  </si>
  <si>
    <t>Raiņa ielas  atjaunošana un piegulošās teritorijas labiekārtošana Ludzas pilsētā</t>
  </si>
  <si>
    <t xml:space="preserve">Teātra ielas posmā no Telegrāfa ielas līdz Smilšu ielai pārbūves </t>
  </si>
  <si>
    <t>Ielu apgaismojuma pārbūve Lauku un Puškina ielās Kārsavā</t>
  </si>
  <si>
    <t>Zilupes pilsētas pārvalde</t>
  </si>
  <si>
    <t>Baznīcas ielas pārbūve</t>
  </si>
  <si>
    <t xml:space="preserve">Līdzfinansējums kanalizācijas  pieslēgumu ierīkošanai, saskaņā ar saistošajiem noteikumiem </t>
  </si>
  <si>
    <t>Ludzas pilskalna labiekārtošana</t>
  </si>
  <si>
    <t>līdzekļi</t>
  </si>
  <si>
    <t>pamatudžets</t>
  </si>
  <si>
    <t xml:space="preserve">Pašvaldības </t>
  </si>
  <si>
    <t>Projekta</t>
  </si>
  <si>
    <t xml:space="preserve">Konkursa "Esi uzņēmējs " un "Step up" līdzfinansējums projektu biznesa idejām </t>
  </si>
  <si>
    <t>Projekta "Militārais mantojums" priekšfinansējums</t>
  </si>
  <si>
    <t>Izglītības iestāžu materiāli tehniskās bāzes uzlabošana</t>
  </si>
  <si>
    <t>Profesionālās un interešu izglītības attīstība un pilnveidošana</t>
  </si>
  <si>
    <t xml:space="preserve"> Veselības aprūpes un sociālo pakalpojumu kvalitātes uzlabošana un attīstība</t>
  </si>
  <si>
    <t>Vides pieejamības un drošības cilvēkiem ar īpašām vajadzībām veicināšana</t>
  </si>
  <si>
    <t>dotācija</t>
  </si>
  <si>
    <t>Mērķ-</t>
  </si>
  <si>
    <t>Daudzdzīvokļu māju apsaimniekošana</t>
  </si>
  <si>
    <t>Materiāli tehniskās bāzes uzlabošana</t>
  </si>
  <si>
    <t>SIA "Ludzas medicīnas centrs"</t>
  </si>
  <si>
    <t>Materiāli tehniskās bāzes uzlabošana (ieguldījums pamatkapitālā)</t>
  </si>
  <si>
    <t xml:space="preserve">ERAF projekts - Ludzas novada Sociālā dienesta ēkas vides pieejamības nodrošināšana  </t>
  </si>
  <si>
    <t>Spēļu laukumu ierīkošana Briģu, Blontu, Malnavas pagastos</t>
  </si>
  <si>
    <t>Saveļinku katoļu  kapu kapličas priekšbaznīcas telpu restaurācija</t>
  </si>
  <si>
    <t>Projekts "Brīvdabas kino aprīkojuma iegāde sabiedr.aktivitāšu dažādošanai Ludzas nov.pašv."</t>
  </si>
  <si>
    <t>Vidēja termiņa prioritāte: VTP 1 Sociālās infrastruktūras attīstība un pakalpojumu kvalitāte</t>
  </si>
  <si>
    <t>Vidēja termiņa prioritāte: VTP 2 Tehniskās infrastruktūras attīstība un pakalpojumu kvalitāte</t>
  </si>
  <si>
    <t>Elektroautobusa iegāde (pašvaldības līdzfinansējums)</t>
  </si>
  <si>
    <t>SIA "Ludzas apsaimniekotājs"</t>
  </si>
  <si>
    <t xml:space="preserve">Ludzas pilsētas notekūdeņu attīrīšanas ietaišu efektivitātes uzlabošana </t>
  </si>
  <si>
    <t>Lietus ūdens kanalizācijas sakārtošana</t>
  </si>
  <si>
    <t>Mājokļu remonti</t>
  </si>
  <si>
    <t>Projekts Mājokļu vides pieejamības nodrošināšanai</t>
  </si>
  <si>
    <t>Pavisam</t>
  </si>
  <si>
    <t>Pašvaldības policijas transportlīdzekļa iegāde</t>
  </si>
  <si>
    <t>Tīmekļvietnes pilnveidošana</t>
  </si>
  <si>
    <t>Ielas apgaismojuma projektēšana  Kuļņeva un Tālavijas ielās Ludzā</t>
  </si>
  <si>
    <t>Lietus kanalizācijas projekta izstrāde Raiņa ielā, Ludzā</t>
  </si>
  <si>
    <t>Latgales ielas posma apgaismojuma pārbūve Ludzā</t>
  </si>
  <si>
    <t>Kārsavas PII ''Taurenītis'' stāvlaukuma izbūve</t>
  </si>
  <si>
    <t>Apstiprināti ar Ludzas novada pašvaldības domes 24.07.2024.</t>
  </si>
  <si>
    <t>saistošajiem noteikumiem Nr. 17/2024</t>
  </si>
  <si>
    <t>sēdes lēmumu Nr. 265 (prot. Nr. 9, 17. §)</t>
  </si>
  <si>
    <t>Ludzas novada pašvaldības rīcības plāna aktivitātes 2024. gadam (EUR)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</si>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</sst>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/>
    <xf numFmtId="0" fontId="4" fillId="0" borderId="3" xfId="0" applyFont="1" applyBorder="1"/>
    <xf numFmtId="0" fontId="4" fillId="0" borderId="0" xfId="0" applyFont="1"/>
    <xf numFmtId="0" fontId="0" fillId="0" borderId="3" xfId="0" applyBorder="1" applyAlignment="1">
      <alignment wrapText="1"/>
    </xf>
    <xf numFmtId="164" fontId="0" fillId="0" borderId="3" xfId="1" applyNumberFormat="1" applyFont="1" applyBorder="1"/>
    <xf numFmtId="164" fontId="0" fillId="0" borderId="0" xfId="1" applyNumberFormat="1" applyFont="1"/>
    <xf numFmtId="164" fontId="1" fillId="0" borderId="0" xfId="1" applyNumberFormat="1" applyFont="1"/>
    <xf numFmtId="164" fontId="4" fillId="0" borderId="3" xfId="1" applyNumberFormat="1" applyFont="1" applyBorder="1"/>
    <xf numFmtId="0" fontId="3" fillId="0" borderId="0" xfId="0" applyFont="1"/>
    <xf numFmtId="164" fontId="0" fillId="0" borderId="3" xfId="1" applyNumberFormat="1" applyFont="1" applyFill="1" applyBorder="1"/>
    <xf numFmtId="164" fontId="0" fillId="0" borderId="0" xfId="1" applyNumberFormat="1" applyFont="1" applyFill="1"/>
    <xf numFmtId="0" fontId="0" fillId="0" borderId="0" xfId="0" applyAlignment="1">
      <alignment horizontal="right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22C0D-E518-4DF2-BCF5-EAEEA6636945}">
  <dimension ref="A2:G101"/>
  <sheetViews>
    <sheetView tabSelected="1" workbookViewId="0">
      <pane ySplit="13" topLeftCell="A14" activePane="bottomLeft" state="frozen"/>
      <selection pane="bottomLeft" activeCell="J97" sqref="J97"/>
    </sheetView>
  </sheetViews>
  <sheetFormatPr defaultRowHeight="14.4" x14ac:dyDescent="0.3"/>
  <cols>
    <col min="1" max="1" width="81.109375" customWidth="1"/>
    <col min="2" max="2" width="12" customWidth="1"/>
    <col min="3" max="3" width="10.44140625" bestFit="1" customWidth="1"/>
    <col min="4" max="4" width="8.6640625" customWidth="1"/>
    <col min="5" max="5" width="10.88671875" customWidth="1"/>
    <col min="6" max="6" width="12.88671875" bestFit="1" customWidth="1"/>
  </cols>
  <sheetData>
    <row r="2" spans="1:6" x14ac:dyDescent="0.3">
      <c r="B2" s="17" t="s">
        <v>0</v>
      </c>
      <c r="C2" s="17"/>
      <c r="D2" s="17"/>
      <c r="E2" s="17"/>
      <c r="F2" s="17"/>
    </row>
    <row r="3" spans="1:6" x14ac:dyDescent="0.3">
      <c r="B3" s="17" t="s">
        <v>84</v>
      </c>
      <c r="C3" s="17"/>
      <c r="D3" s="17"/>
      <c r="E3" s="17"/>
      <c r="F3" s="17"/>
    </row>
    <row r="4" spans="1:6" x14ac:dyDescent="0.3">
      <c r="B4" s="17" t="s">
        <v>83</v>
      </c>
      <c r="C4" s="17"/>
      <c r="D4" s="17"/>
      <c r="E4" s="17"/>
      <c r="F4" s="17"/>
    </row>
    <row r="5" spans="1:6" x14ac:dyDescent="0.3">
      <c r="B5" s="17" t="s">
        <v>85</v>
      </c>
      <c r="C5" s="17"/>
      <c r="D5" s="17"/>
      <c r="E5" s="17"/>
      <c r="F5" s="17"/>
    </row>
    <row r="7" spans="1:6" ht="18" x14ac:dyDescent="0.35">
      <c r="A7" s="2" t="s">
        <v>86</v>
      </c>
    </row>
    <row r="9" spans="1:6" x14ac:dyDescent="0.3">
      <c r="A9" s="3" t="s">
        <v>1</v>
      </c>
      <c r="B9" s="3" t="s">
        <v>50</v>
      </c>
      <c r="C9" s="3" t="s">
        <v>51</v>
      </c>
      <c r="D9" s="3" t="s">
        <v>59</v>
      </c>
      <c r="E9" s="3" t="s">
        <v>2</v>
      </c>
      <c r="F9" s="3" t="s">
        <v>3</v>
      </c>
    </row>
    <row r="10" spans="1:6" x14ac:dyDescent="0.3">
      <c r="A10" s="4"/>
      <c r="B10" s="4" t="s">
        <v>49</v>
      </c>
      <c r="C10" s="4" t="s">
        <v>48</v>
      </c>
      <c r="D10" s="4" t="s">
        <v>58</v>
      </c>
      <c r="E10" s="4"/>
      <c r="F10" s="4"/>
    </row>
    <row r="12" spans="1:6" s="1" customFormat="1" x14ac:dyDescent="0.3">
      <c r="A12" s="1" t="s">
        <v>4</v>
      </c>
    </row>
    <row r="13" spans="1:6" s="1" customFormat="1" x14ac:dyDescent="0.3">
      <c r="A13" s="1" t="s">
        <v>68</v>
      </c>
    </row>
    <row r="14" spans="1:6" s="1" customFormat="1" x14ac:dyDescent="0.3"/>
    <row r="15" spans="1:6" s="1" customFormat="1" x14ac:dyDescent="0.3">
      <c r="A15" s="1" t="s">
        <v>5</v>
      </c>
    </row>
    <row r="16" spans="1:6" x14ac:dyDescent="0.3">
      <c r="A16" t="s">
        <v>34</v>
      </c>
    </row>
    <row r="17" spans="1:6" x14ac:dyDescent="0.3">
      <c r="A17" s="5" t="s">
        <v>31</v>
      </c>
      <c r="B17" s="10">
        <v>20000</v>
      </c>
      <c r="C17" s="10"/>
      <c r="D17" s="10"/>
      <c r="E17" s="10"/>
      <c r="F17" s="10">
        <f t="shared" ref="F17" si="0">SUM(B17:E17)</f>
        <v>20000</v>
      </c>
    </row>
    <row r="18" spans="1:6" x14ac:dyDescent="0.3">
      <c r="A18" t="s">
        <v>54</v>
      </c>
      <c r="B18" s="11"/>
      <c r="C18" s="11"/>
      <c r="D18" s="11"/>
      <c r="E18" s="11"/>
      <c r="F18" s="11"/>
    </row>
    <row r="19" spans="1:6" x14ac:dyDescent="0.3">
      <c r="A19" t="s">
        <v>32</v>
      </c>
      <c r="B19" s="11"/>
      <c r="C19" s="11"/>
      <c r="D19" s="11"/>
      <c r="E19" s="11"/>
      <c r="F19" s="11"/>
    </row>
    <row r="20" spans="1:6" x14ac:dyDescent="0.3">
      <c r="A20" s="6" t="s">
        <v>35</v>
      </c>
      <c r="B20" s="10">
        <v>75016</v>
      </c>
      <c r="C20" s="10">
        <v>12768</v>
      </c>
      <c r="D20" s="10"/>
      <c r="E20" s="10"/>
      <c r="F20" s="10">
        <f>SUM(B20:E20)</f>
        <v>87784</v>
      </c>
    </row>
    <row r="21" spans="1:6" x14ac:dyDescent="0.3">
      <c r="A21" t="s">
        <v>55</v>
      </c>
      <c r="B21" s="11"/>
      <c r="C21" s="11"/>
      <c r="D21" s="11"/>
      <c r="E21" s="11"/>
      <c r="F21" s="11"/>
    </row>
    <row r="22" spans="1:6" x14ac:dyDescent="0.3">
      <c r="A22" t="s">
        <v>7</v>
      </c>
      <c r="B22" s="11"/>
      <c r="C22" s="11"/>
      <c r="D22" s="11"/>
      <c r="E22" s="11"/>
      <c r="F22" s="11"/>
    </row>
    <row r="23" spans="1:6" x14ac:dyDescent="0.3">
      <c r="A23" s="5" t="s">
        <v>8</v>
      </c>
      <c r="B23" s="10"/>
      <c r="C23" s="10">
        <v>22447</v>
      </c>
      <c r="D23" s="10"/>
      <c r="E23" s="10"/>
      <c r="F23" s="10">
        <f t="shared" ref="F23:F86" si="1">SUM(B23:E23)</f>
        <v>22447</v>
      </c>
    </row>
    <row r="24" spans="1:6" x14ac:dyDescent="0.3">
      <c r="A24" s="5" t="s">
        <v>9</v>
      </c>
      <c r="B24" s="10">
        <v>2000</v>
      </c>
      <c r="C24" s="10"/>
      <c r="D24" s="10"/>
      <c r="E24" s="10"/>
      <c r="F24" s="10">
        <f t="shared" si="1"/>
        <v>2000</v>
      </c>
    </row>
    <row r="25" spans="1:6" x14ac:dyDescent="0.3">
      <c r="A25" s="5" t="s">
        <v>82</v>
      </c>
      <c r="B25" s="10">
        <v>16753</v>
      </c>
      <c r="C25" s="10"/>
      <c r="D25" s="10"/>
      <c r="E25" s="10">
        <v>94930</v>
      </c>
      <c r="F25" s="10">
        <f t="shared" si="1"/>
        <v>111683</v>
      </c>
    </row>
    <row r="26" spans="1:6" x14ac:dyDescent="0.3">
      <c r="B26" s="11"/>
      <c r="C26" s="11"/>
      <c r="D26" s="11"/>
      <c r="E26" s="11"/>
      <c r="F26" s="11"/>
    </row>
    <row r="27" spans="1:6" s="1" customFormat="1" x14ac:dyDescent="0.3">
      <c r="A27" s="1" t="s">
        <v>11</v>
      </c>
      <c r="B27" s="12"/>
      <c r="C27" s="12"/>
      <c r="D27" s="12"/>
      <c r="E27" s="12"/>
      <c r="F27" s="11"/>
    </row>
    <row r="28" spans="1:6" x14ac:dyDescent="0.3">
      <c r="A28" t="s">
        <v>56</v>
      </c>
      <c r="B28" s="11"/>
      <c r="C28" s="11"/>
      <c r="D28" s="11"/>
      <c r="E28" s="11"/>
      <c r="F28" s="11"/>
    </row>
    <row r="29" spans="1:6" x14ac:dyDescent="0.3">
      <c r="A29" t="s">
        <v>12</v>
      </c>
      <c r="B29" s="11"/>
      <c r="C29" s="11"/>
      <c r="D29" s="11"/>
      <c r="E29" s="11"/>
      <c r="F29" s="11"/>
    </row>
    <row r="30" spans="1:6" x14ac:dyDescent="0.3">
      <c r="A30" s="5" t="s">
        <v>61</v>
      </c>
      <c r="B30" s="10">
        <v>13500</v>
      </c>
      <c r="C30" s="10"/>
      <c r="D30" s="10"/>
      <c r="E30" s="10"/>
      <c r="F30" s="10">
        <f t="shared" si="1"/>
        <v>13500</v>
      </c>
    </row>
    <row r="31" spans="1:6" x14ac:dyDescent="0.3">
      <c r="A31" t="s">
        <v>62</v>
      </c>
      <c r="B31" s="11"/>
      <c r="C31" s="11"/>
      <c r="D31" s="11"/>
      <c r="E31" s="11"/>
      <c r="F31" s="11"/>
    </row>
    <row r="32" spans="1:6" x14ac:dyDescent="0.3">
      <c r="A32" s="5" t="s">
        <v>63</v>
      </c>
      <c r="B32" s="10">
        <v>108828</v>
      </c>
      <c r="C32" s="10"/>
      <c r="D32" s="10"/>
      <c r="E32" s="10"/>
      <c r="F32" s="10">
        <f>SUM(B32:E32)</f>
        <v>108828</v>
      </c>
    </row>
    <row r="33" spans="1:6" x14ac:dyDescent="0.3">
      <c r="A33" t="s">
        <v>14</v>
      </c>
      <c r="B33" s="11"/>
      <c r="C33" s="11"/>
      <c r="D33" s="11"/>
      <c r="E33" s="11"/>
      <c r="F33" s="11"/>
    </row>
    <row r="34" spans="1:6" x14ac:dyDescent="0.3">
      <c r="A34" s="5" t="s">
        <v>64</v>
      </c>
      <c r="B34" s="10">
        <v>1500</v>
      </c>
      <c r="C34" s="15">
        <f>33300+26398</f>
        <v>59698</v>
      </c>
      <c r="D34" s="15"/>
      <c r="E34" s="15">
        <v>76359</v>
      </c>
      <c r="F34" s="10">
        <f t="shared" si="1"/>
        <v>137557</v>
      </c>
    </row>
    <row r="35" spans="1:6" x14ac:dyDescent="0.3">
      <c r="A35" s="5" t="s">
        <v>75</v>
      </c>
      <c r="B35" s="10">
        <v>8857</v>
      </c>
      <c r="C35" s="10">
        <v>79711</v>
      </c>
      <c r="D35" s="10"/>
      <c r="E35" s="10"/>
      <c r="F35" s="10">
        <f t="shared" si="1"/>
        <v>88568</v>
      </c>
    </row>
    <row r="36" spans="1:6" x14ac:dyDescent="0.3">
      <c r="B36" s="11"/>
      <c r="C36" s="11"/>
      <c r="D36" s="11"/>
      <c r="E36" s="11"/>
      <c r="F36" s="11"/>
    </row>
    <row r="37" spans="1:6" s="1" customFormat="1" x14ac:dyDescent="0.3">
      <c r="A37" s="1" t="s">
        <v>15</v>
      </c>
      <c r="B37" s="12"/>
      <c r="C37" s="12"/>
      <c r="D37" s="12"/>
      <c r="E37" s="12"/>
      <c r="F37" s="11"/>
    </row>
    <row r="38" spans="1:6" x14ac:dyDescent="0.3">
      <c r="A38" t="s">
        <v>57</v>
      </c>
      <c r="B38" s="11"/>
      <c r="C38" s="11"/>
      <c r="D38" s="11"/>
      <c r="E38" s="11"/>
      <c r="F38" s="11"/>
    </row>
    <row r="39" spans="1:6" x14ac:dyDescent="0.3">
      <c r="A39" t="s">
        <v>13</v>
      </c>
      <c r="B39" s="11"/>
      <c r="C39" s="11"/>
      <c r="D39" s="11"/>
      <c r="E39" s="11"/>
      <c r="F39" s="11"/>
    </row>
    <row r="40" spans="1:6" ht="28.8" x14ac:dyDescent="0.3">
      <c r="A40" s="9" t="s">
        <v>36</v>
      </c>
      <c r="B40" s="10">
        <v>22124</v>
      </c>
      <c r="C40" s="10"/>
      <c r="D40" s="10"/>
      <c r="E40" s="10"/>
      <c r="F40" s="10">
        <f t="shared" si="1"/>
        <v>22124</v>
      </c>
    </row>
    <row r="41" spans="1:6" x14ac:dyDescent="0.3">
      <c r="B41" s="11"/>
      <c r="C41" s="11"/>
      <c r="D41" s="11"/>
      <c r="E41" s="11"/>
      <c r="F41" s="11"/>
    </row>
    <row r="42" spans="1:6" x14ac:dyDescent="0.3">
      <c r="A42" s="5" t="s">
        <v>10</v>
      </c>
      <c r="B42" s="10">
        <v>78624</v>
      </c>
      <c r="C42" s="10"/>
      <c r="D42" s="10"/>
      <c r="E42" s="10"/>
      <c r="F42" s="10">
        <f t="shared" si="1"/>
        <v>78624</v>
      </c>
    </row>
    <row r="43" spans="1:6" x14ac:dyDescent="0.3">
      <c r="A43" s="5" t="s">
        <v>33</v>
      </c>
      <c r="B43" s="10">
        <v>30536</v>
      </c>
      <c r="C43" s="10"/>
      <c r="D43" s="10"/>
      <c r="E43" s="10"/>
      <c r="F43" s="10">
        <f t="shared" si="1"/>
        <v>30536</v>
      </c>
    </row>
    <row r="44" spans="1:6" x14ac:dyDescent="0.3">
      <c r="A44" s="5" t="s">
        <v>47</v>
      </c>
      <c r="B44" s="10">
        <v>5000</v>
      </c>
      <c r="C44" s="10"/>
      <c r="D44" s="10"/>
      <c r="E44" s="10"/>
      <c r="F44" s="10">
        <f t="shared" si="1"/>
        <v>5000</v>
      </c>
    </row>
    <row r="45" spans="1:6" x14ac:dyDescent="0.3">
      <c r="A45" s="5" t="s">
        <v>65</v>
      </c>
      <c r="B45" s="10">
        <v>20000</v>
      </c>
      <c r="C45" s="10">
        <v>80000</v>
      </c>
      <c r="D45" s="10"/>
      <c r="E45" s="10"/>
      <c r="F45" s="10">
        <f t="shared" ref="F45:F46" si="2">SUM(B45:E45)</f>
        <v>100000</v>
      </c>
    </row>
    <row r="46" spans="1:6" x14ac:dyDescent="0.3">
      <c r="A46" s="5" t="s">
        <v>66</v>
      </c>
      <c r="B46" s="10"/>
      <c r="C46" s="10">
        <v>9000</v>
      </c>
      <c r="D46" s="10"/>
      <c r="E46" s="10"/>
      <c r="F46" s="10">
        <f t="shared" si="2"/>
        <v>9000</v>
      </c>
    </row>
    <row r="47" spans="1:6" x14ac:dyDescent="0.3">
      <c r="A47" s="5" t="s">
        <v>67</v>
      </c>
      <c r="B47" s="10"/>
      <c r="C47" s="10">
        <v>33770</v>
      </c>
      <c r="D47" s="10"/>
      <c r="E47" s="10"/>
      <c r="F47" s="10">
        <f t="shared" si="1"/>
        <v>33770</v>
      </c>
    </row>
    <row r="48" spans="1:6" x14ac:dyDescent="0.3">
      <c r="B48" s="11"/>
      <c r="C48" s="11"/>
      <c r="D48" s="11"/>
      <c r="E48" s="11"/>
      <c r="F48" s="11"/>
    </row>
    <row r="49" spans="1:6" x14ac:dyDescent="0.3">
      <c r="A49" s="1" t="s">
        <v>16</v>
      </c>
      <c r="B49" s="11"/>
      <c r="C49" s="11"/>
      <c r="D49" s="11"/>
      <c r="E49" s="11"/>
      <c r="F49" s="11"/>
    </row>
    <row r="50" spans="1:6" x14ac:dyDescent="0.3">
      <c r="A50" t="s">
        <v>14</v>
      </c>
      <c r="B50" s="11"/>
      <c r="C50" s="11"/>
      <c r="D50" s="11"/>
      <c r="E50" s="11"/>
      <c r="F50" s="11"/>
    </row>
    <row r="51" spans="1:6" x14ac:dyDescent="0.3">
      <c r="A51" s="5" t="s">
        <v>70</v>
      </c>
      <c r="B51" s="10">
        <v>52500</v>
      </c>
      <c r="C51" s="10"/>
      <c r="D51" s="10"/>
      <c r="E51" s="10"/>
      <c r="F51" s="10">
        <f t="shared" si="1"/>
        <v>52500</v>
      </c>
    </row>
    <row r="52" spans="1:6" s="8" customFormat="1" x14ac:dyDescent="0.3">
      <c r="A52" s="7" t="s">
        <v>77</v>
      </c>
      <c r="B52" s="13">
        <v>60000</v>
      </c>
      <c r="C52" s="13"/>
      <c r="D52" s="13"/>
      <c r="E52" s="13"/>
      <c r="F52" s="13">
        <f t="shared" si="1"/>
        <v>60000</v>
      </c>
    </row>
    <row r="53" spans="1:6" x14ac:dyDescent="0.3">
      <c r="B53" s="11"/>
      <c r="C53" s="11"/>
      <c r="D53" s="11"/>
      <c r="E53" s="11"/>
      <c r="F53" s="11"/>
    </row>
    <row r="54" spans="1:6" s="1" customFormat="1" x14ac:dyDescent="0.3">
      <c r="A54" s="1" t="s">
        <v>17</v>
      </c>
      <c r="B54" s="12"/>
      <c r="C54" s="12"/>
      <c r="D54" s="12"/>
      <c r="E54" s="12"/>
      <c r="F54" s="11"/>
    </row>
    <row r="55" spans="1:6" s="1" customFormat="1" x14ac:dyDescent="0.3">
      <c r="A55" s="1" t="s">
        <v>69</v>
      </c>
      <c r="B55" s="12"/>
      <c r="C55" s="12"/>
      <c r="D55" s="12"/>
      <c r="E55" s="12"/>
      <c r="F55" s="11"/>
    </row>
    <row r="56" spans="1:6" s="1" customFormat="1" x14ac:dyDescent="0.3">
      <c r="B56" s="12"/>
      <c r="C56" s="12"/>
      <c r="D56" s="12"/>
      <c r="E56" s="12"/>
      <c r="F56" s="11"/>
    </row>
    <row r="57" spans="1:6" s="1" customFormat="1" x14ac:dyDescent="0.3">
      <c r="A57" s="1" t="s">
        <v>18</v>
      </c>
      <c r="B57" s="12"/>
      <c r="C57" s="12"/>
      <c r="D57" s="12"/>
      <c r="E57" s="12"/>
      <c r="F57" s="11"/>
    </row>
    <row r="58" spans="1:6" x14ac:dyDescent="0.3">
      <c r="A58" t="s">
        <v>6</v>
      </c>
      <c r="B58" s="11"/>
      <c r="C58" s="11"/>
      <c r="D58" s="11"/>
      <c r="E58" s="11"/>
      <c r="F58" s="11"/>
    </row>
    <row r="59" spans="1:6" x14ac:dyDescent="0.3">
      <c r="A59" s="5" t="s">
        <v>37</v>
      </c>
      <c r="B59" s="10"/>
      <c r="C59" s="10"/>
      <c r="D59" s="10">
        <v>62000</v>
      </c>
      <c r="E59" s="10"/>
      <c r="F59" s="10">
        <f t="shared" si="1"/>
        <v>62000</v>
      </c>
    </row>
    <row r="60" spans="1:6" x14ac:dyDescent="0.3">
      <c r="A60" s="5" t="s">
        <v>79</v>
      </c>
      <c r="B60" s="10"/>
      <c r="C60" s="10"/>
      <c r="D60" s="15">
        <v>6909</v>
      </c>
      <c r="E60" s="10"/>
      <c r="F60" s="10">
        <f t="shared" si="1"/>
        <v>6909</v>
      </c>
    </row>
    <row r="61" spans="1:6" x14ac:dyDescent="0.3">
      <c r="A61" s="5" t="s">
        <v>38</v>
      </c>
      <c r="B61" s="10"/>
      <c r="C61" s="10"/>
      <c r="D61" s="15">
        <v>32000</v>
      </c>
      <c r="E61" s="10"/>
      <c r="F61" s="10">
        <f t="shared" si="1"/>
        <v>32000</v>
      </c>
    </row>
    <row r="62" spans="1:6" x14ac:dyDescent="0.3">
      <c r="A62" s="5" t="s">
        <v>40</v>
      </c>
      <c r="B62" s="10"/>
      <c r="C62" s="10"/>
      <c r="D62" s="15">
        <f>92641+2758</f>
        <v>95399</v>
      </c>
      <c r="E62" s="10">
        <v>524963</v>
      </c>
      <c r="F62" s="10">
        <f t="shared" si="1"/>
        <v>620362</v>
      </c>
    </row>
    <row r="63" spans="1:6" x14ac:dyDescent="0.3">
      <c r="A63" s="5" t="s">
        <v>39</v>
      </c>
      <c r="B63" s="10"/>
      <c r="C63" s="10"/>
      <c r="D63" s="15">
        <f>15400+55693+25000+17750</f>
        <v>113843</v>
      </c>
      <c r="E63" s="10"/>
      <c r="F63" s="10">
        <f t="shared" si="1"/>
        <v>113843</v>
      </c>
    </row>
    <row r="64" spans="1:6" x14ac:dyDescent="0.3">
      <c r="A64" s="5" t="s">
        <v>81</v>
      </c>
      <c r="B64" s="10"/>
      <c r="C64" s="10"/>
      <c r="D64" s="15">
        <f>623+1332+9800</f>
        <v>11755</v>
      </c>
      <c r="E64" s="10"/>
      <c r="F64" s="10">
        <f t="shared" si="1"/>
        <v>11755</v>
      </c>
    </row>
    <row r="65" spans="1:7" x14ac:dyDescent="0.3">
      <c r="A65" s="5" t="s">
        <v>80</v>
      </c>
      <c r="B65" s="10"/>
      <c r="C65" s="10"/>
      <c r="D65" s="15">
        <v>1600</v>
      </c>
      <c r="E65" s="10"/>
      <c r="F65" s="10">
        <f t="shared" si="1"/>
        <v>1600</v>
      </c>
    </row>
    <row r="66" spans="1:7" ht="28.8" x14ac:dyDescent="0.3">
      <c r="A66" s="9" t="s">
        <v>19</v>
      </c>
      <c r="B66" s="10">
        <v>10000</v>
      </c>
      <c r="C66" s="10"/>
      <c r="D66" s="15"/>
      <c r="E66" s="10"/>
      <c r="F66" s="10">
        <f t="shared" si="1"/>
        <v>10000</v>
      </c>
    </row>
    <row r="67" spans="1:7" x14ac:dyDescent="0.3">
      <c r="A67" s="5" t="s">
        <v>41</v>
      </c>
      <c r="B67" s="10">
        <v>48192</v>
      </c>
      <c r="C67" s="10"/>
      <c r="D67" s="15"/>
      <c r="E67" s="10">
        <v>273086</v>
      </c>
      <c r="F67" s="10">
        <f t="shared" si="1"/>
        <v>321278</v>
      </c>
      <c r="G67" s="14"/>
    </row>
    <row r="68" spans="1:7" x14ac:dyDescent="0.3">
      <c r="B68" s="11"/>
      <c r="C68" s="11"/>
      <c r="D68" s="16"/>
      <c r="E68" s="11"/>
      <c r="F68" s="11"/>
      <c r="G68" s="14"/>
    </row>
    <row r="69" spans="1:7" x14ac:dyDescent="0.3">
      <c r="A69" t="s">
        <v>20</v>
      </c>
      <c r="B69" s="11"/>
      <c r="C69" s="11"/>
      <c r="D69" s="16"/>
      <c r="E69" s="11"/>
      <c r="F69" s="11"/>
    </row>
    <row r="70" spans="1:7" x14ac:dyDescent="0.3">
      <c r="A70" s="5" t="s">
        <v>43</v>
      </c>
      <c r="B70" s="10"/>
      <c r="C70" s="10"/>
      <c r="D70" s="15">
        <v>16317</v>
      </c>
      <c r="E70" s="10"/>
      <c r="F70" s="10">
        <f t="shared" si="1"/>
        <v>16317</v>
      </c>
    </row>
    <row r="71" spans="1:7" x14ac:dyDescent="0.3">
      <c r="A71" s="5" t="s">
        <v>42</v>
      </c>
      <c r="B71" s="10"/>
      <c r="C71" s="10"/>
      <c r="D71" s="15">
        <f>25840</f>
        <v>25840</v>
      </c>
      <c r="E71" s="10">
        <v>146425</v>
      </c>
      <c r="F71" s="10">
        <f t="shared" si="1"/>
        <v>172265</v>
      </c>
    </row>
    <row r="72" spans="1:7" x14ac:dyDescent="0.3">
      <c r="A72" t="s">
        <v>44</v>
      </c>
      <c r="B72" s="11"/>
      <c r="C72" s="11"/>
      <c r="D72" s="16"/>
      <c r="E72" s="11"/>
      <c r="F72" s="11"/>
    </row>
    <row r="73" spans="1:7" x14ac:dyDescent="0.3">
      <c r="A73" s="5" t="s">
        <v>45</v>
      </c>
      <c r="B73" s="10"/>
      <c r="C73" s="10"/>
      <c r="D73" s="15">
        <f>17989</f>
        <v>17989</v>
      </c>
      <c r="E73" s="10">
        <v>99450</v>
      </c>
      <c r="F73" s="10">
        <f t="shared" ref="F73" si="3">SUM(B73:E73)</f>
        <v>117439</v>
      </c>
    </row>
    <row r="74" spans="1:7" x14ac:dyDescent="0.3">
      <c r="B74" s="11"/>
      <c r="C74" s="11"/>
      <c r="D74" s="16"/>
      <c r="E74" s="11"/>
      <c r="F74" s="11"/>
    </row>
    <row r="75" spans="1:7" s="1" customFormat="1" x14ac:dyDescent="0.3">
      <c r="A75" s="1" t="s">
        <v>21</v>
      </c>
      <c r="B75" s="12"/>
      <c r="C75" s="12"/>
      <c r="D75" s="12"/>
      <c r="E75" s="12"/>
      <c r="F75" s="11"/>
    </row>
    <row r="76" spans="1:7" x14ac:dyDescent="0.3">
      <c r="A76" t="s">
        <v>60</v>
      </c>
      <c r="B76" s="11"/>
      <c r="C76" s="11"/>
      <c r="D76" s="11"/>
      <c r="E76" s="11"/>
      <c r="F76" s="11"/>
    </row>
    <row r="77" spans="1:7" x14ac:dyDescent="0.3">
      <c r="A77" t="s">
        <v>6</v>
      </c>
      <c r="B77" s="11"/>
      <c r="C77" s="11"/>
      <c r="D77" s="11"/>
      <c r="E77" s="11"/>
      <c r="F77" s="11"/>
    </row>
    <row r="78" spans="1:7" x14ac:dyDescent="0.3">
      <c r="A78" s="5" t="s">
        <v>22</v>
      </c>
      <c r="B78" s="10">
        <v>10000</v>
      </c>
      <c r="C78" s="10"/>
      <c r="D78" s="10"/>
      <c r="E78" s="10"/>
      <c r="F78" s="10">
        <f t="shared" si="1"/>
        <v>10000</v>
      </c>
    </row>
    <row r="79" spans="1:7" x14ac:dyDescent="0.3">
      <c r="A79" s="5" t="s">
        <v>73</v>
      </c>
      <c r="B79" s="10">
        <v>40000</v>
      </c>
      <c r="C79" s="10"/>
      <c r="D79" s="10"/>
      <c r="E79" s="10"/>
      <c r="F79" s="10">
        <f t="shared" si="1"/>
        <v>40000</v>
      </c>
    </row>
    <row r="80" spans="1:7" x14ac:dyDescent="0.3">
      <c r="A80" s="5" t="s">
        <v>23</v>
      </c>
      <c r="B80" s="10">
        <v>10000</v>
      </c>
      <c r="C80" s="10"/>
      <c r="D80" s="10"/>
      <c r="E80" s="10"/>
      <c r="F80" s="10">
        <f t="shared" si="1"/>
        <v>10000</v>
      </c>
    </row>
    <row r="81" spans="1:6" x14ac:dyDescent="0.3">
      <c r="A81" s="5" t="s">
        <v>24</v>
      </c>
      <c r="B81" s="10">
        <v>10000</v>
      </c>
      <c r="C81" s="10"/>
      <c r="D81" s="10"/>
      <c r="E81" s="10"/>
      <c r="F81" s="10">
        <f t="shared" si="1"/>
        <v>10000</v>
      </c>
    </row>
    <row r="82" spans="1:6" x14ac:dyDescent="0.3">
      <c r="A82" s="5" t="s">
        <v>74</v>
      </c>
      <c r="B82" s="10">
        <v>25000</v>
      </c>
      <c r="C82" s="10"/>
      <c r="D82" s="10"/>
      <c r="E82" s="10"/>
      <c r="F82" s="10">
        <f t="shared" si="1"/>
        <v>25000</v>
      </c>
    </row>
    <row r="83" spans="1:6" x14ac:dyDescent="0.3">
      <c r="A83" s="5" t="s">
        <v>46</v>
      </c>
      <c r="B83" s="10">
        <v>15000</v>
      </c>
      <c r="C83" s="10"/>
      <c r="D83" s="10"/>
      <c r="E83" s="10"/>
      <c r="F83" s="10">
        <f t="shared" si="1"/>
        <v>15000</v>
      </c>
    </row>
    <row r="84" spans="1:6" ht="28.8" x14ac:dyDescent="0.3">
      <c r="A84" s="9" t="s">
        <v>25</v>
      </c>
      <c r="B84" s="10">
        <v>6000</v>
      </c>
      <c r="C84" s="10"/>
      <c r="D84" s="10"/>
      <c r="E84" s="10"/>
      <c r="F84" s="10">
        <f t="shared" si="1"/>
        <v>6000</v>
      </c>
    </row>
    <row r="85" spans="1:6" x14ac:dyDescent="0.3">
      <c r="A85" t="s">
        <v>71</v>
      </c>
      <c r="B85" s="11"/>
      <c r="C85" s="11"/>
      <c r="D85" s="11"/>
      <c r="E85" s="11"/>
      <c r="F85" s="11"/>
    </row>
    <row r="86" spans="1:6" x14ac:dyDescent="0.3">
      <c r="A86" s="5" t="s">
        <v>72</v>
      </c>
      <c r="B86" s="10">
        <v>100000</v>
      </c>
      <c r="C86" s="10"/>
      <c r="D86" s="10"/>
      <c r="E86" s="10"/>
      <c r="F86" s="10">
        <f t="shared" si="1"/>
        <v>100000</v>
      </c>
    </row>
    <row r="87" spans="1:6" x14ac:dyDescent="0.3">
      <c r="B87" s="11"/>
      <c r="C87" s="11"/>
      <c r="D87" s="11"/>
      <c r="E87" s="11"/>
      <c r="F87" s="11"/>
    </row>
    <row r="88" spans="1:6" s="1" customFormat="1" x14ac:dyDescent="0.3">
      <c r="A88" s="1" t="s">
        <v>26</v>
      </c>
      <c r="B88" s="12"/>
      <c r="C88" s="12"/>
      <c r="D88" s="12"/>
      <c r="E88" s="12"/>
      <c r="F88" s="11"/>
    </row>
    <row r="89" spans="1:6" s="1" customFormat="1" x14ac:dyDescent="0.3">
      <c r="A89" s="1" t="s">
        <v>27</v>
      </c>
      <c r="B89" s="12"/>
      <c r="C89" s="12"/>
      <c r="D89" s="12"/>
      <c r="E89" s="12"/>
      <c r="F89" s="11"/>
    </row>
    <row r="90" spans="1:6" s="1" customFormat="1" x14ac:dyDescent="0.3">
      <c r="B90" s="12"/>
      <c r="C90" s="12"/>
      <c r="D90" s="12"/>
      <c r="E90" s="12"/>
      <c r="F90" s="11"/>
    </row>
    <row r="91" spans="1:6" s="1" customFormat="1" x14ac:dyDescent="0.3">
      <c r="A91" s="1" t="s">
        <v>28</v>
      </c>
      <c r="B91" s="12"/>
      <c r="C91" s="12"/>
      <c r="D91" s="12"/>
      <c r="E91" s="12"/>
      <c r="F91" s="11"/>
    </row>
    <row r="92" spans="1:6" x14ac:dyDescent="0.3">
      <c r="A92" t="s">
        <v>6</v>
      </c>
      <c r="B92" s="11"/>
      <c r="C92" s="11"/>
      <c r="D92" s="11"/>
      <c r="E92" s="11"/>
      <c r="F92" s="11"/>
    </row>
    <row r="93" spans="1:6" x14ac:dyDescent="0.3">
      <c r="A93" s="5" t="s">
        <v>52</v>
      </c>
      <c r="B93" s="10">
        <v>55444</v>
      </c>
      <c r="C93" s="10"/>
      <c r="D93" s="10"/>
      <c r="E93" s="10"/>
      <c r="F93" s="10">
        <f t="shared" ref="F93:F98" si="4">SUM(B93:E93)</f>
        <v>55444</v>
      </c>
    </row>
    <row r="94" spans="1:6" x14ac:dyDescent="0.3">
      <c r="B94" s="11"/>
      <c r="C94" s="11"/>
      <c r="D94" s="11"/>
      <c r="E94" s="11"/>
      <c r="F94" s="11"/>
    </row>
    <row r="95" spans="1:6" s="1" customFormat="1" x14ac:dyDescent="0.3">
      <c r="A95" s="1" t="s">
        <v>29</v>
      </c>
      <c r="B95" s="12"/>
      <c r="C95" s="12"/>
      <c r="D95" s="12"/>
      <c r="E95" s="12"/>
      <c r="F95" s="11"/>
    </row>
    <row r="96" spans="1:6" x14ac:dyDescent="0.3">
      <c r="A96" t="s">
        <v>30</v>
      </c>
      <c r="B96" s="11"/>
      <c r="C96" s="11"/>
      <c r="D96" s="11"/>
      <c r="E96" s="11"/>
      <c r="F96" s="11"/>
    </row>
    <row r="97" spans="1:6" x14ac:dyDescent="0.3">
      <c r="A97" s="5" t="s">
        <v>78</v>
      </c>
      <c r="B97" s="10">
        <v>3500</v>
      </c>
      <c r="C97" s="10"/>
      <c r="D97" s="10"/>
      <c r="E97" s="10"/>
      <c r="F97" s="10">
        <f t="shared" si="4"/>
        <v>3500</v>
      </c>
    </row>
    <row r="98" spans="1:6" x14ac:dyDescent="0.3">
      <c r="A98" s="5" t="s">
        <v>53</v>
      </c>
      <c r="B98" s="10">
        <v>4050</v>
      </c>
      <c r="C98" s="10"/>
      <c r="D98" s="10"/>
      <c r="E98" s="10"/>
      <c r="F98" s="10">
        <f t="shared" si="4"/>
        <v>4050</v>
      </c>
    </row>
    <row r="99" spans="1:6" s="1" customFormat="1" x14ac:dyDescent="0.3">
      <c r="A99" s="1" t="s">
        <v>76</v>
      </c>
      <c r="B99" s="12"/>
      <c r="C99" s="12"/>
      <c r="D99" s="12"/>
      <c r="E99" s="12"/>
      <c r="F99" s="12">
        <f>SUM(F17:F98)</f>
        <v>2748683</v>
      </c>
    </row>
    <row r="101" spans="1:6" x14ac:dyDescent="0.3">
      <c r="A101" s="18" t="s">
        <v>87</v>
      </c>
      <c r="B101" s="18"/>
      <c r="C101" s="18"/>
      <c r="D101" s="18"/>
      <c r="E101" s="18"/>
      <c r="F101" s="18"/>
    </row>
  </sheetData>
  <mergeCells count="1">
    <mergeCell ref="A101:F101"/>
  </mergeCells>
  <pageMargins left="0.7" right="0.7" top="0.75" bottom="0.75" header="0.3" footer="0.3"/>
  <pageSetup paperSize="9" scale="92" orientation="landscape" r:id="rId1"/>
  <rowBreaks count="1" manualBreakCount="1">
    <brk id="6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07.2024.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2024-07-10T08:36:04Z</cp:lastPrinted>
  <dcterms:created xsi:type="dcterms:W3CDTF">2024-01-16T12:54:56Z</dcterms:created>
  <dcterms:modified xsi:type="dcterms:W3CDTF">2024-07-26T09:01:34Z</dcterms:modified>
  <cp:category/>
</cp:coreProperties>
</file>