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'Sheet1'!$A$1:$C$85</definedName>
  </definedNames>
  <calcPr fullCalcOnLoad="1"/>
</workbook>
</file>

<file path=xl/sharedStrings.xml><?xml version="1.0" encoding="utf-8"?>
<sst xmlns="http://schemas.openxmlformats.org/spreadsheetml/2006/main" count="98" uniqueCount="93">
  <si>
    <t>2.2.</t>
  </si>
  <si>
    <t xml:space="preserve"> - Kārtējie izdevumi</t>
  </si>
  <si>
    <t>Uzturēšanas izdevumi</t>
  </si>
  <si>
    <t>2.1.</t>
  </si>
  <si>
    <t>KOPĒJIE IZDEVUMI</t>
  </si>
  <si>
    <t>1.2.</t>
  </si>
  <si>
    <t>Ieņēmumi kopā</t>
  </si>
  <si>
    <t>Saņemtie maksājumi</t>
  </si>
  <si>
    <t>Nenodokļu ieņēmumi</t>
  </si>
  <si>
    <t>Nodokļu ieņēmumi</t>
  </si>
  <si>
    <t>Pamatbudžeta ieņēmumi</t>
  </si>
  <si>
    <t>1.1.</t>
  </si>
  <si>
    <t>KOPĒJIE IEŅĒMUMI</t>
  </si>
  <si>
    <t>Iekšējā finansēšana, t.sk.</t>
  </si>
  <si>
    <t xml:space="preserve">Finansēšana  </t>
  </si>
  <si>
    <t>Klasifik.</t>
  </si>
  <si>
    <t>kods</t>
  </si>
  <si>
    <t>1.1.0.0.</t>
  </si>
  <si>
    <t>5.4.1.0.</t>
  </si>
  <si>
    <t>9.5.0.0.</t>
  </si>
  <si>
    <t>Mērķdotācijas</t>
  </si>
  <si>
    <t xml:space="preserve"> Azartspēļu nodoklis</t>
  </si>
  <si>
    <t>Pamatbudžets</t>
  </si>
  <si>
    <t>budžeta līdzekļu atlikums pārskata perioda beigās</t>
  </si>
  <si>
    <t>Budžeta līdzekļu izmaiņas</t>
  </si>
  <si>
    <t>budžeta līdzekļu atlikums gada sākumā</t>
  </si>
  <si>
    <t>aizdevumi no citām valsts pārvaldes struktūrām (Valsts kases)</t>
  </si>
  <si>
    <t>Valsts nodevas, kuras ieskaita pašvaldības budžetā</t>
  </si>
  <si>
    <t>Pašvaldību nodevas</t>
  </si>
  <si>
    <t>10.1.4.0.</t>
  </si>
  <si>
    <t>Naudas sodi, ko uzliek pašvaldības</t>
  </si>
  <si>
    <t>21.1.0.0.</t>
  </si>
  <si>
    <t>Ieņēmumi no ārvalstu finanšu palīdzības</t>
  </si>
  <si>
    <t>19.2.0.0.</t>
  </si>
  <si>
    <t>18.6.2.0.</t>
  </si>
  <si>
    <t>Finansiālā bilance (1.-2.)</t>
  </si>
  <si>
    <t>Pamatkapitāla veidošana</t>
  </si>
  <si>
    <t xml:space="preserve"> - Subsīdijas un dotācijas</t>
  </si>
  <si>
    <t xml:space="preserve">Akcijas un cita līdzdalība komersantu  pašu kapitālā </t>
  </si>
  <si>
    <t>  18.6.9.0.</t>
  </si>
  <si>
    <t>  Pārējie valsts budžeta iestāžu kārtējo izdevumu transferti pašvaldībām</t>
  </si>
  <si>
    <t>18.6.3.0.</t>
  </si>
  <si>
    <t>Dažādi izdevumi</t>
  </si>
  <si>
    <t>9.4.0.0.</t>
  </si>
  <si>
    <t> Pašvaldību budžetā saņemtie uzturēšanas izdevumu transferti ārvalstu finanšu palīdzības projektu īstenošanai no valsts          budžeta iestādēm</t>
  </si>
  <si>
    <t xml:space="preserve"> Nekustamā īpašuma nodoklis</t>
  </si>
  <si>
    <t>4.1.0.0.</t>
  </si>
  <si>
    <t>Naudas sodi, ko uzliek par pārkāpumiem ceļu satiksmē</t>
  </si>
  <si>
    <t>10.1.5.0.</t>
  </si>
  <si>
    <t>Pašvaldību saņemtie transferti no valsts budžeta</t>
  </si>
  <si>
    <t>Pašvaldību saņemtie transferti no citām pašvaldībām</t>
  </si>
  <si>
    <t>Pamatbudžeta izdevumi kapitālajām iegādēm un kapitālajam remontam</t>
  </si>
  <si>
    <t>Nosaukums</t>
  </si>
  <si>
    <t>17.2.0.0.</t>
  </si>
  <si>
    <t>Pašvaldību saņemtie transferti no valsts budžeta daļēji finansētām atvasinātām publiskām personām un no budžeta nefinansētām iestādēm</t>
  </si>
  <si>
    <t>aizdevuma pamatsummas atmaksa no struktūrfondu līdzekļiem</t>
  </si>
  <si>
    <t>aizdevuma pamatsummas atmaksa saskaņā ar aizd. līgumiem</t>
  </si>
  <si>
    <t>budžets</t>
  </si>
  <si>
    <t>euro</t>
  </si>
  <si>
    <t>19.1.0.0.</t>
  </si>
  <si>
    <t>Pašvaldības budžeta iekšējie transferti starp vienas pašvaldības budžeta veidiem</t>
  </si>
  <si>
    <t>Ieņēmumi no iedzīvotāju ienākuma nodokļa</t>
  </si>
  <si>
    <t>18.6.0.0.</t>
  </si>
  <si>
    <t>Saņemtie ziedojumi un dāvinājumi</t>
  </si>
  <si>
    <t>13.0.0.0.</t>
  </si>
  <si>
    <t>Pārējie nenodokļu ieņēmumi</t>
  </si>
  <si>
    <t>12.0.0.0.</t>
  </si>
  <si>
    <t>Pašvaldību kapitālo izdevumu transferti uz valsts budžetu</t>
  </si>
  <si>
    <t xml:space="preserve">Ziedojumu un dāvinājumu ieņēmumi </t>
  </si>
  <si>
    <t>Ziedojumu un dāvinājumu  izdevumi</t>
  </si>
  <si>
    <t xml:space="preserve">      Kārtējie izdevumi</t>
  </si>
  <si>
    <t xml:space="preserve">     Subsīdijas un dotācijas</t>
  </si>
  <si>
    <t xml:space="preserve">       Sociālie pabalsti</t>
  </si>
  <si>
    <t xml:space="preserve">21.0.0.0.  </t>
  </si>
  <si>
    <t xml:space="preserve"> - Transferti, uzturēšanas izdevumu transferti,  starptautiskā sadarbība</t>
  </si>
  <si>
    <t>Ziedojumi  un dāvinājumi</t>
  </si>
  <si>
    <t xml:space="preserve">     5.5.3.0.</t>
  </si>
  <si>
    <t xml:space="preserve">Dabas resursu nodoklis    </t>
  </si>
  <si>
    <t>aizņēmums budžeta un finanšu vadībai ar atmaksas termiņu līdz trim gadiem ( no Valsts kases)</t>
  </si>
  <si>
    <t xml:space="preserve">aizņēmums budžeta un finanšu vadībai  ( no Valsts kases)  </t>
  </si>
  <si>
    <t xml:space="preserve">aizņēmuma budžeta un finanšu vadībai  ( no Valsts kases)  pamatsummas atmaksa </t>
  </si>
  <si>
    <t xml:space="preserve">Ziedojumi  un dāvinājumi    </t>
  </si>
  <si>
    <t>Ieņēmumi no dividendēm (ieņēmumi no valsts (pašvaldību) kapitāla izmantošanas)</t>
  </si>
  <si>
    <t>Iestādes ieņēmumi</t>
  </si>
  <si>
    <t xml:space="preserve"> -    Procentu izdevumi</t>
  </si>
  <si>
    <t xml:space="preserve"> - Sociāla rakstura maksājumi un kompensācijas</t>
  </si>
  <si>
    <t>8.3.0.0</t>
  </si>
  <si>
    <t>Ieņēmumi no valsts (pašvaldību) īpašuma iznomāšanas, pārdošanas</t>
  </si>
  <si>
    <t xml:space="preserve">2024.gada </t>
  </si>
  <si>
    <t>1. pielikums</t>
  </si>
  <si>
    <t xml:space="preserve">           Rēzeknes valstspilsētas domes 07.03.2024. saistošajiem noteikumiem Nr .2</t>
  </si>
  <si>
    <t>Rēzeknes valstspilsētas konsolidētais budžets 2024. gadam</t>
  </si>
  <si>
    <r>
      <t xml:space="preserve">Rēzeknes valstspilsētas pašvaldības domes priekšsēdētāja vietnieks </t>
    </r>
    <r>
      <rPr>
        <i/>
        <sz val="10"/>
        <color indexed="8"/>
        <rFont val="Times New Roman"/>
        <family val="1"/>
      </rPr>
      <t>A. Stecs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</si>
</sst>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"/>
  </numFmts>
  <fonts count="6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Verdana"/>
      <family val="2"/>
    </font>
    <font>
      <sz val="11"/>
      <name val="Arial"/>
      <family val="2"/>
    </font>
    <font>
      <sz val="10"/>
      <color indexed="56"/>
      <name val="Verdana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i/>
      <sz val="10"/>
      <color theme="1"/>
      <name val="Arial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10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4" fillId="33" borderId="0" xfId="57" applyFont="1" applyFill="1" applyBorder="1" applyAlignment="1">
      <alignment horizontal="right" vertical="top" wrapText="1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Continuous"/>
    </xf>
    <xf numFmtId="0" fontId="54" fillId="33" borderId="10" xfId="0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8" fillId="0" borderId="0" xfId="0" applyFont="1" applyBorder="1" applyAlignment="1">
      <alignment horizontal="centerContinuous"/>
    </xf>
    <xf numFmtId="0" fontId="54" fillId="33" borderId="12" xfId="0" applyFont="1" applyFill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 horizontal="centerContinuous"/>
    </xf>
    <xf numFmtId="0" fontId="58" fillId="33" borderId="13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Continuous"/>
    </xf>
    <xf numFmtId="0" fontId="55" fillId="33" borderId="0" xfId="0" applyFont="1" applyFill="1" applyBorder="1" applyAlignment="1">
      <alignment horizontal="center"/>
    </xf>
    <xf numFmtId="0" fontId="57" fillId="0" borderId="0" xfId="0" applyFont="1" applyAlignment="1" quotePrefix="1">
      <alignment horizontal="right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57" fillId="0" borderId="0" xfId="0" applyFont="1" applyAlignment="1">
      <alignment horizontal="right"/>
    </xf>
    <xf numFmtId="3" fontId="57" fillId="33" borderId="0" xfId="0" applyNumberFormat="1" applyFont="1" applyFill="1" applyAlignment="1">
      <alignment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3" fontId="54" fillId="33" borderId="0" xfId="0" applyNumberFormat="1" applyFont="1" applyFill="1" applyAlignment="1">
      <alignment/>
    </xf>
    <xf numFmtId="0" fontId="54" fillId="0" borderId="0" xfId="0" applyFont="1" applyAlignment="1">
      <alignment/>
    </xf>
    <xf numFmtId="0" fontId="57" fillId="0" borderId="0" xfId="0" applyFont="1" applyAlignment="1">
      <alignment horizontal="center"/>
    </xf>
    <xf numFmtId="0" fontId="54" fillId="0" borderId="0" xfId="58" applyFont="1" applyBorder="1" applyAlignment="1">
      <alignment horizontal="left" wrapText="1"/>
      <protection/>
    </xf>
    <xf numFmtId="0" fontId="54" fillId="33" borderId="0" xfId="0" applyFont="1" applyFill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 vertical="justify"/>
    </xf>
    <xf numFmtId="3" fontId="54" fillId="33" borderId="0" xfId="0" applyNumberFormat="1" applyFont="1" applyFill="1" applyAlignment="1">
      <alignment horizontal="right" wrapText="1"/>
    </xf>
    <xf numFmtId="0" fontId="54" fillId="0" borderId="0" xfId="0" applyFont="1" applyAlignment="1">
      <alignment horizontal="right" vertical="top"/>
    </xf>
    <xf numFmtId="0" fontId="54" fillId="0" borderId="0" xfId="0" applyFont="1" applyFill="1" applyAlignment="1">
      <alignment horizontal="right" vertical="top" wrapText="1"/>
    </xf>
    <xf numFmtId="0" fontId="54" fillId="0" borderId="0" xfId="0" applyFont="1" applyAlignment="1">
      <alignment vertical="top" wrapText="1"/>
    </xf>
    <xf numFmtId="0" fontId="54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/>
    </xf>
    <xf numFmtId="0" fontId="54" fillId="0" borderId="0" xfId="0" applyFont="1" applyAlignment="1">
      <alignment vertical="justify"/>
    </xf>
    <xf numFmtId="0" fontId="54" fillId="34" borderId="0" xfId="0" applyFont="1" applyFill="1" applyAlignment="1">
      <alignment/>
    </xf>
    <xf numFmtId="0" fontId="54" fillId="34" borderId="0" xfId="0" applyFont="1" applyFill="1" applyAlignment="1">
      <alignment wrapText="1"/>
    </xf>
    <xf numFmtId="0" fontId="57" fillId="0" borderId="0" xfId="0" applyFont="1" applyAlignment="1">
      <alignment horizontal="left" wrapText="1"/>
    </xf>
    <xf numFmtId="3" fontId="54" fillId="0" borderId="0" xfId="0" applyNumberFormat="1" applyFont="1" applyAlignment="1">
      <alignment/>
    </xf>
    <xf numFmtId="0" fontId="54" fillId="33" borderId="0" xfId="0" applyFont="1" applyFill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0" fontId="59" fillId="0" borderId="0" xfId="0" applyFont="1" applyBorder="1" applyAlignment="1">
      <alignment/>
    </xf>
    <xf numFmtId="0" fontId="55" fillId="33" borderId="0" xfId="0" applyFont="1" applyFill="1" applyAlignment="1">
      <alignment horizontal="left"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61" fillId="33" borderId="0" xfId="0" applyFont="1" applyFill="1" applyBorder="1" applyAlignment="1">
      <alignment/>
    </xf>
    <xf numFmtId="0" fontId="62" fillId="33" borderId="0" xfId="0" applyFont="1" applyFill="1" applyAlignment="1">
      <alignment/>
    </xf>
    <xf numFmtId="0" fontId="54" fillId="33" borderId="0" xfId="0" applyFont="1" applyFill="1" applyAlignment="1">
      <alignment horizontal="justify"/>
    </xf>
    <xf numFmtId="0" fontId="59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1" fontId="54" fillId="33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3" fontId="62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3" fillId="33" borderId="0" xfId="0" applyNumberFormat="1" applyFont="1" applyFill="1" applyAlignment="1">
      <alignment/>
    </xf>
    <xf numFmtId="0" fontId="57" fillId="33" borderId="0" xfId="0" applyFont="1" applyFill="1" applyAlignment="1">
      <alignment wrapText="1"/>
    </xf>
    <xf numFmtId="0" fontId="4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54" fillId="33" borderId="0" xfId="0" applyFont="1" applyFill="1" applyAlignment="1">
      <alignment horizontal="justify" wrapText="1"/>
    </xf>
    <xf numFmtId="0" fontId="6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5"/>
  <sheetViews>
    <sheetView tabSelected="1" zoomScalePageLayoutView="0" workbookViewId="0" topLeftCell="A35">
      <selection activeCell="C85" sqref="A1:C85"/>
    </sheetView>
  </sheetViews>
  <sheetFormatPr defaultColWidth="9.140625" defaultRowHeight="12.75"/>
  <cols>
    <col min="1" max="1" width="7.8515625" style="73" customWidth="1"/>
    <col min="2" max="2" width="57.140625" style="73" customWidth="1"/>
    <col min="3" max="3" width="13.7109375" style="82" customWidth="1"/>
    <col min="4" max="4" width="13.140625" style="0" customWidth="1"/>
    <col min="5" max="5" width="8.140625" style="0" customWidth="1"/>
    <col min="6" max="6" width="9.8515625" style="0" customWidth="1"/>
    <col min="9" max="9" width="10.57421875" style="0" customWidth="1"/>
  </cols>
  <sheetData>
    <row r="1" spans="1:6" ht="15">
      <c r="A1" s="30"/>
      <c r="B1" s="30"/>
      <c r="C1" s="76" t="s">
        <v>89</v>
      </c>
      <c r="D1" s="8"/>
      <c r="E1" s="8"/>
      <c r="F1" s="8"/>
    </row>
    <row r="2" spans="1:6" ht="15" customHeight="1">
      <c r="A2" s="30"/>
      <c r="B2" s="96" t="s">
        <v>90</v>
      </c>
      <c r="C2" s="96"/>
      <c r="D2" s="26"/>
      <c r="E2" s="8"/>
      <c r="F2" s="8"/>
    </row>
    <row r="3" spans="1:6" ht="15">
      <c r="A3" s="30"/>
      <c r="B3" s="30"/>
      <c r="C3" s="77"/>
      <c r="D3" s="8"/>
      <c r="E3" s="8"/>
      <c r="F3" s="8"/>
    </row>
    <row r="4" spans="1:6" ht="15.75">
      <c r="A4" s="95" t="s">
        <v>91</v>
      </c>
      <c r="B4" s="95"/>
      <c r="C4" s="95"/>
      <c r="D4" s="8"/>
      <c r="E4" s="8"/>
      <c r="F4" s="8"/>
    </row>
    <row r="5" spans="1:6" ht="13.5" customHeight="1">
      <c r="A5" s="32"/>
      <c r="B5" s="32"/>
      <c r="C5" s="78"/>
      <c r="D5" s="9"/>
      <c r="E5" s="8"/>
      <c r="F5" s="8"/>
    </row>
    <row r="6" spans="1:6" ht="12.75">
      <c r="A6" s="30"/>
      <c r="B6" s="33"/>
      <c r="C6" s="79" t="s">
        <v>58</v>
      </c>
      <c r="E6" s="8"/>
      <c r="F6" s="8"/>
    </row>
    <row r="7" spans="1:6" ht="12.75">
      <c r="A7" s="34" t="s">
        <v>15</v>
      </c>
      <c r="B7" s="35"/>
      <c r="C7" s="36" t="s">
        <v>88</v>
      </c>
      <c r="D7" s="27"/>
      <c r="E7" s="8"/>
      <c r="F7" s="8"/>
    </row>
    <row r="8" spans="1:6" ht="12.75">
      <c r="A8" s="37" t="s">
        <v>16</v>
      </c>
      <c r="B8" s="38" t="s">
        <v>52</v>
      </c>
      <c r="C8" s="39" t="s">
        <v>57</v>
      </c>
      <c r="D8" s="27"/>
      <c r="E8" s="8"/>
      <c r="F8" s="8"/>
    </row>
    <row r="9" spans="1:6" ht="12.75">
      <c r="A9" s="40"/>
      <c r="B9" s="41"/>
      <c r="C9" s="42"/>
      <c r="D9" s="28"/>
      <c r="E9" s="8"/>
      <c r="F9" s="8"/>
    </row>
    <row r="10" spans="1:6" ht="15">
      <c r="A10" s="43"/>
      <c r="B10" s="44"/>
      <c r="C10" s="45"/>
      <c r="D10" s="3"/>
      <c r="E10" s="8"/>
      <c r="F10" s="8"/>
    </row>
    <row r="11" spans="1:5" s="10" customFormat="1" ht="14.25">
      <c r="A11" s="46">
        <v>1</v>
      </c>
      <c r="B11" s="47" t="s">
        <v>12</v>
      </c>
      <c r="C11" s="50">
        <f>C13+C42</f>
        <v>50616751</v>
      </c>
      <c r="D11" s="18"/>
      <c r="E11" s="16"/>
    </row>
    <row r="12" spans="1:5" s="10" customFormat="1" ht="12" customHeight="1">
      <c r="A12" s="46"/>
      <c r="B12" s="47"/>
      <c r="C12" s="48"/>
      <c r="D12" s="23"/>
      <c r="E12" s="16"/>
    </row>
    <row r="13" spans="1:5" s="10" customFormat="1" ht="14.25">
      <c r="A13" s="49" t="s">
        <v>11</v>
      </c>
      <c r="B13" s="47" t="s">
        <v>10</v>
      </c>
      <c r="C13" s="50">
        <f>C14+C20+C29</f>
        <v>50603251</v>
      </c>
      <c r="D13" s="18"/>
      <c r="E13" s="16"/>
    </row>
    <row r="14" spans="1:5" s="10" customFormat="1" ht="14.25">
      <c r="A14" s="49"/>
      <c r="B14" s="51" t="s">
        <v>9</v>
      </c>
      <c r="C14" s="50">
        <f>SUM(C15:C18)</f>
        <v>19971366</v>
      </c>
      <c r="D14" s="18"/>
      <c r="E14" s="16"/>
    </row>
    <row r="15" spans="1:5" s="5" customFormat="1" ht="12.75">
      <c r="A15" s="52" t="s">
        <v>17</v>
      </c>
      <c r="B15" s="30" t="s">
        <v>61</v>
      </c>
      <c r="C15" s="53">
        <f>18296940+409233</f>
        <v>18706173</v>
      </c>
      <c r="D15" s="23"/>
      <c r="E15" s="16"/>
    </row>
    <row r="16" spans="1:5" s="5" customFormat="1" ht="12" customHeight="1">
      <c r="A16" s="52" t="s">
        <v>46</v>
      </c>
      <c r="B16" s="30" t="s">
        <v>45</v>
      </c>
      <c r="C16" s="53">
        <v>1196193</v>
      </c>
      <c r="D16" s="23"/>
      <c r="E16" s="16"/>
    </row>
    <row r="17" spans="1:6" s="5" customFormat="1" ht="15" customHeight="1">
      <c r="A17" s="52" t="s">
        <v>18</v>
      </c>
      <c r="B17" s="30" t="s">
        <v>21</v>
      </c>
      <c r="C17" s="53">
        <v>40000</v>
      </c>
      <c r="D17" s="23"/>
      <c r="E17" s="16"/>
      <c r="F17" s="12"/>
    </row>
    <row r="18" spans="1:6" s="5" customFormat="1" ht="12.75">
      <c r="A18" s="54" t="s">
        <v>76</v>
      </c>
      <c r="B18" s="30" t="s">
        <v>77</v>
      </c>
      <c r="C18" s="53">
        <v>29000</v>
      </c>
      <c r="D18" s="23"/>
      <c r="E18" s="16"/>
      <c r="F18" s="12"/>
    </row>
    <row r="19" spans="1:6" s="5" customFormat="1" ht="12.75">
      <c r="A19" s="54"/>
      <c r="B19" s="30"/>
      <c r="C19" s="53"/>
      <c r="D19" s="23"/>
      <c r="E19" s="16"/>
      <c r="F19" s="12"/>
    </row>
    <row r="20" spans="1:6" s="10" customFormat="1" ht="17.25" customHeight="1">
      <c r="A20" s="55"/>
      <c r="B20" s="51" t="s">
        <v>8</v>
      </c>
      <c r="C20" s="50">
        <f>SUM(C21:C27)</f>
        <v>1359373</v>
      </c>
      <c r="D20" s="18"/>
      <c r="E20" s="16"/>
      <c r="F20" s="1"/>
    </row>
    <row r="21" spans="1:6" s="10" customFormat="1" ht="25.5" customHeight="1">
      <c r="A21" s="52" t="s">
        <v>86</v>
      </c>
      <c r="B21" s="56" t="s">
        <v>82</v>
      </c>
      <c r="C21" s="57">
        <f>566000-28600-300</f>
        <v>537100</v>
      </c>
      <c r="D21" s="23"/>
      <c r="E21" s="16"/>
      <c r="F21" s="1"/>
    </row>
    <row r="22" spans="1:6" s="5" customFormat="1" ht="12.75">
      <c r="A22" s="52" t="s">
        <v>43</v>
      </c>
      <c r="B22" s="30" t="s">
        <v>27</v>
      </c>
      <c r="C22" s="53">
        <v>8000</v>
      </c>
      <c r="D22" s="23"/>
      <c r="E22" s="16"/>
      <c r="F22" s="12"/>
    </row>
    <row r="23" spans="1:5" s="5" customFormat="1" ht="12.75">
      <c r="A23" s="52" t="s">
        <v>19</v>
      </c>
      <c r="B23" s="30" t="s">
        <v>28</v>
      </c>
      <c r="C23" s="53">
        <f>18000+300</f>
        <v>18300</v>
      </c>
      <c r="D23" s="23"/>
      <c r="E23" s="16"/>
    </row>
    <row r="24" spans="1:6" s="15" customFormat="1" ht="17.25" customHeight="1">
      <c r="A24" s="52" t="s">
        <v>29</v>
      </c>
      <c r="B24" s="30" t="s">
        <v>30</v>
      </c>
      <c r="C24" s="53">
        <v>4000</v>
      </c>
      <c r="D24" s="23"/>
      <c r="E24" s="16"/>
      <c r="F24" s="14"/>
    </row>
    <row r="25" spans="1:6" s="15" customFormat="1" ht="12.75">
      <c r="A25" s="52" t="s">
        <v>48</v>
      </c>
      <c r="B25" s="30" t="s">
        <v>47</v>
      </c>
      <c r="C25" s="53">
        <v>3000</v>
      </c>
      <c r="D25" s="23"/>
      <c r="E25" s="16"/>
      <c r="F25" s="14"/>
    </row>
    <row r="26" spans="1:6" s="15" customFormat="1" ht="12.75">
      <c r="A26" s="52" t="s">
        <v>66</v>
      </c>
      <c r="B26" s="30" t="s">
        <v>65</v>
      </c>
      <c r="C26" s="87">
        <v>31548</v>
      </c>
      <c r="D26" s="23"/>
      <c r="E26" s="16"/>
      <c r="F26" s="14"/>
    </row>
    <row r="27" spans="1:6" s="15" customFormat="1" ht="16.5" customHeight="1">
      <c r="A27" s="52" t="s">
        <v>64</v>
      </c>
      <c r="B27" s="58" t="s">
        <v>87</v>
      </c>
      <c r="C27" s="53">
        <v>757425</v>
      </c>
      <c r="D27" s="23"/>
      <c r="E27" s="16"/>
      <c r="F27" s="14"/>
    </row>
    <row r="28" spans="1:6" s="15" customFormat="1" ht="12.75">
      <c r="A28" s="52"/>
      <c r="B28" s="30"/>
      <c r="C28" s="53"/>
      <c r="D28" s="23"/>
      <c r="E28" s="16"/>
      <c r="F28" s="14"/>
    </row>
    <row r="29" spans="1:6" ht="12.75">
      <c r="A29" s="55"/>
      <c r="B29" s="51" t="s">
        <v>7</v>
      </c>
      <c r="C29" s="50">
        <f>SUM(C30:C38)</f>
        <v>29272512</v>
      </c>
      <c r="D29" s="17"/>
      <c r="E29" s="16"/>
      <c r="F29" s="6"/>
    </row>
    <row r="30" spans="1:254" s="5" customFormat="1" ht="28.5" customHeight="1">
      <c r="A30" s="29" t="s">
        <v>53</v>
      </c>
      <c r="B30" s="59" t="s">
        <v>54</v>
      </c>
      <c r="C30" s="60">
        <v>30754</v>
      </c>
      <c r="D30" s="23"/>
      <c r="E30" s="16"/>
      <c r="F30" s="11"/>
      <c r="G30" s="7"/>
      <c r="H30" s="11"/>
      <c r="I30" s="7"/>
      <c r="J30" s="11"/>
      <c r="K30" s="7"/>
      <c r="L30" s="11"/>
      <c r="M30" s="7"/>
      <c r="N30" s="11"/>
      <c r="O30" s="7"/>
      <c r="P30" s="11"/>
      <c r="Q30" s="7"/>
      <c r="R30" s="11"/>
      <c r="S30" s="7"/>
      <c r="T30" s="11"/>
      <c r="U30" s="7"/>
      <c r="V30" s="11"/>
      <c r="W30" s="7"/>
      <c r="X30" s="11"/>
      <c r="Y30" s="7"/>
      <c r="Z30" s="11"/>
      <c r="AA30" s="7"/>
      <c r="AB30" s="11"/>
      <c r="AC30" s="7"/>
      <c r="AD30" s="11"/>
      <c r="AE30" s="7"/>
      <c r="AF30" s="11"/>
      <c r="AG30" s="7"/>
      <c r="AH30" s="11"/>
      <c r="AI30" s="7"/>
      <c r="AJ30" s="11"/>
      <c r="AK30" s="7"/>
      <c r="AL30" s="11"/>
      <c r="AM30" s="7"/>
      <c r="AN30" s="11"/>
      <c r="AO30" s="7"/>
      <c r="AP30" s="11"/>
      <c r="AQ30" s="7"/>
      <c r="AR30" s="11"/>
      <c r="AS30" s="7"/>
      <c r="AT30" s="11"/>
      <c r="AU30" s="7"/>
      <c r="AV30" s="11"/>
      <c r="AW30" s="7"/>
      <c r="AX30" s="11"/>
      <c r="AY30" s="7"/>
      <c r="AZ30" s="11"/>
      <c r="BA30" s="7"/>
      <c r="BB30" s="11"/>
      <c r="BC30" s="7"/>
      <c r="BD30" s="11"/>
      <c r="BE30" s="7"/>
      <c r="BF30" s="11"/>
      <c r="BG30" s="7"/>
      <c r="BH30" s="11"/>
      <c r="BI30" s="7"/>
      <c r="BJ30" s="11"/>
      <c r="BK30" s="7"/>
      <c r="BL30" s="11"/>
      <c r="BM30" s="7"/>
      <c r="BN30" s="11"/>
      <c r="BO30" s="7"/>
      <c r="BP30" s="11"/>
      <c r="BQ30" s="7"/>
      <c r="BR30" s="11"/>
      <c r="BS30" s="7"/>
      <c r="BT30" s="11"/>
      <c r="BU30" s="7"/>
      <c r="BV30" s="11"/>
      <c r="BW30" s="7"/>
      <c r="BX30" s="11"/>
      <c r="BY30" s="7"/>
      <c r="BZ30" s="11"/>
      <c r="CA30" s="7"/>
      <c r="CB30" s="11"/>
      <c r="CC30" s="7"/>
      <c r="CD30" s="11"/>
      <c r="CE30" s="7"/>
      <c r="CF30" s="11"/>
      <c r="CG30" s="7"/>
      <c r="CH30" s="11"/>
      <c r="CI30" s="7"/>
      <c r="CJ30" s="11"/>
      <c r="CK30" s="7"/>
      <c r="CL30" s="11"/>
      <c r="CM30" s="7"/>
      <c r="CN30" s="11"/>
      <c r="CO30" s="7"/>
      <c r="CP30" s="11"/>
      <c r="CQ30" s="7"/>
      <c r="CR30" s="11"/>
      <c r="CS30" s="7"/>
      <c r="CT30" s="11"/>
      <c r="CU30" s="7"/>
      <c r="CV30" s="11"/>
      <c r="CW30" s="7"/>
      <c r="CX30" s="11"/>
      <c r="CY30" s="7"/>
      <c r="CZ30" s="11"/>
      <c r="DA30" s="7"/>
      <c r="DB30" s="11"/>
      <c r="DC30" s="7"/>
      <c r="DD30" s="11"/>
      <c r="DE30" s="7"/>
      <c r="DF30" s="11"/>
      <c r="DG30" s="7"/>
      <c r="DH30" s="11"/>
      <c r="DI30" s="7"/>
      <c r="DJ30" s="11"/>
      <c r="DK30" s="7"/>
      <c r="DL30" s="11"/>
      <c r="DM30" s="7"/>
      <c r="DN30" s="11"/>
      <c r="DO30" s="7"/>
      <c r="DP30" s="11"/>
      <c r="DQ30" s="7"/>
      <c r="DR30" s="11"/>
      <c r="DS30" s="7"/>
      <c r="DT30" s="11"/>
      <c r="DU30" s="7"/>
      <c r="DV30" s="11"/>
      <c r="DW30" s="7"/>
      <c r="DX30" s="11"/>
      <c r="DY30" s="7"/>
      <c r="DZ30" s="11"/>
      <c r="EA30" s="7"/>
      <c r="EB30" s="11"/>
      <c r="EC30" s="7"/>
      <c r="ED30" s="11"/>
      <c r="EE30" s="7"/>
      <c r="EF30" s="11"/>
      <c r="EG30" s="7"/>
      <c r="EH30" s="11"/>
      <c r="EI30" s="7"/>
      <c r="EJ30" s="11"/>
      <c r="EK30" s="7"/>
      <c r="EL30" s="11"/>
      <c r="EM30" s="7"/>
      <c r="EN30" s="11"/>
      <c r="EO30" s="7"/>
      <c r="EP30" s="11"/>
      <c r="EQ30" s="7"/>
      <c r="ER30" s="11"/>
      <c r="ES30" s="7"/>
      <c r="ET30" s="11"/>
      <c r="EU30" s="7"/>
      <c r="EV30" s="11"/>
      <c r="EW30" s="7"/>
      <c r="EX30" s="11"/>
      <c r="EY30" s="7"/>
      <c r="EZ30" s="11"/>
      <c r="FA30" s="7"/>
      <c r="FB30" s="11"/>
      <c r="FC30" s="7"/>
      <c r="FD30" s="11"/>
      <c r="FE30" s="7"/>
      <c r="FF30" s="11"/>
      <c r="FG30" s="7"/>
      <c r="FH30" s="11"/>
      <c r="FI30" s="7"/>
      <c r="FJ30" s="11"/>
      <c r="FK30" s="7"/>
      <c r="FL30" s="11"/>
      <c r="FM30" s="7"/>
      <c r="FN30" s="11"/>
      <c r="FO30" s="7"/>
      <c r="FP30" s="11"/>
      <c r="FQ30" s="7"/>
      <c r="FR30" s="11"/>
      <c r="FS30" s="7"/>
      <c r="FT30" s="11"/>
      <c r="FU30" s="7"/>
      <c r="FV30" s="11"/>
      <c r="FW30" s="7"/>
      <c r="FX30" s="11"/>
      <c r="FY30" s="7"/>
      <c r="FZ30" s="11"/>
      <c r="GA30" s="7"/>
      <c r="GB30" s="11"/>
      <c r="GC30" s="7"/>
      <c r="GD30" s="11"/>
      <c r="GE30" s="7"/>
      <c r="GF30" s="11"/>
      <c r="GG30" s="7"/>
      <c r="GH30" s="11"/>
      <c r="GI30" s="7"/>
      <c r="GJ30" s="11"/>
      <c r="GK30" s="7"/>
      <c r="GL30" s="11"/>
      <c r="GM30" s="7"/>
      <c r="GN30" s="11"/>
      <c r="GO30" s="7"/>
      <c r="GP30" s="11"/>
      <c r="GQ30" s="7"/>
      <c r="GR30" s="11"/>
      <c r="GS30" s="7"/>
      <c r="GT30" s="11"/>
      <c r="GU30" s="7"/>
      <c r="GV30" s="11"/>
      <c r="GW30" s="7"/>
      <c r="GX30" s="11"/>
      <c r="GY30" s="7"/>
      <c r="GZ30" s="11"/>
      <c r="HA30" s="7"/>
      <c r="HB30" s="11"/>
      <c r="HC30" s="7"/>
      <c r="HD30" s="11"/>
      <c r="HE30" s="7"/>
      <c r="HF30" s="11"/>
      <c r="HG30" s="7"/>
      <c r="HH30" s="11"/>
      <c r="HI30" s="7"/>
      <c r="HJ30" s="11"/>
      <c r="HK30" s="7"/>
      <c r="HL30" s="11"/>
      <c r="HM30" s="7"/>
      <c r="HN30" s="11"/>
      <c r="HO30" s="7"/>
      <c r="HP30" s="11"/>
      <c r="HQ30" s="7"/>
      <c r="HR30" s="11"/>
      <c r="HS30" s="7"/>
      <c r="HT30" s="11"/>
      <c r="HU30" s="7"/>
      <c r="HV30" s="11"/>
      <c r="HW30" s="7"/>
      <c r="HX30" s="11"/>
      <c r="HY30" s="7"/>
      <c r="HZ30" s="11"/>
      <c r="IA30" s="7"/>
      <c r="IB30" s="11"/>
      <c r="IC30" s="7"/>
      <c r="ID30" s="11"/>
      <c r="IE30" s="7"/>
      <c r="IF30" s="11"/>
      <c r="IG30" s="7"/>
      <c r="IH30" s="11"/>
      <c r="II30" s="7"/>
      <c r="IJ30" s="11"/>
      <c r="IK30" s="7"/>
      <c r="IL30" s="11"/>
      <c r="IM30" s="7"/>
      <c r="IN30" s="11"/>
      <c r="IO30" s="7"/>
      <c r="IP30" s="11"/>
      <c r="IQ30" s="7"/>
      <c r="IR30" s="11"/>
      <c r="IS30" s="7"/>
      <c r="IT30" s="11"/>
    </row>
    <row r="31" spans="1:6" s="15" customFormat="1" ht="15.75" customHeight="1">
      <c r="A31" s="52" t="s">
        <v>62</v>
      </c>
      <c r="B31" s="30" t="s">
        <v>49</v>
      </c>
      <c r="C31" s="53">
        <v>24919194</v>
      </c>
      <c r="D31" s="23"/>
      <c r="E31" s="16"/>
      <c r="F31" s="14"/>
    </row>
    <row r="32" spans="1:6" s="15" customFormat="1" ht="17.25" customHeight="1" hidden="1">
      <c r="A32" s="52" t="s">
        <v>34</v>
      </c>
      <c r="B32" s="30" t="s">
        <v>20</v>
      </c>
      <c r="C32" s="53"/>
      <c r="D32" s="23"/>
      <c r="E32" s="16"/>
      <c r="F32" s="14"/>
    </row>
    <row r="33" spans="1:6" s="15" customFormat="1" ht="19.5" customHeight="1" hidden="1">
      <c r="A33" s="61" t="s">
        <v>41</v>
      </c>
      <c r="B33" s="58" t="s">
        <v>44</v>
      </c>
      <c r="C33" s="53"/>
      <c r="D33" s="23"/>
      <c r="E33" s="16"/>
      <c r="F33" s="14"/>
    </row>
    <row r="34" spans="1:6" s="15" customFormat="1" ht="20.25" customHeight="1" hidden="1">
      <c r="A34" s="62" t="s">
        <v>39</v>
      </c>
      <c r="B34" s="63" t="s">
        <v>40</v>
      </c>
      <c r="C34" s="57"/>
      <c r="D34" s="23"/>
      <c r="E34" s="16"/>
      <c r="F34" s="14"/>
    </row>
    <row r="35" spans="1:6" s="15" customFormat="1" ht="0.75" customHeight="1">
      <c r="A35" s="64" t="s">
        <v>59</v>
      </c>
      <c r="B35" s="63" t="s">
        <v>60</v>
      </c>
      <c r="C35" s="53"/>
      <c r="D35" s="23"/>
      <c r="E35" s="16"/>
      <c r="F35" s="14"/>
    </row>
    <row r="36" spans="1:6" s="15" customFormat="1" ht="14.25" customHeight="1">
      <c r="A36" s="52" t="s">
        <v>33</v>
      </c>
      <c r="B36" s="30" t="s">
        <v>50</v>
      </c>
      <c r="C36" s="53">
        <f>1328962+300000</f>
        <v>1628962</v>
      </c>
      <c r="D36" s="23"/>
      <c r="E36" s="16"/>
      <c r="F36" s="14"/>
    </row>
    <row r="37" spans="1:6" s="15" customFormat="1" ht="12" customHeight="1" hidden="1">
      <c r="A37" s="52" t="s">
        <v>31</v>
      </c>
      <c r="B37" s="30" t="s">
        <v>32</v>
      </c>
      <c r="C37" s="57"/>
      <c r="D37" s="23"/>
      <c r="E37" s="16"/>
      <c r="F37" s="14"/>
    </row>
    <row r="38" spans="1:5" s="15" customFormat="1" ht="16.5" customHeight="1">
      <c r="A38" s="65" t="s">
        <v>73</v>
      </c>
      <c r="B38" s="66" t="s">
        <v>83</v>
      </c>
      <c r="C38" s="53">
        <v>2693602</v>
      </c>
      <c r="D38" s="23"/>
      <c r="E38" s="16"/>
    </row>
    <row r="39" spans="1:5" s="15" customFormat="1" ht="9" customHeight="1" hidden="1">
      <c r="A39" s="64"/>
      <c r="B39" s="67"/>
      <c r="C39" s="53"/>
      <c r="D39" s="23"/>
      <c r="E39" s="16"/>
    </row>
    <row r="40" spans="1:6" ht="16.5" customHeight="1" hidden="1">
      <c r="A40" s="49"/>
      <c r="B40" s="51" t="s">
        <v>6</v>
      </c>
      <c r="C40" s="50">
        <f>C14+C20+C29</f>
        <v>50603251</v>
      </c>
      <c r="D40" s="18"/>
      <c r="E40" s="16"/>
      <c r="F40" s="8"/>
    </row>
    <row r="41" spans="1:6" ht="12.75">
      <c r="A41" s="49"/>
      <c r="B41" s="47"/>
      <c r="C41" s="48"/>
      <c r="D41" s="23"/>
      <c r="E41" s="16"/>
      <c r="F41" s="8"/>
    </row>
    <row r="42" spans="1:5" s="10" customFormat="1" ht="14.25">
      <c r="A42" s="49" t="s">
        <v>5</v>
      </c>
      <c r="B42" s="47" t="s">
        <v>68</v>
      </c>
      <c r="C42" s="50">
        <f>SUM(C43:C43)</f>
        <v>13500</v>
      </c>
      <c r="D42" s="18"/>
      <c r="E42" s="16"/>
    </row>
    <row r="43" spans="1:5" s="5" customFormat="1" ht="15" customHeight="1">
      <c r="A43" s="52"/>
      <c r="B43" s="30" t="s">
        <v>63</v>
      </c>
      <c r="C43" s="53">
        <v>13500</v>
      </c>
      <c r="D43" s="23"/>
      <c r="E43" s="16"/>
    </row>
    <row r="44" spans="1:6" ht="12.75" customHeight="1">
      <c r="A44" s="52"/>
      <c r="B44" s="30"/>
      <c r="C44" s="57"/>
      <c r="D44" s="23"/>
      <c r="E44" s="16"/>
      <c r="F44" s="8"/>
    </row>
    <row r="45" spans="1:5" s="10" customFormat="1" ht="14.25">
      <c r="A45" s="46">
        <v>2</v>
      </c>
      <c r="B45" s="47" t="s">
        <v>4</v>
      </c>
      <c r="C45" s="48">
        <f>C46+C57</f>
        <v>54501247</v>
      </c>
      <c r="D45" s="17"/>
      <c r="E45" s="16"/>
    </row>
    <row r="46" spans="1:5" s="10" customFormat="1" ht="14.25">
      <c r="A46" s="49" t="s">
        <v>3</v>
      </c>
      <c r="B46" s="47" t="s">
        <v>22</v>
      </c>
      <c r="C46" s="48">
        <f>C47+C54+C53+C55</f>
        <v>54433298</v>
      </c>
      <c r="D46" s="17"/>
      <c r="E46" s="16"/>
    </row>
    <row r="47" spans="1:5" s="10" customFormat="1" ht="14.25">
      <c r="A47" s="52"/>
      <c r="B47" s="47" t="s">
        <v>2</v>
      </c>
      <c r="C47" s="48">
        <f>C48+C50+C51+C49+C52</f>
        <v>48240793</v>
      </c>
      <c r="D47" s="17"/>
      <c r="E47" s="16"/>
    </row>
    <row r="48" spans="1:5" s="5" customFormat="1" ht="12.75">
      <c r="A48" s="52"/>
      <c r="B48" s="30" t="s">
        <v>1</v>
      </c>
      <c r="C48" s="57">
        <v>38242034</v>
      </c>
      <c r="D48" s="23"/>
      <c r="E48" s="16"/>
    </row>
    <row r="49" spans="1:5" s="5" customFormat="1" ht="12.75">
      <c r="A49" s="52"/>
      <c r="B49" s="30" t="s">
        <v>37</v>
      </c>
      <c r="C49" s="57">
        <v>3552963</v>
      </c>
      <c r="D49" s="23"/>
      <c r="E49" s="16"/>
    </row>
    <row r="50" spans="1:5" s="5" customFormat="1" ht="12.75">
      <c r="A50" s="52"/>
      <c r="B50" s="30" t="s">
        <v>84</v>
      </c>
      <c r="C50" s="57">
        <v>3408318</v>
      </c>
      <c r="D50" s="23"/>
      <c r="E50" s="16"/>
    </row>
    <row r="51" spans="1:5" s="5" customFormat="1" ht="12.75">
      <c r="A51" s="52"/>
      <c r="B51" s="68" t="s">
        <v>85</v>
      </c>
      <c r="C51" s="57">
        <v>1927841</v>
      </c>
      <c r="D51" s="23"/>
      <c r="E51" s="16"/>
    </row>
    <row r="52" spans="1:5" s="5" customFormat="1" ht="16.5" customHeight="1">
      <c r="A52" s="52"/>
      <c r="B52" s="69" t="s">
        <v>74</v>
      </c>
      <c r="C52" s="57">
        <v>1109637</v>
      </c>
      <c r="D52" s="23"/>
      <c r="E52" s="16"/>
    </row>
    <row r="53" spans="1:5" s="5" customFormat="1" ht="0.75" customHeight="1">
      <c r="A53" s="52"/>
      <c r="B53" s="68" t="s">
        <v>42</v>
      </c>
      <c r="C53" s="57"/>
      <c r="D53" s="23"/>
      <c r="E53" s="16"/>
    </row>
    <row r="54" spans="1:5" s="10" customFormat="1" ht="28.5" customHeight="1">
      <c r="A54" s="52"/>
      <c r="B54" s="70" t="s">
        <v>51</v>
      </c>
      <c r="C54" s="48">
        <v>6192505</v>
      </c>
      <c r="D54" s="19"/>
      <c r="E54" s="16"/>
    </row>
    <row r="55" spans="1:5" s="5" customFormat="1" ht="0.75" customHeight="1">
      <c r="A55" s="52"/>
      <c r="B55" s="47" t="s">
        <v>67</v>
      </c>
      <c r="C55" s="48"/>
      <c r="D55" s="24"/>
      <c r="E55" s="16"/>
    </row>
    <row r="56" spans="1:6" ht="12.75" customHeight="1">
      <c r="A56" s="49"/>
      <c r="B56" s="47"/>
      <c r="C56" s="48"/>
      <c r="D56" s="23"/>
      <c r="E56" s="16"/>
      <c r="F56" s="8"/>
    </row>
    <row r="57" spans="1:6" ht="12.75">
      <c r="A57" s="49" t="s">
        <v>0</v>
      </c>
      <c r="B57" s="47" t="s">
        <v>69</v>
      </c>
      <c r="C57" s="48">
        <f>C58+C62</f>
        <v>67949</v>
      </c>
      <c r="D57" s="17"/>
      <c r="E57" s="16"/>
      <c r="F57" s="8"/>
    </row>
    <row r="58" spans="1:6" ht="12.75">
      <c r="A58" s="46"/>
      <c r="B58" s="47" t="s">
        <v>2</v>
      </c>
      <c r="C58" s="48">
        <f>SUM(C59:C61)</f>
        <v>33694</v>
      </c>
      <c r="D58" s="17"/>
      <c r="E58" s="16"/>
      <c r="F58" s="8"/>
    </row>
    <row r="59" spans="1:5" s="13" customFormat="1" ht="12.75">
      <c r="A59" s="46"/>
      <c r="B59" s="30" t="s">
        <v>70</v>
      </c>
      <c r="C59" s="57">
        <v>23296</v>
      </c>
      <c r="D59" s="23"/>
      <c r="E59" s="16"/>
    </row>
    <row r="60" spans="1:5" s="5" customFormat="1" ht="12" customHeight="1">
      <c r="A60" s="46"/>
      <c r="B60" s="30" t="s">
        <v>71</v>
      </c>
      <c r="C60" s="57">
        <f>7398</f>
        <v>7398</v>
      </c>
      <c r="D60" s="23"/>
      <c r="E60" s="16"/>
    </row>
    <row r="61" spans="1:5" s="5" customFormat="1" ht="18.75" customHeight="1">
      <c r="A61" s="46"/>
      <c r="B61" s="30" t="s">
        <v>72</v>
      </c>
      <c r="C61" s="57">
        <v>3000</v>
      </c>
      <c r="D61" s="23"/>
      <c r="E61" s="16"/>
    </row>
    <row r="62" spans="1:6" ht="12.75">
      <c r="A62" s="52"/>
      <c r="B62" s="47" t="s">
        <v>36</v>
      </c>
      <c r="C62" s="48">
        <v>34255</v>
      </c>
      <c r="D62" s="19"/>
      <c r="E62" s="16"/>
      <c r="F62" s="8"/>
    </row>
    <row r="63" spans="1:5" s="5" customFormat="1" ht="12.75">
      <c r="A63" s="52"/>
      <c r="B63" s="30"/>
      <c r="C63" s="57"/>
      <c r="D63" s="23"/>
      <c r="E63" s="16"/>
    </row>
    <row r="64" spans="1:6" ht="24.75" customHeight="1">
      <c r="A64" s="49">
        <v>3</v>
      </c>
      <c r="B64" s="47" t="s">
        <v>35</v>
      </c>
      <c r="C64" s="50">
        <f>C65+C66</f>
        <v>-3884496</v>
      </c>
      <c r="D64" s="20"/>
      <c r="E64" s="16"/>
      <c r="F64" s="8"/>
    </row>
    <row r="65" spans="1:5" s="5" customFormat="1" ht="13.5">
      <c r="A65" s="49"/>
      <c r="B65" s="85" t="s">
        <v>22</v>
      </c>
      <c r="C65" s="86">
        <f>C13-C46</f>
        <v>-3830047</v>
      </c>
      <c r="D65" s="23">
        <f>C65+C69</f>
        <v>0</v>
      </c>
      <c r="E65" s="16"/>
    </row>
    <row r="66" spans="1:5" s="5" customFormat="1" ht="13.5">
      <c r="A66" s="49"/>
      <c r="B66" s="85" t="s">
        <v>81</v>
      </c>
      <c r="C66" s="86">
        <f>C42-C57</f>
        <v>-54449</v>
      </c>
      <c r="D66" s="23"/>
      <c r="E66" s="16"/>
    </row>
    <row r="67" spans="1:6" ht="13.5">
      <c r="A67" s="49"/>
      <c r="B67" s="71"/>
      <c r="C67" s="80"/>
      <c r="D67" s="23"/>
      <c r="E67" s="16"/>
      <c r="F67" s="8"/>
    </row>
    <row r="68" spans="1:6" ht="12.75">
      <c r="A68" s="49">
        <v>4</v>
      </c>
      <c r="B68" s="47" t="s">
        <v>14</v>
      </c>
      <c r="C68" s="50">
        <f>C69+C81</f>
        <v>3884496</v>
      </c>
      <c r="D68" s="88"/>
      <c r="E68" s="16"/>
      <c r="F68" s="8"/>
    </row>
    <row r="69" spans="1:6" ht="18" customHeight="1">
      <c r="A69" s="49"/>
      <c r="B69" s="85" t="s">
        <v>22</v>
      </c>
      <c r="C69" s="86">
        <f>C70+C73+C80</f>
        <v>3830047</v>
      </c>
      <c r="D69" s="88"/>
      <c r="E69" s="16"/>
      <c r="F69" s="8"/>
    </row>
    <row r="70" spans="1:5" s="5" customFormat="1" ht="12.75">
      <c r="A70" s="49"/>
      <c r="B70" s="30" t="s">
        <v>24</v>
      </c>
      <c r="C70" s="57">
        <f>C71-C72</f>
        <v>3070436</v>
      </c>
      <c r="D70" s="4"/>
      <c r="E70" s="16"/>
    </row>
    <row r="71" spans="1:9" s="5" customFormat="1" ht="12.75">
      <c r="A71" s="49"/>
      <c r="B71" s="30" t="s">
        <v>25</v>
      </c>
      <c r="C71" s="53">
        <v>3070436</v>
      </c>
      <c r="D71" s="23"/>
      <c r="E71" s="16"/>
      <c r="F71" s="16"/>
      <c r="I71" s="16"/>
    </row>
    <row r="72" spans="1:5" s="5" customFormat="1" ht="12.75" hidden="1">
      <c r="A72" s="49"/>
      <c r="B72" s="30" t="s">
        <v>23</v>
      </c>
      <c r="C72" s="53"/>
      <c r="D72" s="23"/>
      <c r="E72" s="16"/>
    </row>
    <row r="73" spans="1:5" s="5" customFormat="1" ht="22.5" customHeight="1">
      <c r="A73" s="49"/>
      <c r="B73" s="31" t="s">
        <v>13</v>
      </c>
      <c r="C73" s="53">
        <f>C76+C74+C75+C77+C78+C79</f>
        <v>759611</v>
      </c>
      <c r="D73" s="22"/>
      <c r="E73" s="16"/>
    </row>
    <row r="74" spans="1:5" s="5" customFormat="1" ht="15" customHeight="1">
      <c r="A74" s="49"/>
      <c r="B74" s="58" t="s">
        <v>56</v>
      </c>
      <c r="C74" s="89">
        <v>-2454496</v>
      </c>
      <c r="D74" s="23"/>
      <c r="E74" s="16"/>
    </row>
    <row r="75" spans="1:5" s="5" customFormat="1" ht="16.5" customHeight="1">
      <c r="A75" s="49"/>
      <c r="B75" s="58" t="s">
        <v>55</v>
      </c>
      <c r="C75" s="53">
        <v>-811102</v>
      </c>
      <c r="D75" s="23"/>
      <c r="E75" s="16"/>
    </row>
    <row r="76" spans="1:5" s="5" customFormat="1" ht="12" customHeight="1">
      <c r="A76" s="49"/>
      <c r="B76" s="58" t="s">
        <v>26</v>
      </c>
      <c r="C76" s="53">
        <v>4025209</v>
      </c>
      <c r="D76" s="23"/>
      <c r="E76" s="16"/>
    </row>
    <row r="77" spans="1:5" s="5" customFormat="1" ht="1.5" customHeight="1" hidden="1">
      <c r="A77" s="49"/>
      <c r="B77" s="58" t="s">
        <v>78</v>
      </c>
      <c r="C77" s="53"/>
      <c r="D77" s="23"/>
      <c r="E77" s="16"/>
    </row>
    <row r="78" spans="1:5" s="5" customFormat="1" ht="30" customHeight="1" hidden="1">
      <c r="A78" s="49"/>
      <c r="B78" s="58" t="s">
        <v>79</v>
      </c>
      <c r="C78" s="53">
        <v>0</v>
      </c>
      <c r="D78" s="23"/>
      <c r="E78" s="16"/>
    </row>
    <row r="79" spans="1:5" s="5" customFormat="1" ht="27" customHeight="1" hidden="1">
      <c r="A79" s="49"/>
      <c r="B79" s="72" t="s">
        <v>80</v>
      </c>
      <c r="C79" s="53">
        <v>0</v>
      </c>
      <c r="D79" s="23"/>
      <c r="E79" s="16"/>
    </row>
    <row r="80" spans="1:5" s="5" customFormat="1" ht="2.25" customHeight="1" hidden="1">
      <c r="A80" s="49"/>
      <c r="B80" s="30" t="s">
        <v>38</v>
      </c>
      <c r="C80" s="53"/>
      <c r="D80" s="23"/>
      <c r="E80" s="16"/>
    </row>
    <row r="81" spans="1:6" ht="21" customHeight="1">
      <c r="A81" s="49"/>
      <c r="B81" s="85" t="s">
        <v>75</v>
      </c>
      <c r="C81" s="80">
        <f>C82-C83</f>
        <v>54449</v>
      </c>
      <c r="D81" s="19"/>
      <c r="E81" s="16"/>
      <c r="F81" s="8"/>
    </row>
    <row r="82" spans="1:5" s="5" customFormat="1" ht="12.75">
      <c r="A82" s="49"/>
      <c r="B82" s="30" t="s">
        <v>25</v>
      </c>
      <c r="C82" s="57">
        <v>54449</v>
      </c>
      <c r="D82" s="23"/>
      <c r="E82" s="16"/>
    </row>
    <row r="83" spans="1:5" s="5" customFormat="1" ht="0.75" customHeight="1">
      <c r="A83" s="49"/>
      <c r="B83" s="30" t="s">
        <v>23</v>
      </c>
      <c r="C83" s="57">
        <v>0</v>
      </c>
      <c r="D83" s="23"/>
      <c r="E83" s="16"/>
    </row>
    <row r="84" spans="1:6" ht="14.25">
      <c r="A84" s="49"/>
      <c r="B84" s="47"/>
      <c r="C84" s="48"/>
      <c r="D84" s="2"/>
      <c r="E84" s="16"/>
      <c r="F84" s="8"/>
    </row>
    <row r="85" spans="1:6" ht="14.25">
      <c r="A85" s="97" t="s">
        <v>92</v>
      </c>
      <c r="B85" s="98"/>
      <c r="C85" s="90"/>
      <c r="D85" s="91"/>
      <c r="E85" s="92"/>
      <c r="F85" s="93"/>
    </row>
    <row r="86" spans="1:6" ht="12.75">
      <c r="A86" s="58"/>
      <c r="B86" s="58"/>
      <c r="C86" s="94"/>
      <c r="D86" s="93"/>
      <c r="E86" s="92"/>
      <c r="F86" s="93"/>
    </row>
    <row r="87" spans="2:6" ht="15.75">
      <c r="B87" s="74"/>
      <c r="C87" s="81"/>
      <c r="D87" s="8"/>
      <c r="E87" s="16"/>
      <c r="F87" s="8"/>
    </row>
    <row r="88" ht="12.75">
      <c r="E88" s="16"/>
    </row>
    <row r="89" ht="14.25">
      <c r="E89" s="25"/>
    </row>
    <row r="90" spans="2:5" ht="14.25">
      <c r="B90" s="75"/>
      <c r="C90" s="83"/>
      <c r="D90" s="21"/>
      <c r="E90" s="25"/>
    </row>
    <row r="91" spans="2:5" ht="14.25">
      <c r="B91" s="75"/>
      <c r="C91" s="83"/>
      <c r="D91" s="21"/>
      <c r="E91" s="25"/>
    </row>
    <row r="92" spans="2:5" ht="14.25">
      <c r="B92" s="75"/>
      <c r="C92" s="84"/>
      <c r="D92" s="21"/>
      <c r="E92" s="25"/>
    </row>
    <row r="93" spans="2:5" ht="14.25">
      <c r="B93" s="75"/>
      <c r="C93" s="83"/>
      <c r="D93" s="21"/>
      <c r="E93" s="25"/>
    </row>
    <row r="94" spans="2:5" ht="14.25">
      <c r="B94" s="75"/>
      <c r="C94" s="83"/>
      <c r="D94" s="21"/>
      <c r="E94" s="10"/>
    </row>
    <row r="95" spans="2:4" ht="12.75">
      <c r="B95" s="75"/>
      <c r="C95" s="83"/>
      <c r="D95" s="21"/>
    </row>
  </sheetData>
  <sheetProtection/>
  <mergeCells count="3">
    <mergeCell ref="A4:C4"/>
    <mergeCell ref="B2:C2"/>
    <mergeCell ref="A85:B85"/>
  </mergeCells>
  <printOptions/>
  <pageMargins left="0.8267716535433072" right="0.8267716535433072" top="1.299212598425197" bottom="1.023622047244094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Lidija Bērziņa</cp:lastModifiedBy>
  <cp:lastPrinted>2024-03-13T10:19:45Z</cp:lastPrinted>
  <dcterms:created xsi:type="dcterms:W3CDTF">1996-10-14T23:33:28Z</dcterms:created>
  <dcterms:modified xsi:type="dcterms:W3CDTF">2024-03-13T12:18:32Z</dcterms:modified>
  <cp:category/>
  <cp:version/>
  <cp:contentType/>
  <cp:contentStatus/>
</cp:coreProperties>
</file>