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25" windowHeight="117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<sst xmlns="http://schemas.openxmlformats.org/spreadsheetml/2006/main" count="96" uniqueCount="90">
  <si>
    <t>2.2.</t>
  </si>
  <si>
    <t xml:space="preserve"> - Kārtējie izdevumi</t>
  </si>
  <si>
    <t>Uzturēšanas izdevumi</t>
  </si>
  <si>
    <t>2.1.</t>
  </si>
  <si>
    <t>KOPĒJIE IZDEVUMI</t>
  </si>
  <si>
    <t>1.2.</t>
  </si>
  <si>
    <t>Ieņēmumi kopā</t>
  </si>
  <si>
    <t>Saņemtie maksājumi</t>
  </si>
  <si>
    <t>Nenodokļu ieņēmumi</t>
  </si>
  <si>
    <t>Nodokļu ieņēmumi</t>
  </si>
  <si>
    <t>Pamatbudžeta ieņēmumi</t>
  </si>
  <si>
    <t>1.1.</t>
  </si>
  <si>
    <t>KOPĒJIE IEŅĒMUMI</t>
  </si>
  <si>
    <t>Iekšējā finansēšana, t.sk.</t>
  </si>
  <si>
    <t xml:space="preserve">Finansēšana  </t>
  </si>
  <si>
    <t>1.1.0.0.</t>
  </si>
  <si>
    <t>5.4.1.0.</t>
  </si>
  <si>
    <t>9.5.0.0.</t>
  </si>
  <si>
    <t>Mērķdotācijas</t>
  </si>
  <si>
    <t xml:space="preserve"> Azartspēļu nodoklis</t>
  </si>
  <si>
    <t>Pamatbudžets</t>
  </si>
  <si>
    <t>budžeta līdzekļu atlikums pārskata perioda beigās</t>
  </si>
  <si>
    <t>Budžeta līdzekļu izmaiņas</t>
  </si>
  <si>
    <t>budžeta līdzekļu atlikums gada sākumā</t>
  </si>
  <si>
    <t>aizdevumi no citām valsts pārvaldes struktūrām (Valsts kases)</t>
  </si>
  <si>
    <t>Valsts nodevas, kuras ieskaita pašvaldības budžetā</t>
  </si>
  <si>
    <t>Pašvaldību nodevas</t>
  </si>
  <si>
    <t>10.1.4.0.</t>
  </si>
  <si>
    <t>Naudas sodi, ko uzliek pašvaldības</t>
  </si>
  <si>
    <t>21.1.0.0.</t>
  </si>
  <si>
    <t>Ieņēmumi no ārvalstu finanšu palīdzības</t>
  </si>
  <si>
    <t>19.2.0.0.</t>
  </si>
  <si>
    <t>18.6.2.0.</t>
  </si>
  <si>
    <t>Finansiālā bilance (1.-2.)</t>
  </si>
  <si>
    <t>Pamatkapitāla veidošana</t>
  </si>
  <si>
    <t xml:space="preserve"> - Subsīdijas un dotācijas</t>
  </si>
  <si>
    <t xml:space="preserve">Akcijas un cita līdzdalība komersantu  pašu kapitālā </t>
  </si>
  <si>
    <t>  18.6.9.0.</t>
  </si>
  <si>
    <t>  Pārējie valsts budžeta iestāžu kārtējo izdevumu transferti pašvaldībām</t>
  </si>
  <si>
    <t>18.6.3.0.</t>
  </si>
  <si>
    <t>9.4.0.0.</t>
  </si>
  <si>
    <t> Pašvaldību budžetā saņemtie uzturēšanas izdevumu transferti ārvalstu finanšu palīdzības projektu īstenošanai no valsts          budžeta iestādēm</t>
  </si>
  <si>
    <t xml:space="preserve"> Nekustamā īpašuma nodoklis</t>
  </si>
  <si>
    <t>4.1.0.0.</t>
  </si>
  <si>
    <t>Naudas sodi, ko uzliek par pārkāpumiem ceļu satiksmē</t>
  </si>
  <si>
    <t>10.1.5.0.</t>
  </si>
  <si>
    <t>Pašvaldību saņemtie transferti no valsts budžeta</t>
  </si>
  <si>
    <t>Pašvaldību saņemtie transferti no citām pašvaldībām</t>
  </si>
  <si>
    <t>Pamatbudžeta izdevumi kapitālajām iegādēm un kapitālajam remontam</t>
  </si>
  <si>
    <t>Nosaukums</t>
  </si>
  <si>
    <t>17.2.0.0.</t>
  </si>
  <si>
    <t>Pašvaldību saņemtie transferti no valsts budžeta daļēji finansētām atvasinātām publiskām personām un no budžeta nefinansētām iestādēm</t>
  </si>
  <si>
    <t>aizdevuma pamatsummas atmaksa no struktūrfondu līdzekļiem</t>
  </si>
  <si>
    <t>aizdevuma pamatsummas atmaksa saskaņā ar aizd. līgumiem</t>
  </si>
  <si>
    <t>euro</t>
  </si>
  <si>
    <t>19.1.0.0.</t>
  </si>
  <si>
    <t>Pašvaldības budžeta iekšējie transferti starp vienas pašvaldības budžeta veidiem</t>
  </si>
  <si>
    <t>Ieņēmumi no iedzīvotāju ienākuma nodokļa</t>
  </si>
  <si>
    <t>18.6.0.0.</t>
  </si>
  <si>
    <t>Saņemtie ziedojumi un dāvinājumi</t>
  </si>
  <si>
    <t>13.0.0.0.</t>
  </si>
  <si>
    <t>Pārējie nenodokļu ieņēmumi</t>
  </si>
  <si>
    <t>12.0.0.0.</t>
  </si>
  <si>
    <t>Pašvaldību kapitālo izdevumu transferti uz valsts budžetu</t>
  </si>
  <si>
    <t xml:space="preserve">Ziedojumu un dāvinājumu ieņēmumi </t>
  </si>
  <si>
    <t>Ziedojumu un dāvinājumu  izdevumi</t>
  </si>
  <si>
    <t xml:space="preserve">      Kārtējie izdevumi</t>
  </si>
  <si>
    <t xml:space="preserve">     Subsīdijas un dotācijas</t>
  </si>
  <si>
    <t xml:space="preserve">       Sociālie pabalsti</t>
  </si>
  <si>
    <t xml:space="preserve">21.0.0.0.  </t>
  </si>
  <si>
    <t xml:space="preserve"> - Transferti, uzturēšanas izdevumu transferti,  starptautiskā sadarbība</t>
  </si>
  <si>
    <t>Ziedojumi  un dāvinājumi</t>
  </si>
  <si>
    <t xml:space="preserve">     5.5.3.0.</t>
  </si>
  <si>
    <t xml:space="preserve">Dabas resursu nodoklis    </t>
  </si>
  <si>
    <t>aizņēmums budžeta un finanšu vadībai ar atmaksas termiņu līdz trim gadiem ( no Valsts kases)</t>
  </si>
  <si>
    <t xml:space="preserve">aizņēmums budžeta un finanšu vadībai  ( no Valsts kases)  </t>
  </si>
  <si>
    <t xml:space="preserve">aizņēmuma budžeta un finanšu vadībai  ( no Valsts kases)  pamatsummas atmaksa </t>
  </si>
  <si>
    <t xml:space="preserve">Ziedojumi  un dāvinājumi    </t>
  </si>
  <si>
    <t>Ieņēmumi no dividendēm (ieņēmumi no valsts (pašvaldību) kapitāla izmantošanas)</t>
  </si>
  <si>
    <t>Iestādes ieņēmumi</t>
  </si>
  <si>
    <t xml:space="preserve"> -    Procentu izdevumi</t>
  </si>
  <si>
    <t xml:space="preserve"> - Sociāla rakstura maksājumi un kompensācijas</t>
  </si>
  <si>
    <t>8.3.0.0</t>
  </si>
  <si>
    <t>Ieņēmumi no valsts (pašvaldību) īpašuma iznomāšanas, pārdošanas</t>
  </si>
  <si>
    <t>2023.gada  budžets</t>
  </si>
  <si>
    <t>2023.gada budžeta grozījumi</t>
  </si>
  <si>
    <t>Rēzeknes  valstspilsētas pašvaldības konsolidētais budžets 2023. gadam</t>
  </si>
  <si>
    <t>1. pielikums</t>
  </si>
  <si>
    <t xml:space="preserve">           Rēzeknes valstspilsētas domes 29.11.2023. saistošajiem noteikumiem Nr. 18</t>
  </si>
  <si>
    <r>
      <t xml:space="preserve">Rēzeknes valstspilsētas pašvaldības domes priekšsēdētāja vietnieks </t>
    </r>
    <r>
      <rPr>
        <i/>
        <sz val="10"/>
        <color indexed="8"/>
        <rFont val="Times New Roman"/>
        <family val="1"/>
      </rPr>
      <t>A. Stecs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</si>
</sst>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"/>
  </numFmts>
  <fonts count="6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Verdana"/>
      <family val="2"/>
    </font>
    <font>
      <sz val="11"/>
      <name val="Arial"/>
      <family val="2"/>
    </font>
    <font>
      <sz val="10"/>
      <color indexed="56"/>
      <name val="Verdana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10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5" fillId="33" borderId="0" xfId="57" applyFont="1" applyFill="1" applyBorder="1" applyAlignment="1">
      <alignment horizontal="right" vertical="top" wrapText="1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Continuous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Continuous"/>
    </xf>
    <xf numFmtId="0" fontId="56" fillId="33" borderId="0" xfId="0" applyFont="1" applyFill="1" applyBorder="1" applyAlignment="1">
      <alignment horizontal="center"/>
    </xf>
    <xf numFmtId="0" fontId="58" fillId="0" borderId="0" xfId="0" applyFont="1" applyAlignment="1" quotePrefix="1">
      <alignment horizontal="right"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Alignment="1">
      <alignment horizontal="right"/>
    </xf>
    <xf numFmtId="3" fontId="58" fillId="33" borderId="0" xfId="0" applyNumberFormat="1" applyFont="1" applyFill="1" applyAlignment="1">
      <alignment/>
    </xf>
    <xf numFmtId="0" fontId="58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3" fontId="55" fillId="33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horizontal="center"/>
    </xf>
    <xf numFmtId="0" fontId="55" fillId="0" borderId="0" xfId="58" applyFont="1" applyBorder="1" applyAlignment="1">
      <alignment horizontal="left" wrapText="1"/>
      <protection/>
    </xf>
    <xf numFmtId="0" fontId="55" fillId="33" borderId="0" xfId="0" applyFont="1" applyFill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 vertical="justify"/>
    </xf>
    <xf numFmtId="3" fontId="55" fillId="33" borderId="0" xfId="0" applyNumberFormat="1" applyFont="1" applyFill="1" applyAlignment="1">
      <alignment horizontal="right" wrapText="1"/>
    </xf>
    <xf numFmtId="0" fontId="55" fillId="0" borderId="0" xfId="0" applyFont="1" applyAlignment="1">
      <alignment horizontal="right" vertical="top"/>
    </xf>
    <xf numFmtId="0" fontId="55" fillId="0" borderId="0" xfId="0" applyFont="1" applyFill="1" applyAlignment="1">
      <alignment horizontal="right" vertical="top"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horizontal="right" vertical="top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5" fillId="0" borderId="0" xfId="0" applyFont="1" applyAlignment="1">
      <alignment vertical="justify"/>
    </xf>
    <xf numFmtId="0" fontId="55" fillId="34" borderId="0" xfId="0" applyFont="1" applyFill="1" applyAlignment="1">
      <alignment/>
    </xf>
    <xf numFmtId="0" fontId="55" fillId="34" borderId="0" xfId="0" applyFont="1" applyFill="1" applyAlignment="1">
      <alignment wrapText="1"/>
    </xf>
    <xf numFmtId="0" fontId="58" fillId="0" borderId="0" xfId="0" applyFont="1" applyAlignment="1">
      <alignment horizontal="left" wrapText="1"/>
    </xf>
    <xf numFmtId="3" fontId="55" fillId="0" borderId="0" xfId="0" applyNumberFormat="1" applyFont="1" applyAlignment="1">
      <alignment/>
    </xf>
    <xf numFmtId="0" fontId="55" fillId="33" borderId="0" xfId="0" applyFont="1" applyFill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59" fillId="0" borderId="0" xfId="0" applyFont="1" applyBorder="1" applyAlignment="1">
      <alignment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55" fillId="33" borderId="0" xfId="0" applyFont="1" applyFill="1" applyAlignment="1">
      <alignment horizontal="justify"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1" fontId="55" fillId="33" borderId="0" xfId="0" applyNumberFormat="1" applyFont="1" applyFill="1" applyBorder="1" applyAlignment="1">
      <alignment/>
    </xf>
    <xf numFmtId="0" fontId="61" fillId="0" borderId="0" xfId="0" applyFont="1" applyAlignment="1">
      <alignment/>
    </xf>
    <xf numFmtId="3" fontId="61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Continuous"/>
    </xf>
    <xf numFmtId="0" fontId="55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2" fillId="33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63" fillId="0" borderId="0" xfId="0" applyFont="1" applyAlignment="1">
      <alignment/>
    </xf>
    <xf numFmtId="0" fontId="8" fillId="33" borderId="0" xfId="0" applyFont="1" applyFill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11" fillId="33" borderId="0" xfId="0" applyNumberFormat="1" applyFont="1" applyFill="1" applyAlignment="1">
      <alignment/>
    </xf>
    <xf numFmtId="0" fontId="55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2"/>
  <sheetViews>
    <sheetView tabSelected="1" zoomScalePageLayoutView="0" workbookViewId="0" topLeftCell="A78">
      <selection activeCell="B84" sqref="B84:D84"/>
    </sheetView>
  </sheetViews>
  <sheetFormatPr defaultColWidth="9.140625" defaultRowHeight="12.75"/>
  <cols>
    <col min="1" max="1" width="7.8515625" style="58" customWidth="1"/>
    <col min="2" max="2" width="43.140625" style="58" customWidth="1"/>
    <col min="3" max="3" width="13.421875" style="66" customWidth="1"/>
    <col min="4" max="4" width="11.421875" style="0" customWidth="1"/>
    <col min="5" max="5" width="10.8515625" style="0" customWidth="1"/>
    <col min="6" max="6" width="9.8515625" style="0" customWidth="1"/>
    <col min="9" max="9" width="10.57421875" style="0" customWidth="1"/>
  </cols>
  <sheetData>
    <row r="1" spans="1:6" ht="15">
      <c r="A1" s="24"/>
      <c r="B1" s="24"/>
      <c r="C1" s="61" t="s">
        <v>87</v>
      </c>
      <c r="D1" s="7"/>
      <c r="E1" s="7"/>
      <c r="F1" s="7"/>
    </row>
    <row r="2" spans="1:6" ht="15" customHeight="1">
      <c r="A2" s="24"/>
      <c r="B2" s="39" t="s">
        <v>88</v>
      </c>
      <c r="C2" s="39"/>
      <c r="D2" s="22"/>
      <c r="E2" s="7"/>
      <c r="F2" s="7"/>
    </row>
    <row r="3" spans="1:6" ht="15">
      <c r="A3" s="24"/>
      <c r="B3" s="24"/>
      <c r="C3" s="62"/>
      <c r="D3" s="7"/>
      <c r="E3" s="7"/>
      <c r="F3" s="7"/>
    </row>
    <row r="4" spans="1:6" ht="15.75">
      <c r="A4" s="80" t="s">
        <v>86</v>
      </c>
      <c r="B4" s="80"/>
      <c r="C4" s="80"/>
      <c r="D4" s="7"/>
      <c r="E4" s="7"/>
      <c r="F4" s="7"/>
    </row>
    <row r="5" spans="1:6" ht="13.5" customHeight="1">
      <c r="A5" s="26"/>
      <c r="B5" s="26"/>
      <c r="C5" s="63"/>
      <c r="D5" s="8"/>
      <c r="E5" s="7"/>
      <c r="F5" s="7"/>
    </row>
    <row r="6" spans="1:6" ht="16.5" customHeight="1">
      <c r="A6" s="24"/>
      <c r="B6" s="27"/>
      <c r="C6" s="77"/>
      <c r="D6" s="71"/>
      <c r="E6" s="79" t="s">
        <v>54</v>
      </c>
      <c r="F6" s="7"/>
    </row>
    <row r="7" spans="1:6" ht="39.75" customHeight="1">
      <c r="A7" s="73"/>
      <c r="B7" s="74" t="s">
        <v>49</v>
      </c>
      <c r="C7" s="75" t="s">
        <v>84</v>
      </c>
      <c r="D7" s="76" t="s">
        <v>85</v>
      </c>
      <c r="E7" s="78" t="s">
        <v>84</v>
      </c>
      <c r="F7" s="7"/>
    </row>
    <row r="8" spans="1:6" ht="15">
      <c r="A8" s="28"/>
      <c r="B8" s="29"/>
      <c r="C8" s="30"/>
      <c r="D8" s="3"/>
      <c r="E8" s="7"/>
      <c r="F8" s="7"/>
    </row>
    <row r="9" spans="1:5" s="9" customFormat="1" ht="14.25">
      <c r="A9" s="31">
        <v>1</v>
      </c>
      <c r="B9" s="32" t="s">
        <v>12</v>
      </c>
      <c r="C9" s="35">
        <f>C11+C40</f>
        <v>52063811</v>
      </c>
      <c r="D9" s="35">
        <f>D11+D40</f>
        <v>93662</v>
      </c>
      <c r="E9" s="35">
        <f>E11+E40</f>
        <v>52157473</v>
      </c>
    </row>
    <row r="10" spans="1:5" s="9" customFormat="1" ht="12" customHeight="1">
      <c r="A10" s="31"/>
      <c r="B10" s="32"/>
      <c r="C10" s="33"/>
      <c r="D10" s="19"/>
      <c r="E10" s="72"/>
    </row>
    <row r="11" spans="1:5" s="9" customFormat="1" ht="14.25">
      <c r="A11" s="34" t="s">
        <v>11</v>
      </c>
      <c r="B11" s="32" t="s">
        <v>10</v>
      </c>
      <c r="C11" s="35">
        <f>C12+C18+C27</f>
        <v>52042005</v>
      </c>
      <c r="D11" s="35">
        <f>D12+D18+D27</f>
        <v>93662</v>
      </c>
      <c r="E11" s="35">
        <f>E12+E18+E27</f>
        <v>52135667</v>
      </c>
    </row>
    <row r="12" spans="1:5" s="9" customFormat="1" ht="14.25">
      <c r="A12" s="34"/>
      <c r="B12" s="36" t="s">
        <v>9</v>
      </c>
      <c r="C12" s="35">
        <f>SUM(C13:C16)</f>
        <v>17895489</v>
      </c>
      <c r="D12" s="35">
        <f>SUM(D13:D16)</f>
        <v>0</v>
      </c>
      <c r="E12" s="35">
        <f>SUM(E13:E16)</f>
        <v>17895489</v>
      </c>
    </row>
    <row r="13" spans="1:5" s="4" customFormat="1" ht="12.75">
      <c r="A13" s="37" t="s">
        <v>15</v>
      </c>
      <c r="B13" s="24" t="s">
        <v>57</v>
      </c>
      <c r="C13" s="38">
        <v>16912639</v>
      </c>
      <c r="D13" s="19">
        <v>0</v>
      </c>
      <c r="E13" s="72">
        <f aca="true" t="shared" si="0" ref="E13:E72">C13+D13</f>
        <v>16912639</v>
      </c>
    </row>
    <row r="14" spans="1:5" s="4" customFormat="1" ht="12" customHeight="1">
      <c r="A14" s="37" t="s">
        <v>43</v>
      </c>
      <c r="B14" s="24" t="s">
        <v>42</v>
      </c>
      <c r="C14" s="38">
        <v>923850</v>
      </c>
      <c r="D14" s="19"/>
      <c r="E14" s="72">
        <f t="shared" si="0"/>
        <v>923850</v>
      </c>
    </row>
    <row r="15" spans="1:6" s="4" customFormat="1" ht="15" customHeight="1">
      <c r="A15" s="37" t="s">
        <v>16</v>
      </c>
      <c r="B15" s="24" t="s">
        <v>19</v>
      </c>
      <c r="C15" s="38">
        <v>30000</v>
      </c>
      <c r="D15" s="19"/>
      <c r="E15" s="72">
        <f t="shared" si="0"/>
        <v>30000</v>
      </c>
      <c r="F15" s="11"/>
    </row>
    <row r="16" spans="1:6" s="4" customFormat="1" ht="12.75">
      <c r="A16" s="39" t="s">
        <v>72</v>
      </c>
      <c r="B16" s="24" t="s">
        <v>73</v>
      </c>
      <c r="C16" s="38">
        <v>29000</v>
      </c>
      <c r="D16" s="19"/>
      <c r="E16" s="72">
        <f t="shared" si="0"/>
        <v>29000</v>
      </c>
      <c r="F16" s="11"/>
    </row>
    <row r="17" spans="1:6" s="4" customFormat="1" ht="12.75">
      <c r="A17" s="39"/>
      <c r="B17" s="24"/>
      <c r="C17" s="38"/>
      <c r="D17" s="19"/>
      <c r="E17" s="72"/>
      <c r="F17" s="11"/>
    </row>
    <row r="18" spans="1:6" s="9" customFormat="1" ht="15">
      <c r="A18" s="40"/>
      <c r="B18" s="36" t="s">
        <v>8</v>
      </c>
      <c r="C18" s="35">
        <f>SUM(C19:C25)</f>
        <v>2788719</v>
      </c>
      <c r="D18" s="35">
        <f>SUM(D19:D25)</f>
        <v>0</v>
      </c>
      <c r="E18" s="35">
        <f>SUM(E19:E25)</f>
        <v>2788719</v>
      </c>
      <c r="F18" s="1"/>
    </row>
    <row r="19" spans="1:6" s="9" customFormat="1" ht="26.25" customHeight="1">
      <c r="A19" s="37" t="s">
        <v>82</v>
      </c>
      <c r="B19" s="41" t="s">
        <v>78</v>
      </c>
      <c r="C19" s="42">
        <v>970000</v>
      </c>
      <c r="D19" s="19">
        <v>0</v>
      </c>
      <c r="E19" s="72">
        <f t="shared" si="0"/>
        <v>970000</v>
      </c>
      <c r="F19" s="1"/>
    </row>
    <row r="20" spans="1:6" s="4" customFormat="1" ht="12.75">
      <c r="A20" s="37" t="s">
        <v>40</v>
      </c>
      <c r="B20" s="24" t="s">
        <v>25</v>
      </c>
      <c r="C20" s="38">
        <v>8000</v>
      </c>
      <c r="D20" s="19"/>
      <c r="E20" s="72">
        <f t="shared" si="0"/>
        <v>8000</v>
      </c>
      <c r="F20" s="11"/>
    </row>
    <row r="21" spans="1:5" s="4" customFormat="1" ht="12.75">
      <c r="A21" s="37" t="s">
        <v>17</v>
      </c>
      <c r="B21" s="24" t="s">
        <v>26</v>
      </c>
      <c r="C21" s="38">
        <v>18000</v>
      </c>
      <c r="D21" s="19"/>
      <c r="E21" s="72">
        <f t="shared" si="0"/>
        <v>18000</v>
      </c>
    </row>
    <row r="22" spans="1:6" s="14" customFormat="1" ht="17.25" customHeight="1">
      <c r="A22" s="37" t="s">
        <v>27</v>
      </c>
      <c r="B22" s="24" t="s">
        <v>28</v>
      </c>
      <c r="C22" s="38">
        <v>9360</v>
      </c>
      <c r="D22" s="19">
        <v>0</v>
      </c>
      <c r="E22" s="72">
        <f t="shared" si="0"/>
        <v>9360</v>
      </c>
      <c r="F22" s="13"/>
    </row>
    <row r="23" spans="1:6" s="14" customFormat="1" ht="12.75">
      <c r="A23" s="37" t="s">
        <v>45</v>
      </c>
      <c r="B23" s="24" t="s">
        <v>44</v>
      </c>
      <c r="C23" s="38">
        <f>4000+1000</f>
        <v>5000</v>
      </c>
      <c r="D23" s="19"/>
      <c r="E23" s="72">
        <f t="shared" si="0"/>
        <v>5000</v>
      </c>
      <c r="F23" s="13"/>
    </row>
    <row r="24" spans="1:6" s="14" customFormat="1" ht="12.75">
      <c r="A24" s="37" t="s">
        <v>62</v>
      </c>
      <c r="B24" s="24" t="s">
        <v>61</v>
      </c>
      <c r="C24" s="38">
        <v>52452</v>
      </c>
      <c r="D24" s="19">
        <v>0</v>
      </c>
      <c r="E24" s="72">
        <f t="shared" si="0"/>
        <v>52452</v>
      </c>
      <c r="F24" s="13"/>
    </row>
    <row r="25" spans="1:6" s="14" customFormat="1" ht="30" customHeight="1">
      <c r="A25" s="37" t="s">
        <v>60</v>
      </c>
      <c r="B25" s="43" t="s">
        <v>83</v>
      </c>
      <c r="C25" s="38">
        <v>1725907</v>
      </c>
      <c r="D25" s="19">
        <v>0</v>
      </c>
      <c r="E25" s="72">
        <f t="shared" si="0"/>
        <v>1725907</v>
      </c>
      <c r="F25" s="13"/>
    </row>
    <row r="26" spans="1:6" s="14" customFormat="1" ht="12.75">
      <c r="A26" s="37"/>
      <c r="B26" s="24"/>
      <c r="C26" s="38"/>
      <c r="D26" s="19"/>
      <c r="E26" s="72"/>
      <c r="F26" s="13"/>
    </row>
    <row r="27" spans="1:6" ht="12.75">
      <c r="A27" s="40"/>
      <c r="B27" s="36" t="s">
        <v>7</v>
      </c>
      <c r="C27" s="35">
        <f>SUM(C28:C36)</f>
        <v>31357797</v>
      </c>
      <c r="D27" s="35">
        <f>SUM(D28:D36)</f>
        <v>93662</v>
      </c>
      <c r="E27" s="35">
        <f>SUM(E28:E36)</f>
        <v>31451459</v>
      </c>
      <c r="F27" s="5"/>
    </row>
    <row r="28" spans="1:254" s="4" customFormat="1" ht="39" customHeight="1">
      <c r="A28" s="23" t="s">
        <v>50</v>
      </c>
      <c r="B28" s="44" t="s">
        <v>51</v>
      </c>
      <c r="C28" s="45">
        <v>772833</v>
      </c>
      <c r="D28" s="19">
        <v>0</v>
      </c>
      <c r="E28" s="72">
        <f t="shared" si="0"/>
        <v>772833</v>
      </c>
      <c r="F28" s="10"/>
      <c r="G28" s="6"/>
      <c r="H28" s="10"/>
      <c r="I28" s="6"/>
      <c r="J28" s="10"/>
      <c r="K28" s="6"/>
      <c r="L28" s="10"/>
      <c r="M28" s="6"/>
      <c r="N28" s="10"/>
      <c r="O28" s="6"/>
      <c r="P28" s="10"/>
      <c r="Q28" s="6"/>
      <c r="R28" s="10"/>
      <c r="S28" s="6"/>
      <c r="T28" s="10"/>
      <c r="U28" s="6"/>
      <c r="V28" s="10"/>
      <c r="W28" s="6"/>
      <c r="X28" s="10"/>
      <c r="Y28" s="6"/>
      <c r="Z28" s="10"/>
      <c r="AA28" s="6"/>
      <c r="AB28" s="10"/>
      <c r="AC28" s="6"/>
      <c r="AD28" s="10"/>
      <c r="AE28" s="6"/>
      <c r="AF28" s="10"/>
      <c r="AG28" s="6"/>
      <c r="AH28" s="10"/>
      <c r="AI28" s="6"/>
      <c r="AJ28" s="10"/>
      <c r="AK28" s="6"/>
      <c r="AL28" s="10"/>
      <c r="AM28" s="6"/>
      <c r="AN28" s="10"/>
      <c r="AO28" s="6"/>
      <c r="AP28" s="10"/>
      <c r="AQ28" s="6"/>
      <c r="AR28" s="10"/>
      <c r="AS28" s="6"/>
      <c r="AT28" s="10"/>
      <c r="AU28" s="6"/>
      <c r="AV28" s="10"/>
      <c r="AW28" s="6"/>
      <c r="AX28" s="10"/>
      <c r="AY28" s="6"/>
      <c r="AZ28" s="10"/>
      <c r="BA28" s="6"/>
      <c r="BB28" s="10"/>
      <c r="BC28" s="6"/>
      <c r="BD28" s="10"/>
      <c r="BE28" s="6"/>
      <c r="BF28" s="10"/>
      <c r="BG28" s="6"/>
      <c r="BH28" s="10"/>
      <c r="BI28" s="6"/>
      <c r="BJ28" s="10"/>
      <c r="BK28" s="6"/>
      <c r="BL28" s="10"/>
      <c r="BM28" s="6"/>
      <c r="BN28" s="10"/>
      <c r="BO28" s="6"/>
      <c r="BP28" s="10"/>
      <c r="BQ28" s="6"/>
      <c r="BR28" s="10"/>
      <c r="BS28" s="6"/>
      <c r="BT28" s="10"/>
      <c r="BU28" s="6"/>
      <c r="BV28" s="10"/>
      <c r="BW28" s="6"/>
      <c r="BX28" s="10"/>
      <c r="BY28" s="6"/>
      <c r="BZ28" s="10"/>
      <c r="CA28" s="6"/>
      <c r="CB28" s="10"/>
      <c r="CC28" s="6"/>
      <c r="CD28" s="10"/>
      <c r="CE28" s="6"/>
      <c r="CF28" s="10"/>
      <c r="CG28" s="6"/>
      <c r="CH28" s="10"/>
      <c r="CI28" s="6"/>
      <c r="CJ28" s="10"/>
      <c r="CK28" s="6"/>
      <c r="CL28" s="10"/>
      <c r="CM28" s="6"/>
      <c r="CN28" s="10"/>
      <c r="CO28" s="6"/>
      <c r="CP28" s="10"/>
      <c r="CQ28" s="6"/>
      <c r="CR28" s="10"/>
      <c r="CS28" s="6"/>
      <c r="CT28" s="10"/>
      <c r="CU28" s="6"/>
      <c r="CV28" s="10"/>
      <c r="CW28" s="6"/>
      <c r="CX28" s="10"/>
      <c r="CY28" s="6"/>
      <c r="CZ28" s="10"/>
      <c r="DA28" s="6"/>
      <c r="DB28" s="10"/>
      <c r="DC28" s="6"/>
      <c r="DD28" s="10"/>
      <c r="DE28" s="6"/>
      <c r="DF28" s="10"/>
      <c r="DG28" s="6"/>
      <c r="DH28" s="10"/>
      <c r="DI28" s="6"/>
      <c r="DJ28" s="10"/>
      <c r="DK28" s="6"/>
      <c r="DL28" s="10"/>
      <c r="DM28" s="6"/>
      <c r="DN28" s="10"/>
      <c r="DO28" s="6"/>
      <c r="DP28" s="10"/>
      <c r="DQ28" s="6"/>
      <c r="DR28" s="10"/>
      <c r="DS28" s="6"/>
      <c r="DT28" s="10"/>
      <c r="DU28" s="6"/>
      <c r="DV28" s="10"/>
      <c r="DW28" s="6"/>
      <c r="DX28" s="10"/>
      <c r="DY28" s="6"/>
      <c r="DZ28" s="10"/>
      <c r="EA28" s="6"/>
      <c r="EB28" s="10"/>
      <c r="EC28" s="6"/>
      <c r="ED28" s="10"/>
      <c r="EE28" s="6"/>
      <c r="EF28" s="10"/>
      <c r="EG28" s="6"/>
      <c r="EH28" s="10"/>
      <c r="EI28" s="6"/>
      <c r="EJ28" s="10"/>
      <c r="EK28" s="6"/>
      <c r="EL28" s="10"/>
      <c r="EM28" s="6"/>
      <c r="EN28" s="10"/>
      <c r="EO28" s="6"/>
      <c r="EP28" s="10"/>
      <c r="EQ28" s="6"/>
      <c r="ER28" s="10"/>
      <c r="ES28" s="6"/>
      <c r="ET28" s="10"/>
      <c r="EU28" s="6"/>
      <c r="EV28" s="10"/>
      <c r="EW28" s="6"/>
      <c r="EX28" s="10"/>
      <c r="EY28" s="6"/>
      <c r="EZ28" s="10"/>
      <c r="FA28" s="6"/>
      <c r="FB28" s="10"/>
      <c r="FC28" s="6"/>
      <c r="FD28" s="10"/>
      <c r="FE28" s="6"/>
      <c r="FF28" s="10"/>
      <c r="FG28" s="6"/>
      <c r="FH28" s="10"/>
      <c r="FI28" s="6"/>
      <c r="FJ28" s="10"/>
      <c r="FK28" s="6"/>
      <c r="FL28" s="10"/>
      <c r="FM28" s="6"/>
      <c r="FN28" s="10"/>
      <c r="FO28" s="6"/>
      <c r="FP28" s="10"/>
      <c r="FQ28" s="6"/>
      <c r="FR28" s="10"/>
      <c r="FS28" s="6"/>
      <c r="FT28" s="10"/>
      <c r="FU28" s="6"/>
      <c r="FV28" s="10"/>
      <c r="FW28" s="6"/>
      <c r="FX28" s="10"/>
      <c r="FY28" s="6"/>
      <c r="FZ28" s="10"/>
      <c r="GA28" s="6"/>
      <c r="GB28" s="10"/>
      <c r="GC28" s="6"/>
      <c r="GD28" s="10"/>
      <c r="GE28" s="6"/>
      <c r="GF28" s="10"/>
      <c r="GG28" s="6"/>
      <c r="GH28" s="10"/>
      <c r="GI28" s="6"/>
      <c r="GJ28" s="10"/>
      <c r="GK28" s="6"/>
      <c r="GL28" s="10"/>
      <c r="GM28" s="6"/>
      <c r="GN28" s="10"/>
      <c r="GO28" s="6"/>
      <c r="GP28" s="10"/>
      <c r="GQ28" s="6"/>
      <c r="GR28" s="10"/>
      <c r="GS28" s="6"/>
      <c r="GT28" s="10"/>
      <c r="GU28" s="6"/>
      <c r="GV28" s="10"/>
      <c r="GW28" s="6"/>
      <c r="GX28" s="10"/>
      <c r="GY28" s="6"/>
      <c r="GZ28" s="10"/>
      <c r="HA28" s="6"/>
      <c r="HB28" s="10"/>
      <c r="HC28" s="6"/>
      <c r="HD28" s="10"/>
      <c r="HE28" s="6"/>
      <c r="HF28" s="10"/>
      <c r="HG28" s="6"/>
      <c r="HH28" s="10"/>
      <c r="HI28" s="6"/>
      <c r="HJ28" s="10"/>
      <c r="HK28" s="6"/>
      <c r="HL28" s="10"/>
      <c r="HM28" s="6"/>
      <c r="HN28" s="10"/>
      <c r="HO28" s="6"/>
      <c r="HP28" s="10"/>
      <c r="HQ28" s="6"/>
      <c r="HR28" s="10"/>
      <c r="HS28" s="6"/>
      <c r="HT28" s="10"/>
      <c r="HU28" s="6"/>
      <c r="HV28" s="10"/>
      <c r="HW28" s="6"/>
      <c r="HX28" s="10"/>
      <c r="HY28" s="6"/>
      <c r="HZ28" s="10"/>
      <c r="IA28" s="6"/>
      <c r="IB28" s="10"/>
      <c r="IC28" s="6"/>
      <c r="ID28" s="10"/>
      <c r="IE28" s="6"/>
      <c r="IF28" s="10"/>
      <c r="IG28" s="6"/>
      <c r="IH28" s="10"/>
      <c r="II28" s="6"/>
      <c r="IJ28" s="10"/>
      <c r="IK28" s="6"/>
      <c r="IL28" s="10"/>
      <c r="IM28" s="6"/>
      <c r="IN28" s="10"/>
      <c r="IO28" s="6"/>
      <c r="IP28" s="10"/>
      <c r="IQ28" s="6"/>
      <c r="IR28" s="10"/>
      <c r="IS28" s="6"/>
      <c r="IT28" s="10"/>
    </row>
    <row r="29" spans="1:6" s="14" customFormat="1" ht="15.75" customHeight="1">
      <c r="A29" s="37" t="s">
        <v>58</v>
      </c>
      <c r="B29" s="24" t="s">
        <v>46</v>
      </c>
      <c r="C29" s="38">
        <v>26836704</v>
      </c>
      <c r="D29" s="19">
        <v>93662</v>
      </c>
      <c r="E29" s="72">
        <f t="shared" si="0"/>
        <v>26930366</v>
      </c>
      <c r="F29" s="13"/>
    </row>
    <row r="30" spans="1:6" s="14" customFormat="1" ht="17.25" customHeight="1" hidden="1">
      <c r="A30" s="37" t="s">
        <v>32</v>
      </c>
      <c r="B30" s="24" t="s">
        <v>18</v>
      </c>
      <c r="C30" s="38"/>
      <c r="D30" s="19"/>
      <c r="E30" s="72">
        <f t="shared" si="0"/>
        <v>0</v>
      </c>
      <c r="F30" s="13"/>
    </row>
    <row r="31" spans="1:6" s="14" customFormat="1" ht="19.5" customHeight="1" hidden="1">
      <c r="A31" s="46" t="s">
        <v>39</v>
      </c>
      <c r="B31" s="43" t="s">
        <v>41</v>
      </c>
      <c r="C31" s="38"/>
      <c r="D31" s="19"/>
      <c r="E31" s="72">
        <f t="shared" si="0"/>
        <v>0</v>
      </c>
      <c r="F31" s="13"/>
    </row>
    <row r="32" spans="1:6" s="14" customFormat="1" ht="20.25" customHeight="1" hidden="1">
      <c r="A32" s="47" t="s">
        <v>37</v>
      </c>
      <c r="B32" s="48" t="s">
        <v>38</v>
      </c>
      <c r="C32" s="42"/>
      <c r="D32" s="19"/>
      <c r="E32" s="72">
        <f t="shared" si="0"/>
        <v>0</v>
      </c>
      <c r="F32" s="13"/>
    </row>
    <row r="33" spans="1:6" s="14" customFormat="1" ht="0.75" customHeight="1">
      <c r="A33" s="49" t="s">
        <v>55</v>
      </c>
      <c r="B33" s="48" t="s">
        <v>56</v>
      </c>
      <c r="C33" s="38"/>
      <c r="D33" s="19"/>
      <c r="E33" s="72">
        <f t="shared" si="0"/>
        <v>0</v>
      </c>
      <c r="F33" s="13"/>
    </row>
    <row r="34" spans="1:6" s="14" customFormat="1" ht="14.25" customHeight="1">
      <c r="A34" s="37" t="s">
        <v>31</v>
      </c>
      <c r="B34" s="24" t="s">
        <v>47</v>
      </c>
      <c r="C34" s="38">
        <v>1246342</v>
      </c>
      <c r="D34" s="19">
        <v>0</v>
      </c>
      <c r="E34" s="72">
        <f t="shared" si="0"/>
        <v>1246342</v>
      </c>
      <c r="F34" s="13"/>
    </row>
    <row r="35" spans="1:6" s="14" customFormat="1" ht="12" customHeight="1" hidden="1">
      <c r="A35" s="37" t="s">
        <v>29</v>
      </c>
      <c r="B35" s="24" t="s">
        <v>30</v>
      </c>
      <c r="C35" s="42"/>
      <c r="D35" s="19"/>
      <c r="E35" s="72">
        <f t="shared" si="0"/>
        <v>0</v>
      </c>
      <c r="F35" s="13"/>
    </row>
    <row r="36" spans="1:5" s="14" customFormat="1" ht="16.5" customHeight="1">
      <c r="A36" s="50" t="s">
        <v>69</v>
      </c>
      <c r="B36" s="51" t="s">
        <v>79</v>
      </c>
      <c r="C36" s="38">
        <v>2501918</v>
      </c>
      <c r="D36" s="19">
        <v>0</v>
      </c>
      <c r="E36" s="72">
        <f t="shared" si="0"/>
        <v>2501918</v>
      </c>
    </row>
    <row r="37" spans="1:5" s="14" customFormat="1" ht="9" customHeight="1" hidden="1">
      <c r="A37" s="49"/>
      <c r="B37" s="52"/>
      <c r="C37" s="38"/>
      <c r="D37" s="19"/>
      <c r="E37" s="72">
        <f t="shared" si="0"/>
        <v>0</v>
      </c>
    </row>
    <row r="38" spans="1:6" ht="16.5" customHeight="1" hidden="1">
      <c r="A38" s="34"/>
      <c r="B38" s="36" t="s">
        <v>6</v>
      </c>
      <c r="C38" s="35">
        <f>C12+C18+C27</f>
        <v>52042005</v>
      </c>
      <c r="D38" s="17"/>
      <c r="E38" s="72">
        <f t="shared" si="0"/>
        <v>52042005</v>
      </c>
      <c r="F38" s="7"/>
    </row>
    <row r="39" spans="1:6" ht="12.75">
      <c r="A39" s="34"/>
      <c r="B39" s="32"/>
      <c r="C39" s="33"/>
      <c r="D39" s="19"/>
      <c r="E39" s="72"/>
      <c r="F39" s="7"/>
    </row>
    <row r="40" spans="1:5" s="9" customFormat="1" ht="14.25">
      <c r="A40" s="34" t="s">
        <v>5</v>
      </c>
      <c r="B40" s="32" t="s">
        <v>64</v>
      </c>
      <c r="C40" s="35">
        <f>SUM(C41:C41)</f>
        <v>21806</v>
      </c>
      <c r="D40" s="35">
        <f>SUM(D41:D41)</f>
        <v>0</v>
      </c>
      <c r="E40" s="35">
        <f>SUM(E41:E41)</f>
        <v>21806</v>
      </c>
    </row>
    <row r="41" spans="1:5" s="4" customFormat="1" ht="15" customHeight="1">
      <c r="A41" s="37"/>
      <c r="B41" s="24" t="s">
        <v>59</v>
      </c>
      <c r="C41" s="38">
        <v>21806</v>
      </c>
      <c r="D41" s="19">
        <v>0</v>
      </c>
      <c r="E41" s="72">
        <f t="shared" si="0"/>
        <v>21806</v>
      </c>
    </row>
    <row r="42" spans="1:6" ht="12.75" customHeight="1">
      <c r="A42" s="37"/>
      <c r="B42" s="24"/>
      <c r="C42" s="42"/>
      <c r="D42" s="82"/>
      <c r="E42" s="83"/>
      <c r="F42" s="84"/>
    </row>
    <row r="43" spans="1:6" s="9" customFormat="1" ht="14.25">
      <c r="A43" s="31">
        <v>2</v>
      </c>
      <c r="B43" s="32" t="s">
        <v>4</v>
      </c>
      <c r="C43" s="33">
        <f>C44+C54</f>
        <v>62439903</v>
      </c>
      <c r="D43" s="33">
        <f>D44+D54</f>
        <v>0</v>
      </c>
      <c r="E43" s="33">
        <f>E44+E54</f>
        <v>62439903</v>
      </c>
      <c r="F43" s="81"/>
    </row>
    <row r="44" spans="1:5" s="9" customFormat="1" ht="14.25">
      <c r="A44" s="34" t="s">
        <v>3</v>
      </c>
      <c r="B44" s="32" t="s">
        <v>20</v>
      </c>
      <c r="C44" s="33">
        <f>C45+C51+C52</f>
        <v>62364025</v>
      </c>
      <c r="D44" s="33">
        <f>D45+D51+D52</f>
        <v>0</v>
      </c>
      <c r="E44" s="33">
        <f>E45+E51+E52</f>
        <v>62364025</v>
      </c>
    </row>
    <row r="45" spans="1:5" s="9" customFormat="1" ht="14.25">
      <c r="A45" s="37"/>
      <c r="B45" s="32" t="s">
        <v>2</v>
      </c>
      <c r="C45" s="33">
        <f>C46+C48+C49+C47+C50</f>
        <v>46241192</v>
      </c>
      <c r="D45" s="33">
        <f>D46+D48+D49+D47+D50</f>
        <v>92282</v>
      </c>
      <c r="E45" s="33">
        <f>E46+E48+E49+E47+E50</f>
        <v>46333474</v>
      </c>
    </row>
    <row r="46" spans="1:5" s="4" customFormat="1" ht="12.75">
      <c r="A46" s="37"/>
      <c r="B46" s="24" t="s">
        <v>1</v>
      </c>
      <c r="C46" s="42">
        <v>37370774</v>
      </c>
      <c r="D46" s="19">
        <v>18771</v>
      </c>
      <c r="E46" s="72">
        <f t="shared" si="0"/>
        <v>37389545</v>
      </c>
    </row>
    <row r="47" spans="1:5" s="4" customFormat="1" ht="12.75">
      <c r="A47" s="37"/>
      <c r="B47" s="24" t="s">
        <v>35</v>
      </c>
      <c r="C47" s="42">
        <v>3779134</v>
      </c>
      <c r="D47" s="19">
        <v>69148</v>
      </c>
      <c r="E47" s="72">
        <f t="shared" si="0"/>
        <v>3848282</v>
      </c>
    </row>
    <row r="48" spans="1:5" s="4" customFormat="1" ht="12.75">
      <c r="A48" s="37"/>
      <c r="B48" s="24" t="s">
        <v>80</v>
      </c>
      <c r="C48" s="42">
        <v>2116954</v>
      </c>
      <c r="D48" s="19">
        <v>0</v>
      </c>
      <c r="E48" s="72">
        <f t="shared" si="0"/>
        <v>2116954</v>
      </c>
    </row>
    <row r="49" spans="1:5" s="4" customFormat="1" ht="12.75">
      <c r="A49" s="37"/>
      <c r="B49" s="53" t="s">
        <v>81</v>
      </c>
      <c r="C49" s="42">
        <v>2357237</v>
      </c>
      <c r="D49" s="19">
        <v>0</v>
      </c>
      <c r="E49" s="72">
        <f t="shared" si="0"/>
        <v>2357237</v>
      </c>
    </row>
    <row r="50" spans="1:5" s="4" customFormat="1" ht="23.25" customHeight="1">
      <c r="A50" s="37"/>
      <c r="B50" s="54" t="s">
        <v>70</v>
      </c>
      <c r="C50" s="42">
        <v>617093</v>
      </c>
      <c r="D50" s="19">
        <v>4363</v>
      </c>
      <c r="E50" s="72">
        <f t="shared" si="0"/>
        <v>621456</v>
      </c>
    </row>
    <row r="51" spans="1:5" s="9" customFormat="1" ht="28.5" customHeight="1">
      <c r="A51" s="37"/>
      <c r="B51" s="55" t="s">
        <v>48</v>
      </c>
      <c r="C51" s="33">
        <v>16122833</v>
      </c>
      <c r="D51" s="16">
        <v>-92282</v>
      </c>
      <c r="E51" s="17">
        <f t="shared" si="0"/>
        <v>16030551</v>
      </c>
    </row>
    <row r="52" spans="1:5" s="4" customFormat="1" ht="1.5" customHeight="1">
      <c r="A52" s="37"/>
      <c r="B52" s="32" t="s">
        <v>63</v>
      </c>
      <c r="C52" s="33"/>
      <c r="D52" s="20"/>
      <c r="E52" s="72">
        <f t="shared" si="0"/>
        <v>0</v>
      </c>
    </row>
    <row r="53" spans="1:6" ht="12.75" customHeight="1">
      <c r="A53" s="34"/>
      <c r="B53" s="32"/>
      <c r="C53" s="33"/>
      <c r="D53" s="19"/>
      <c r="E53" s="72"/>
      <c r="F53" s="7"/>
    </row>
    <row r="54" spans="1:6" ht="12.75">
      <c r="A54" s="34" t="s">
        <v>0</v>
      </c>
      <c r="B54" s="32" t="s">
        <v>65</v>
      </c>
      <c r="C54" s="33">
        <f>C55+C59</f>
        <v>75878</v>
      </c>
      <c r="D54" s="33">
        <f>D55+D59</f>
        <v>0</v>
      </c>
      <c r="E54" s="33">
        <f>E55+E59</f>
        <v>75878</v>
      </c>
      <c r="F54" s="7"/>
    </row>
    <row r="55" spans="1:6" ht="12.75">
      <c r="A55" s="31"/>
      <c r="B55" s="32" t="s">
        <v>2</v>
      </c>
      <c r="C55" s="33">
        <f>SUM(C56:C58)</f>
        <v>40439</v>
      </c>
      <c r="D55" s="33">
        <f>SUM(D56:D58)</f>
        <v>0</v>
      </c>
      <c r="E55" s="33">
        <f>SUM(E56:E58)</f>
        <v>40439</v>
      </c>
      <c r="F55" s="7"/>
    </row>
    <row r="56" spans="1:5" s="12" customFormat="1" ht="12.75">
      <c r="A56" s="31"/>
      <c r="B56" s="24" t="s">
        <v>66</v>
      </c>
      <c r="C56" s="42">
        <v>23042</v>
      </c>
      <c r="D56" s="19">
        <v>0</v>
      </c>
      <c r="E56" s="72">
        <f t="shared" si="0"/>
        <v>23042</v>
      </c>
    </row>
    <row r="57" spans="1:5" s="4" customFormat="1" ht="12" customHeight="1">
      <c r="A57" s="31"/>
      <c r="B57" s="24" t="s">
        <v>67</v>
      </c>
      <c r="C57" s="42">
        <v>7397</v>
      </c>
      <c r="D57" s="19">
        <v>0</v>
      </c>
      <c r="E57" s="72">
        <f t="shared" si="0"/>
        <v>7397</v>
      </c>
    </row>
    <row r="58" spans="1:5" s="4" customFormat="1" ht="13.5" customHeight="1">
      <c r="A58" s="31"/>
      <c r="B58" s="24" t="s">
        <v>68</v>
      </c>
      <c r="C58" s="42">
        <v>10000</v>
      </c>
      <c r="D58" s="19">
        <v>0</v>
      </c>
      <c r="E58" s="72">
        <f t="shared" si="0"/>
        <v>10000</v>
      </c>
    </row>
    <row r="59" spans="1:6" ht="12.75">
      <c r="A59" s="37"/>
      <c r="B59" s="32" t="s">
        <v>34</v>
      </c>
      <c r="C59" s="33">
        <v>35439</v>
      </c>
      <c r="D59" s="16">
        <v>0</v>
      </c>
      <c r="E59" s="17">
        <f t="shared" si="0"/>
        <v>35439</v>
      </c>
      <c r="F59" s="7"/>
    </row>
    <row r="60" spans="1:5" s="4" customFormat="1" ht="12.75">
      <c r="A60" s="37"/>
      <c r="B60" s="24"/>
      <c r="C60" s="42"/>
      <c r="D60" s="19"/>
      <c r="E60" s="72"/>
    </row>
    <row r="61" spans="1:6" ht="24.75" customHeight="1">
      <c r="A61" s="34">
        <v>3</v>
      </c>
      <c r="B61" s="32" t="s">
        <v>33</v>
      </c>
      <c r="C61" s="35">
        <f>C62+C63</f>
        <v>-10376092</v>
      </c>
      <c r="D61" s="85">
        <f>D62+D63</f>
        <v>93662</v>
      </c>
      <c r="E61" s="35">
        <f>E62+E63</f>
        <v>-10282430</v>
      </c>
      <c r="F61" s="7"/>
    </row>
    <row r="62" spans="1:5" s="4" customFormat="1" ht="13.5">
      <c r="A62" s="34"/>
      <c r="B62" s="69" t="s">
        <v>20</v>
      </c>
      <c r="C62" s="70">
        <f>C11-C44</f>
        <v>-10322020</v>
      </c>
      <c r="D62" s="86">
        <f>D11-D44</f>
        <v>93662</v>
      </c>
      <c r="E62" s="70">
        <f>E11-E44</f>
        <v>-10228358</v>
      </c>
    </row>
    <row r="63" spans="1:5" s="4" customFormat="1" ht="13.5">
      <c r="A63" s="34"/>
      <c r="B63" s="69" t="s">
        <v>77</v>
      </c>
      <c r="C63" s="70">
        <v>-54072</v>
      </c>
      <c r="D63" s="70">
        <v>0</v>
      </c>
      <c r="E63" s="70">
        <f>E40-E54</f>
        <v>-54072</v>
      </c>
    </row>
    <row r="64" spans="1:6" ht="13.5">
      <c r="A64" s="34"/>
      <c r="B64" s="56"/>
      <c r="C64" s="64"/>
      <c r="D64" s="82"/>
      <c r="E64" s="83"/>
      <c r="F64" s="7"/>
    </row>
    <row r="65" spans="1:6" ht="12.75">
      <c r="A65" s="34">
        <v>4</v>
      </c>
      <c r="B65" s="32" t="s">
        <v>14</v>
      </c>
      <c r="C65" s="35">
        <f>C66+C78</f>
        <v>10376092</v>
      </c>
      <c r="D65" s="35">
        <f>D66+D78</f>
        <v>-93662</v>
      </c>
      <c r="E65" s="35">
        <f>E66+E78</f>
        <v>10282430</v>
      </c>
      <c r="F65" s="7"/>
    </row>
    <row r="66" spans="1:6" ht="18" customHeight="1">
      <c r="A66" s="34"/>
      <c r="B66" s="69" t="s">
        <v>20</v>
      </c>
      <c r="C66" s="70">
        <f>C67+C70+C77</f>
        <v>10322020</v>
      </c>
      <c r="D66" s="70">
        <f>D67+D70+D77</f>
        <v>-93662</v>
      </c>
      <c r="E66" s="70">
        <f>E67+E70+E77</f>
        <v>10228358</v>
      </c>
      <c r="F66" s="7"/>
    </row>
    <row r="67" spans="1:5" s="4" customFormat="1" ht="12.75">
      <c r="A67" s="34"/>
      <c r="B67" s="24" t="s">
        <v>22</v>
      </c>
      <c r="C67" s="42">
        <f>C68-C69</f>
        <v>6982521</v>
      </c>
      <c r="D67" s="42">
        <f>D68-D69</f>
        <v>0</v>
      </c>
      <c r="E67" s="42">
        <f>E68-E69</f>
        <v>6982521</v>
      </c>
    </row>
    <row r="68" spans="1:9" s="4" customFormat="1" ht="12.75">
      <c r="A68" s="34"/>
      <c r="B68" s="24" t="s">
        <v>23</v>
      </c>
      <c r="C68" s="38">
        <f>868885+6113636</f>
        <v>6982521</v>
      </c>
      <c r="D68" s="19"/>
      <c r="E68" s="72">
        <f t="shared" si="0"/>
        <v>6982521</v>
      </c>
      <c r="F68" s="15"/>
      <c r="I68" s="15"/>
    </row>
    <row r="69" spans="1:5" s="4" customFormat="1" ht="12.75" hidden="1">
      <c r="A69" s="34"/>
      <c r="B69" s="24" t="s">
        <v>21</v>
      </c>
      <c r="C69" s="38"/>
      <c r="D69" s="19"/>
      <c r="E69" s="72">
        <f t="shared" si="0"/>
        <v>0</v>
      </c>
    </row>
    <row r="70" spans="1:5" s="4" customFormat="1" ht="22.5" customHeight="1">
      <c r="A70" s="34"/>
      <c r="B70" s="25" t="s">
        <v>13</v>
      </c>
      <c r="C70" s="38">
        <f>C73+C71+C72+C74+C75+C76</f>
        <v>3339499</v>
      </c>
      <c r="D70" s="38">
        <f>D73+D71+D72+D74+D75+D76</f>
        <v>-93662</v>
      </c>
      <c r="E70" s="38">
        <f>E73+E71+E72+E74+E75+E76</f>
        <v>3245837</v>
      </c>
    </row>
    <row r="71" spans="1:5" s="4" customFormat="1" ht="24" customHeight="1">
      <c r="A71" s="34"/>
      <c r="B71" s="43" t="s">
        <v>53</v>
      </c>
      <c r="C71" s="38">
        <v>-2506523</v>
      </c>
      <c r="D71" s="19">
        <v>0</v>
      </c>
      <c r="E71" s="72">
        <f t="shared" si="0"/>
        <v>-2506523</v>
      </c>
    </row>
    <row r="72" spans="1:5" s="4" customFormat="1" ht="27.75" customHeight="1">
      <c r="A72" s="34"/>
      <c r="B72" s="43" t="s">
        <v>52</v>
      </c>
      <c r="C72" s="38">
        <v>-2022110</v>
      </c>
      <c r="D72" s="19">
        <v>0</v>
      </c>
      <c r="E72" s="72">
        <f t="shared" si="0"/>
        <v>-2022110</v>
      </c>
    </row>
    <row r="73" spans="1:5" s="4" customFormat="1" ht="27.75" customHeight="1">
      <c r="A73" s="34"/>
      <c r="B73" s="43" t="s">
        <v>24</v>
      </c>
      <c r="C73" s="38">
        <v>7774470</v>
      </c>
      <c r="D73" s="19">
        <v>0</v>
      </c>
      <c r="E73" s="72">
        <f aca="true" t="shared" si="1" ref="E73:E79">C73+D73</f>
        <v>7774470</v>
      </c>
    </row>
    <row r="74" spans="1:5" s="4" customFormat="1" ht="24" customHeight="1">
      <c r="A74" s="34"/>
      <c r="B74" s="43" t="s">
        <v>74</v>
      </c>
      <c r="C74" s="38">
        <v>93662</v>
      </c>
      <c r="D74" s="19">
        <v>-93662</v>
      </c>
      <c r="E74" s="72">
        <f t="shared" si="1"/>
        <v>0</v>
      </c>
    </row>
    <row r="75" spans="1:5" s="4" customFormat="1" ht="30.75" customHeight="1" hidden="1">
      <c r="A75" s="34"/>
      <c r="B75" s="43" t="s">
        <v>75</v>
      </c>
      <c r="C75" s="38">
        <v>0</v>
      </c>
      <c r="D75" s="19"/>
      <c r="E75" s="72">
        <f t="shared" si="1"/>
        <v>0</v>
      </c>
    </row>
    <row r="76" spans="1:5" s="4" customFormat="1" ht="33.75" customHeight="1" hidden="1">
      <c r="A76" s="34"/>
      <c r="B76" s="57" t="s">
        <v>76</v>
      </c>
      <c r="C76" s="38">
        <v>0</v>
      </c>
      <c r="D76" s="19"/>
      <c r="E76" s="72">
        <f t="shared" si="1"/>
        <v>0</v>
      </c>
    </row>
    <row r="77" spans="1:5" s="4" customFormat="1" ht="27" customHeight="1" hidden="1">
      <c r="A77" s="34"/>
      <c r="B77" s="24" t="s">
        <v>36</v>
      </c>
      <c r="C77" s="38"/>
      <c r="D77" s="19"/>
      <c r="E77" s="72">
        <f t="shared" si="1"/>
        <v>0</v>
      </c>
    </row>
    <row r="78" spans="1:6" ht="21" customHeight="1">
      <c r="A78" s="34"/>
      <c r="B78" s="69" t="s">
        <v>71</v>
      </c>
      <c r="C78" s="64">
        <f>C79-C80</f>
        <v>54072</v>
      </c>
      <c r="D78" s="64">
        <f>D79-D80</f>
        <v>0</v>
      </c>
      <c r="E78" s="64">
        <f>E79-E80</f>
        <v>54072</v>
      </c>
      <c r="F78" s="7"/>
    </row>
    <row r="79" spans="1:5" s="4" customFormat="1" ht="12.75">
      <c r="A79" s="34"/>
      <c r="B79" s="24" t="s">
        <v>23</v>
      </c>
      <c r="C79" s="42">
        <v>54072</v>
      </c>
      <c r="D79" s="19"/>
      <c r="E79" s="72">
        <f t="shared" si="1"/>
        <v>54072</v>
      </c>
    </row>
    <row r="80" spans="1:5" s="4" customFormat="1" ht="2.25" customHeight="1" hidden="1">
      <c r="A80" s="34"/>
      <c r="B80" s="24" t="s">
        <v>21</v>
      </c>
      <c r="C80" s="42">
        <v>0</v>
      </c>
      <c r="D80" s="19"/>
      <c r="E80" s="15"/>
    </row>
    <row r="81" spans="1:6" ht="14.25">
      <c r="A81" s="34"/>
      <c r="B81" s="32"/>
      <c r="C81" s="33"/>
      <c r="D81" s="2"/>
      <c r="E81" s="15"/>
      <c r="F81" s="7"/>
    </row>
    <row r="82" spans="1:6" ht="14.25">
      <c r="A82" s="34"/>
      <c r="B82" s="32"/>
      <c r="C82" s="33"/>
      <c r="D82" s="2"/>
      <c r="E82" s="15"/>
      <c r="F82" s="7"/>
    </row>
    <row r="83" spans="1:6" ht="15.75" customHeight="1">
      <c r="A83" s="87" t="s">
        <v>89</v>
      </c>
      <c r="B83" s="87"/>
      <c r="C83" s="87"/>
      <c r="D83" s="87"/>
      <c r="E83" s="87"/>
      <c r="F83" s="7"/>
    </row>
    <row r="84" spans="2:6" ht="15.75">
      <c r="B84" s="59"/>
      <c r="C84" s="65"/>
      <c r="D84" s="7"/>
      <c r="E84" s="15"/>
      <c r="F84" s="7"/>
    </row>
    <row r="85" ht="12.75">
      <c r="E85" s="15"/>
    </row>
    <row r="86" ht="14.25">
      <c r="E86" s="21"/>
    </row>
    <row r="87" spans="2:5" ht="14.25">
      <c r="B87" s="60"/>
      <c r="C87" s="67"/>
      <c r="D87" s="18"/>
      <c r="E87" s="21"/>
    </row>
    <row r="88" spans="2:5" ht="14.25">
      <c r="B88" s="60"/>
      <c r="C88" s="67"/>
      <c r="D88" s="18"/>
      <c r="E88" s="21"/>
    </row>
    <row r="89" spans="2:5" ht="14.25">
      <c r="B89" s="60"/>
      <c r="C89" s="68"/>
      <c r="D89" s="18"/>
      <c r="E89" s="21"/>
    </row>
    <row r="90" spans="2:5" ht="14.25">
      <c r="B90" s="60"/>
      <c r="C90" s="67"/>
      <c r="D90" s="18"/>
      <c r="E90" s="21"/>
    </row>
    <row r="91" spans="2:5" ht="14.25">
      <c r="B91" s="60"/>
      <c r="C91" s="67"/>
      <c r="D91" s="18"/>
      <c r="E91" s="9"/>
    </row>
    <row r="92" spans="2:4" ht="12.75">
      <c r="B92" s="60"/>
      <c r="C92" s="67"/>
      <c r="D92" s="18"/>
    </row>
  </sheetData>
  <sheetProtection/>
  <mergeCells count="1">
    <mergeCell ref="A83:E83"/>
  </mergeCells>
  <printOptions/>
  <pageMargins left="1.141732283464567" right="0.1968503937007874" top="0.4330708661417323" bottom="0.3937007874015748" header="0.3937007874015748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Sanita Djadela</cp:lastModifiedBy>
  <cp:lastPrinted>2023-11-24T13:02:16Z</cp:lastPrinted>
  <dcterms:created xsi:type="dcterms:W3CDTF">1996-10-14T23:33:28Z</dcterms:created>
  <dcterms:modified xsi:type="dcterms:W3CDTF">2023-12-04T12:17:10Z</dcterms:modified>
  <cp:category/>
  <cp:version/>
  <cp:contentType/>
  <cp:contentStatus/>
</cp:coreProperties>
</file>