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'2.pielikums'!$A$5:$CJ$8</definedName>
    <definedName name="Excel_BuiltIn_Print_Titles_1">#REF!</definedName>
    <definedName name="_xlnm.Print_Area" localSheetId="0">'2.pielikums'!$A$1:$O$128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<sst xmlns="http://schemas.openxmlformats.org/spreadsheetml/2006/main" count="517" uniqueCount="351">
  <si>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</si>
  <si>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</si>
  <si>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</si>
  <si>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</si>
  <si>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</si>
  <si>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</si>
  <si>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</si>
  <si>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</si>
  <si>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</si>
  <si>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</si>
  <si>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</si>
  <si>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</si>
  <si>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</si>
  <si>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</si>
  <si>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</si>
  <si>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</si>
  <si>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</si>
  <si>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</si>
  <si>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</si>
  <si>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</si>
  <si>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</si>
  <si>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</si>
  <si>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</si>
  <si>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</si>
  <si>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</si>
  <si>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</si>
  <si>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</si>
  <si>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</si>
  <si>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</si>
  <si>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</si>
  <si>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</si>
  <si>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</si>
  <si>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</si>
  <si>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</si>
  <si>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</si>
  <si>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</si>
  <si>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</si>
  <si>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</si>
  <si>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</si>
  <si>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</si>
  <si>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</si>
  <si>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</si>
  <si>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</si>
  <si>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</si>
  <si>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</si>
  <si>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</si>
  <si>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</si>
  <si>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</si>
  <si>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</si>
  <si>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</si>
  <si>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</si>
  <si>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</si>
  <si>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</si>
  <si>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</si>
  <si>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</si>
  <si>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</si>
  <si>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</si>
  <si>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</si>
  <si>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</si>
  <si>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</si>
  <si>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</si>
  <si>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</si>
  <si>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</si>
  <si>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</si>
  <si>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</si>
  <si>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</si>
  <si>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</si>
  <si>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</si>
  <si>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</si>
  <si>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</si>
  <si>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</si>
  <si>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</si>
  <si>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</si>
  <si>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</si>
  <si>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</si>
  <si>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</si>
  <si>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</si>
  <si>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</si>
  <si>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</si>
  <si>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</si>
  <si>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</si>
  <si>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</si>
  <si>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</si>
  <si>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</si>
  <si>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</si>
  <si>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</si>
  <si>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</si>
  <si>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</si>
  <si>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</si>
  <si>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</si>
  <si>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</si>
  <si>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</si>
  <si>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</si>
  <si>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</si>
  <si>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</si>
  <si>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</si>
  <si>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</si>
  <si>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</si>
  <si>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</si>
  <si>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</si>
  <si>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</si>
  <si>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</si>
  <si>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</si>
  <si>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ERAF projekta 'Ūdenssaimniecības attīstība Rēzeknes novada Stoļerovas pagasta Stoļerovas ciema" īstenošanai.</t>
  </si>
  <si>
    <t>27.06.2013</t>
  </si>
  <si>
    <t>20.06.2023</t>
  </si>
  <si>
    <t>22.08.2012</t>
  </si>
  <si>
    <t>20.12.2029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</si>
  <si>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</si>
  <si>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</si>
  <si>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</si>
  <si>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</si>
  <si>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</si>
  <si>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</si>
  <si>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</si>
  <si>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</si>
  <si>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</si>
  <si>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</si>
  <si>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13.11.2018</t>
  </si>
  <si>
    <t>20.10.2038</t>
  </si>
  <si>
    <t>20.02.2028</t>
  </si>
  <si>
    <t>11.02.2019</t>
  </si>
  <si>
    <t>20.01.2039</t>
  </si>
  <si>
    <t>30.08.2018</t>
  </si>
  <si>
    <t>20.03.2039</t>
  </si>
  <si>
    <t>12.05.2009</t>
  </si>
  <si>
    <t>20.07.2029</t>
  </si>
  <si>
    <t>24.07.2014</t>
  </si>
  <si>
    <t>20.07.2039</t>
  </si>
  <si>
    <t>ERAF projekta (Nr.3DP/3.4.1.1.0/13APIA/CFLA/006/083) "Ūdenssaimniecības attīstība Rēzeknes novada Silmalas pagasta Štikānu ciemā"īstenošana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</si>
  <si>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</si>
  <si>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</si>
  <si>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</si>
  <si>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</si>
  <si>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</si>
  <si>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20.06.2028</t>
  </si>
  <si>
    <t>20.08.2029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</si>
  <si>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</si>
  <si>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</si>
  <si>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</si>
  <si>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</si>
  <si>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</si>
  <si>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22.11.2013</t>
  </si>
  <si>
    <t>20.11.2033</t>
  </si>
  <si>
    <t>19.03.2014</t>
  </si>
  <si>
    <t>20.03.2024</t>
  </si>
  <si>
    <t>19.06.2015</t>
  </si>
  <si>
    <t>20.06.2025</t>
  </si>
  <si>
    <t>24.09.2012</t>
  </si>
  <si>
    <t>20.09.2037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</si>
  <si>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</si>
  <si>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</si>
  <si>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</si>
  <si>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</si>
  <si>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</si>
  <si>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</si>
  <si>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</si>
  <si>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</si>
  <si>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</si>
  <si>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</si>
  <si>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</si>
  <si>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</si>
  <si>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</si>
  <si>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</si>
  <si>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</si>
  <si>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</si>
  <si>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</si>
  <si>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</si>
  <si>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</si>
  <si>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</si>
  <si>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</si>
  <si>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</si>
  <si>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</si>
  <si>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</si>
  <si>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</si>
  <si>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</si>
  <si>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</si>
  <si>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</si>
  <si>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</si>
  <si>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</si>
  <si>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</si>
  <si>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</si>
  <si>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</si>
  <si>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</si>
  <si>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</si>
  <si>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</si>
  <si>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</si>
  <si>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</si>
  <si>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</si>
  <si>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</si>
  <si>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</si>
  <si>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</si>
  <si>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</si>
  <si>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</si>
  <si>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</si>
  <si>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</si>
  <si>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</si>
  <si>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</si>
  <si>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</si>
  <si>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</si>
  <si>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</si>
  <si>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</si>
  <si>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</si>
  <si>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</si>
  <si>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</si>
  <si>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</si>
  <si>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</si>
  <si>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</si>
  <si>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</si>
  <si>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</si>
  <si>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</si>
  <si>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</si>
  <si>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</si>
  <si>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24.11.2016</t>
  </si>
  <si>
    <t>20.11.2023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</si>
  <si>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</si>
  <si>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</si>
  <si>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</si>
  <si>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</si>
  <si>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</si>
  <si>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</si>
  <si>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</si>
  <si>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</si>
  <si>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</si>
  <si>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</si>
  <si>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</si>
  <si>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</si>
  <si>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</si>
  <si>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</si>
  <si>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</si>
  <si>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</si>
  <si>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</si>
  <si>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</si>
  <si>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</si>
  <si>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</si>
  <si>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</si>
  <si>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</si>
  <si>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</si>
  <si>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</si>
  <si>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</si>
  <si>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</si>
  <si>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</si>
  <si>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</si>
  <si>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</si>
  <si>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</si>
  <si>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</si>
  <si>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</si>
  <si>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</si>
  <si>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</si>
  <si>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</si>
  <si>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</si>
  <si>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</si>
  <si>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</si>
  <si>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</si>
  <si>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</si>
  <si>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</si>
  <si>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</si>
  <si>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</si>
  <si>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</si>
  <si>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</si>
  <si>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</si>
  <si>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</si>
  <si>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</si>
  <si>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</si>
  <si>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</si>
  <si>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</si>
  <si>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</si>
  <si>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</si>
  <si>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</si>
  <si>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</si>
  <si>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</si>
  <si>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</si>
  <si>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</si>
  <si>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</si>
  <si>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</si>
  <si>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</si>
  <si>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</si>
  <si>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</si>
  <si>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</si>
  <si>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</si>
  <si>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</si>
  <si>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</si>
  <si>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</si>
  <si>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</si>
  <si>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</si>
  <si>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</si>
  <si>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</si>
  <si>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</si>
  <si>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</si>
  <si>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</si>
  <si>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</si>
  <si>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</si>
  <si>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</si>
  <si>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</si>
  <si>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</si>
  <si>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</si>
  <si>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</si>
  <si>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</si>
  <si>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</si>
  <si>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</si>
  <si>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</si>
  <si>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</si>
  <si>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</si>
  <si>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</si>
  <si>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</si>
  <si>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</si>
  <si>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</si>
  <si>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</si>
  <si>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</si>
  <si>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</si>
  <si>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</si>
  <si>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</si>
  <si>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</si>
  <si>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</si>
  <si>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</si>
  <si>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</si>
  <si>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Rēzeknes novada pašvaldības 2023. gada saistību apmērs saimnieciskajā gadā un turpmākajos gados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</si>
  <si>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</si>
  <si>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</si>
  <si>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</si>
  <si>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</si>
  <si>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</si>
  <si>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</si>
  <si>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</si>
  <si>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</si>
  <si>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</si>
  <si>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2023. gada 20. jūlija saistošajiem noteikumiem Nr. 6</t>
  </si>
  <si>
    <t>2. pielikums</t>
  </si>
  <si>
    <t>ELFLA projekta (Nr.17-01-A00702-000052) " Pašvaldības ceļu infrastruktūras uzlabošana Rēzeknes novadā, 1. kārta"īstenošanai</t>
  </si>
  <si>
    <t>ELFLA projekta ( Nr.18-01-A00702-000013) " Pašvaldības ceļu infrastruktūras uzlabošana Rēzeknes novadā, 4.kārta"īstenošanai</t>
  </si>
  <si>
    <t>ELFLA projekts" Lendžu ciema Kalnezeru skolas sporta zāles rekonstrukcija"</t>
  </si>
  <si>
    <t>ERAF projekta ( Nr.5.6.2.0/16/I/018) " Industriālo teritoriju tīklojuma izveide uzņēmējdarbības veicināšanai Rēzeknes pilsētas, Rēzeknes un Viļānu novados"īstenošanai</t>
  </si>
  <si>
    <t>ERAF projekta "Ūdenssaimniecības attīstība Rēzeknes novada Bērzgales pagasta Bērzgales ciemā"īstenošanai</t>
  </si>
  <si>
    <t>ERAF projekta" Ūdenssaimniecības infrastuktūras attīstība Vērēmu pagasta Iugulovas ciemā"</t>
  </si>
  <si>
    <t>ERAF projekts" Rēzeknes novada Lendžu pagasta Lendžu ciema ūdenssaimniecības attīstība II kārta"</t>
  </si>
  <si>
    <t>EZF projekts" Brīvdabas estrādes kompleksa būvniecība Lendžu pagasta Lendžu ciemā"</t>
  </si>
  <si>
    <t>EZF projekts" Viraudas ezera teritorijas labiekārtošana izbūvējot laivu piestātni ar piebraukšanas laukumu Lendžu ciemā"</t>
  </si>
  <si>
    <t>RAF projekts" Ūdenssaimniecības attīstība Rēzeknes novada Lendžu pagasta Lendžu ciemā"</t>
  </si>
  <si>
    <t>Projekta " Nautrēnu pagasta PII " Vālodzīte "siltināšanas darbi"īstenošanai</t>
  </si>
  <si>
    <t>KPFI projekta Nr.KPFI-15.3/68" Kompleksi risinājumi siltumnīcefekta gāzu emisiju samazināšanai Verēmu pamatskolā" īstenošanai</t>
  </si>
  <si>
    <t>ERAF projekta ( Nr.9.3.1.1/19/I/047) " Sabiedrībā balstītu sociālo pakalpojumu infrastruktūras izveide un attīstība Rēzeknes novadā" īstenošanai</t>
  </si>
  <si>
    <t>ELFLA projekta ( Nr.19-01-A00702-000067) " Pašvaldības ceļu infrastruktūras uzlabošana Rēzeknes novadā, 5. kārta" īstenošanai</t>
  </si>
  <si>
    <t>Kohēzijas fonda projekta Nr.5.3.1.0/17/I/029 " Ūdenssaimniecības attīstība Maltā III kārta"īstenošanai</t>
  </si>
  <si>
    <t>ERAF projekts "Ūdenssaimniecības attīstība Rēzeknes novada Kaunatas ciemā"</t>
  </si>
  <si>
    <t>KPFI projekta Nr.KPFI-7/7 "Oglekļa dioksīda emisiju samazināšana Rēzeknes novada pašvaldības izglītības iestāžu ēkās" Kaunatas pagastā īstenošanai.</t>
  </si>
  <si>
    <t>ELFLA projekta (Nr.11-01-L32100-000259)"Stoļerovas pagasta saieta nama izveide"īstenošanai</t>
  </si>
  <si>
    <t>ELFLA projekta (Nr.18-01-A00702-000006) " Pašvaldības ceļu infrastruktūras uzlabošana Rēzeknes novadā, 3. kārta"īstenošanai</t>
  </si>
  <si>
    <t xml:space="preserve">ERAF projekta (Nr.3DP/3.4.1.1.0/13/APIA/CFLA/005/004) "Ūdenssaimniecībasattīstība Rēzeknes novada Silmalas pagasta Kruķu ciemā"īstenošana </t>
  </si>
  <si>
    <t>EZF projekts "Mākoņkalna pagasta brīvā laika pavadīšanas centra izveide"</t>
  </si>
  <si>
    <t>KPFI projekta (Nr.KPFI-10/79)" Tiskādu vidusskolas rekonstrukcija, kas atbilst zema enerģijas patēriņa ēkas prasībām" īstenošanai</t>
  </si>
  <si>
    <t>KPFI projekta (Nr.KPFI-15.4/59) Kompleksi risinājumi siltumnīcefekta gāzu emisiju samazināšanai Maltas vidusskolā īstenošanai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</si>
</sst>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178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148" applyFont="1" applyFill="1" applyBorder="1" applyAlignment="1" applyProtection="1">
      <alignment vertical="center"/>
      <protection locked="0"/>
    </xf>
    <xf numFmtId="0" fontId="3" fillId="0" borderId="0" xfId="148" applyFont="1" applyBorder="1" applyProtection="1">
      <alignment/>
      <protection locked="0"/>
    </xf>
    <xf numFmtId="0" fontId="3" fillId="0" borderId="0" xfId="148" applyFont="1" applyProtection="1">
      <alignment/>
      <protection/>
    </xf>
    <xf numFmtId="0" fontId="3" fillId="0" borderId="0" xfId="148" applyFont="1" applyProtection="1">
      <alignment/>
      <protection locked="0"/>
    </xf>
    <xf numFmtId="0" fontId="9" fillId="0" borderId="0" xfId="148" applyFont="1" applyAlignment="1" applyProtection="1">
      <alignment horizontal="right"/>
      <protection locked="0"/>
    </xf>
    <xf numFmtId="0" fontId="3" fillId="53" borderId="0" xfId="148" applyFont="1" applyFill="1" applyBorder="1" applyAlignment="1" applyProtection="1">
      <alignment horizontal="center" vertical="center" wrapText="1"/>
      <protection/>
    </xf>
    <xf numFmtId="0" fontId="3" fillId="0" borderId="0" xfId="148" applyFont="1" applyBorder="1" applyAlignment="1" applyProtection="1">
      <alignment horizontal="center" wrapText="1"/>
      <protection/>
    </xf>
    <xf numFmtId="0" fontId="5" fillId="53" borderId="0" xfId="148" applyFont="1" applyFill="1" applyBorder="1" applyAlignment="1" applyProtection="1">
      <alignment horizontal="center" vertical="center" wrapText="1"/>
      <protection/>
    </xf>
    <xf numFmtId="0" fontId="5" fillId="0" borderId="0" xfId="148" applyFont="1" applyBorder="1" applyAlignment="1" applyProtection="1">
      <alignment horizontal="center" wrapText="1"/>
      <protection/>
    </xf>
    <xf numFmtId="0" fontId="3" fillId="53" borderId="0" xfId="148" applyFont="1" applyFill="1" applyBorder="1" applyAlignment="1" applyProtection="1">
      <alignment horizontal="center" vertical="center" wrapText="1"/>
      <protection locked="0"/>
    </xf>
    <xf numFmtId="0" fontId="3" fillId="0" borderId="0" xfId="148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wrapText="1"/>
      <protection locked="0"/>
    </xf>
    <xf numFmtId="49" fontId="5" fillId="0" borderId="0" xfId="148" applyNumberFormat="1" applyFont="1" applyBorder="1" applyAlignment="1" applyProtection="1">
      <alignment vertical="center" wrapText="1"/>
      <protection locked="0"/>
    </xf>
    <xf numFmtId="49" fontId="9" fillId="0" borderId="0" xfId="148" applyNumberFormat="1" applyFont="1" applyAlignment="1" applyProtection="1">
      <alignment vertical="center" wrapText="1"/>
      <protection/>
    </xf>
    <xf numFmtId="0" fontId="5" fillId="0" borderId="0" xfId="148" applyFont="1" applyBorder="1" applyAlignment="1" applyProtection="1">
      <alignment vertical="center"/>
      <protection/>
    </xf>
    <xf numFmtId="49" fontId="3" fillId="0" borderId="0" xfId="148" applyNumberFormat="1" applyFont="1" applyFill="1" applyBorder="1" applyProtection="1">
      <alignment/>
      <protection locked="0"/>
    </xf>
    <xf numFmtId="49" fontId="3" fillId="0" borderId="0" xfId="148" applyNumberFormat="1" applyFont="1" applyBorder="1" applyProtection="1">
      <alignment/>
      <protection locked="0"/>
    </xf>
    <xf numFmtId="49" fontId="10" fillId="0" borderId="0" xfId="148" applyNumberFormat="1" applyFont="1" applyProtection="1">
      <alignment/>
      <protection locked="0"/>
    </xf>
    <xf numFmtId="0" fontId="10" fillId="0" borderId="0" xfId="148" applyFont="1" applyProtection="1">
      <alignment/>
      <protection locked="0"/>
    </xf>
    <xf numFmtId="0" fontId="3" fillId="0" borderId="0" xfId="148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148" applyFont="1" applyFill="1" applyBorder="1" applyAlignment="1" applyProtection="1">
      <alignment horizontal="center" vertical="center" wrapText="1"/>
      <protection/>
    </xf>
    <xf numFmtId="0" fontId="6" fillId="0" borderId="19" xfId="148" applyFont="1" applyFill="1" applyBorder="1" applyAlignment="1" applyProtection="1">
      <alignment horizontal="center" vertical="center" wrapText="1"/>
      <protection/>
    </xf>
    <xf numFmtId="49" fontId="5" fillId="0" borderId="19" xfId="148" applyNumberFormat="1" applyFont="1" applyBorder="1" applyAlignment="1" applyProtection="1">
      <alignment horizontal="center" wrapText="1"/>
      <protection/>
    </xf>
    <xf numFmtId="0" fontId="5" fillId="0" borderId="19" xfId="148" applyFont="1" applyFill="1" applyBorder="1" applyAlignment="1" applyProtection="1">
      <alignment horizontal="center" wrapText="1"/>
      <protection/>
    </xf>
    <xf numFmtId="0" fontId="5" fillId="0" borderId="19" xfId="148" applyFont="1" applyBorder="1" applyAlignment="1" applyProtection="1">
      <alignment horizontal="center" wrapText="1"/>
      <protection/>
    </xf>
    <xf numFmtId="49" fontId="7" fillId="0" borderId="19" xfId="148" applyNumberFormat="1" applyFont="1" applyBorder="1" applyAlignment="1" applyProtection="1">
      <alignment wrapText="1"/>
      <protection/>
    </xf>
    <xf numFmtId="49" fontId="4" fillId="0" borderId="19" xfId="148" applyNumberFormat="1" applyFont="1" applyBorder="1" applyAlignment="1" applyProtection="1">
      <alignment horizontal="left" wrapText="1"/>
      <protection/>
    </xf>
    <xf numFmtId="0" fontId="5" fillId="0" borderId="19" xfId="148" applyFont="1" applyFill="1" applyBorder="1" applyAlignment="1" applyProtection="1">
      <alignment horizontal="center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148" applyNumberFormat="1" applyFont="1" applyFill="1" applyBorder="1" applyAlignment="1" applyProtection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vertical="center" wrapText="1"/>
      <protection locked="0"/>
    </xf>
    <xf numFmtId="49" fontId="3" fillId="0" borderId="19" xfId="148" applyNumberFormat="1" applyFont="1" applyBorder="1" applyAlignment="1" applyProtection="1">
      <alignment wrapText="1"/>
      <protection locked="0"/>
    </xf>
    <xf numFmtId="49" fontId="6" fillId="0" borderId="19" xfId="148" applyNumberFormat="1" applyFont="1" applyBorder="1" applyAlignment="1" applyProtection="1">
      <alignment wrapText="1"/>
      <protection locked="0"/>
    </xf>
    <xf numFmtId="0" fontId="5" fillId="0" borderId="19" xfId="148" applyFont="1" applyFill="1" applyBorder="1" applyAlignment="1" applyProtection="1">
      <alignment horizontal="right" vertical="center" wrapText="1"/>
      <protection locked="0"/>
    </xf>
    <xf numFmtId="0" fontId="5" fillId="0" borderId="19" xfId="148" applyFont="1" applyFill="1" applyBorder="1" applyAlignment="1" applyProtection="1">
      <alignment horizontal="right" wrapText="1"/>
      <protection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  <xf numFmtId="49" fontId="6" fillId="0" borderId="19" xfId="148" applyNumberFormat="1" applyFont="1" applyBorder="1" applyAlignment="1" applyProtection="1">
      <alignment vertical="center" wrapText="1"/>
      <protection locked="0"/>
    </xf>
    <xf numFmtId="49" fontId="6" fillId="0" borderId="19" xfId="148" applyNumberFormat="1" applyFont="1" applyFill="1" applyBorder="1" applyAlignment="1" applyProtection="1">
      <alignment vertical="center" wrapText="1"/>
      <protection locked="0"/>
    </xf>
    <xf numFmtId="49" fontId="0" fillId="0" borderId="19" xfId="150" applyNumberFormat="1" applyFont="1" applyBorder="1" applyAlignment="1">
      <alignment vertical="center" wrapText="1"/>
      <protection/>
    </xf>
    <xf numFmtId="4" fontId="5" fillId="0" borderId="19" xfId="148" applyNumberFormat="1" applyFont="1" applyFill="1" applyBorder="1" applyAlignment="1" applyProtection="1">
      <alignment horizontal="right" vertical="center" wrapText="1"/>
      <protection/>
    </xf>
    <xf numFmtId="0" fontId="5" fillId="0" borderId="19" xfId="148" applyFont="1" applyFill="1" applyBorder="1" applyAlignment="1" applyProtection="1">
      <alignment horizontal="right" vertical="center" wrapText="1"/>
      <protection/>
    </xf>
    <xf numFmtId="3" fontId="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148" applyNumberFormat="1" applyFont="1" applyBorder="1" applyAlignment="1" applyProtection="1">
      <alignment horizontal="left" wrapText="1"/>
      <protection locked="0"/>
    </xf>
    <xf numFmtId="49" fontId="5" fillId="0" borderId="0" xfId="148" applyNumberFormat="1" applyFont="1" applyBorder="1" applyAlignment="1" applyProtection="1">
      <alignment horizontal="left" vertical="center" wrapText="1"/>
      <protection/>
    </xf>
    <xf numFmtId="3" fontId="5" fillId="0" borderId="19" xfId="148" applyNumberFormat="1" applyFont="1" applyBorder="1" applyAlignment="1" applyProtection="1">
      <alignment horizontal="right" vertical="center"/>
      <protection locked="0"/>
    </xf>
    <xf numFmtId="3" fontId="6" fillId="0" borderId="19" xfId="148" applyNumberFormat="1" applyFont="1" applyBorder="1" applyAlignment="1">
      <alignment horizontal="right" vertical="center" wrapText="1"/>
      <protection/>
    </xf>
    <xf numFmtId="49" fontId="5" fillId="0" borderId="19" xfId="149" applyNumberFormat="1" applyFont="1" applyBorder="1" applyAlignment="1">
      <alignment horizontal="center" vertical="center"/>
      <protection/>
    </xf>
    <xf numFmtId="3" fontId="5" fillId="0" borderId="19" xfId="149" applyNumberFormat="1" applyFont="1" applyBorder="1" applyAlignment="1">
      <alignment horizontal="right" vertical="center"/>
      <protection/>
    </xf>
    <xf numFmtId="3" fontId="5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148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148" applyNumberFormat="1" applyFont="1" applyBorder="1" applyAlignment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148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148" applyNumberFormat="1" applyFont="1" applyBorder="1" applyAlignment="1">
      <alignment horizontal="center" wrapText="1"/>
      <protection/>
    </xf>
    <xf numFmtId="49" fontId="5" fillId="0" borderId="22" xfId="148" applyNumberFormat="1" applyFont="1" applyBorder="1" applyAlignment="1" applyProtection="1">
      <alignment horizontal="left" vertical="center" wrapText="1"/>
      <protection locked="0"/>
    </xf>
    <xf numFmtId="49" fontId="5" fillId="0" borderId="22" xfId="148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148" applyNumberFormat="1" applyFont="1" applyBorder="1" applyAlignment="1" applyProtection="1">
      <alignment horizontal="right" vertical="center"/>
      <protection locked="0"/>
    </xf>
    <xf numFmtId="49" fontId="3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wrapText="1"/>
      <protection locked="0"/>
    </xf>
    <xf numFmtId="3" fontId="5" fillId="0" borderId="20" xfId="148" applyNumberFormat="1" applyFont="1" applyBorder="1" applyAlignment="1" applyProtection="1">
      <alignment horizontal="right" vertical="center"/>
      <protection locked="0"/>
    </xf>
    <xf numFmtId="3" fontId="6" fillId="0" borderId="19" xfId="148" applyNumberFormat="1" applyFont="1" applyFill="1" applyBorder="1" applyAlignment="1" applyProtection="1">
      <alignment horizontal="right" vertical="center"/>
      <protection locked="0"/>
    </xf>
    <xf numFmtId="49" fontId="5" fillId="0" borderId="20" xfId="148" applyNumberFormat="1" applyFont="1" applyBorder="1" applyAlignment="1" applyProtection="1">
      <alignment horizontal="left" vertical="center" wrapText="1"/>
      <protection locked="0"/>
    </xf>
    <xf numFmtId="49" fontId="5" fillId="0" borderId="20" xfId="148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19" xfId="148" applyFont="1" applyBorder="1" applyAlignment="1" applyProtection="1">
      <alignment horizontal="center" wrapText="1"/>
      <protection locked="0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  <xf numFmtId="49" fontId="5" fillId="0" borderId="19" xfId="148" applyNumberFormat="1" applyFont="1" applyFill="1" applyBorder="1" applyAlignment="1" applyProtection="1">
      <alignment horizontal="center" vertical="center" wrapText="1"/>
      <protection/>
    </xf>
    <xf numFmtId="49" fontId="5" fillId="0" borderId="19" xfId="148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5" fillId="0" borderId="19" xfId="148" applyNumberFormat="1" applyFont="1" applyBorder="1" applyAlignment="1" applyProtection="1">
      <alignment horizontal="center" vertical="center" wrapText="1"/>
      <protection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4.piel)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  <col min="16" max="89" width="9.140625" style="10" customWidth="1"/>
  </cols>
  <sheetData>
    <row r="1" spans="1:15" s="2" customFormat="1" ht="15.75">
      <c r="A1" s="1"/>
      <c r="B1" s="70"/>
      <c r="C1" s="90" t="s">
        <v>327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1"/>
      <c r="B2" s="91" t="s">
        <v>24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2" customFormat="1" ht="24.75" customHeight="1">
      <c r="A3" s="1"/>
      <c r="B3" s="92" t="s">
        <v>326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s="2" customFormat="1" ht="46.5" customHeight="1">
      <c r="A4" s="31"/>
      <c r="B4" s="31"/>
      <c r="C4" s="93" t="s">
        <v>316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95" t="s">
        <v>10</v>
      </c>
      <c r="C6" s="95" t="s">
        <v>5</v>
      </c>
      <c r="D6" s="98" t="s">
        <v>6</v>
      </c>
      <c r="E6" s="95" t="s">
        <v>11</v>
      </c>
      <c r="F6" s="95" t="s">
        <v>20</v>
      </c>
      <c r="G6" s="95" t="s">
        <v>21</v>
      </c>
      <c r="H6" s="89" t="s">
        <v>12</v>
      </c>
      <c r="I6" s="89"/>
      <c r="J6" s="89"/>
      <c r="K6" s="89"/>
      <c r="L6" s="89"/>
      <c r="M6" s="89"/>
      <c r="N6" s="89"/>
      <c r="O6" s="89"/>
    </row>
    <row r="7" spans="1:15" s="15" customFormat="1" ht="45.75" customHeight="1">
      <c r="A7" s="14"/>
      <c r="B7" s="95"/>
      <c r="C7" s="95"/>
      <c r="D7" s="98"/>
      <c r="E7" s="95"/>
      <c r="F7" s="95"/>
      <c r="G7" s="95"/>
      <c r="H7" s="32">
        <v>2023</v>
      </c>
      <c r="I7" s="32">
        <v>2024</v>
      </c>
      <c r="J7" s="32">
        <v>2025</v>
      </c>
      <c r="K7" s="32">
        <v>2026</v>
      </c>
      <c r="L7" s="32">
        <v>2027</v>
      </c>
      <c r="M7" s="32">
        <v>2028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1" t="s">
        <v>25</v>
      </c>
      <c r="C11" s="48" t="s">
        <v>96</v>
      </c>
      <c r="D11" s="48" t="s">
        <v>97</v>
      </c>
      <c r="E11" s="42" t="s">
        <v>98</v>
      </c>
      <c r="F11" s="65" t="s">
        <v>99</v>
      </c>
      <c r="G11" s="64">
        <v>621688</v>
      </c>
      <c r="H11" s="82">
        <v>50822</v>
      </c>
      <c r="I11" s="82">
        <v>48200</v>
      </c>
      <c r="J11" s="82">
        <v>48000</v>
      </c>
      <c r="K11" s="82">
        <v>47700</v>
      </c>
      <c r="L11" s="82">
        <v>47500</v>
      </c>
      <c r="M11" s="82">
        <v>0</v>
      </c>
      <c r="N11" s="82">
        <v>0</v>
      </c>
      <c r="O11" s="58">
        <f aca="true" t="shared" si="0" ref="O11:O17">SUM(H11:N11)</f>
        <v>242222</v>
      </c>
    </row>
    <row r="12" spans="1:15" s="17" customFormat="1" ht="38.25">
      <c r="A12" s="16"/>
      <c r="B12" s="71" t="s">
        <v>26</v>
      </c>
      <c r="C12" s="48" t="s">
        <v>96</v>
      </c>
      <c r="D12" s="48" t="s">
        <v>100</v>
      </c>
      <c r="E12" s="42" t="s">
        <v>101</v>
      </c>
      <c r="F12" s="65" t="s">
        <v>102</v>
      </c>
      <c r="G12" s="64">
        <v>106326</v>
      </c>
      <c r="H12" s="82">
        <v>2510</v>
      </c>
      <c r="I12" s="82">
        <v>2431</v>
      </c>
      <c r="J12" s="82">
        <v>2397</v>
      </c>
      <c r="K12" s="82">
        <v>2364</v>
      </c>
      <c r="L12" s="82">
        <v>2330</v>
      </c>
      <c r="M12" s="82">
        <v>2296</v>
      </c>
      <c r="N12" s="82">
        <v>3857</v>
      </c>
      <c r="O12" s="58">
        <f t="shared" si="0"/>
        <v>18185</v>
      </c>
    </row>
    <row r="13" spans="1:15" s="17" customFormat="1" ht="38.25">
      <c r="A13" s="16"/>
      <c r="B13" s="71" t="s">
        <v>27</v>
      </c>
      <c r="C13" s="48" t="s">
        <v>96</v>
      </c>
      <c r="D13" s="48" t="s">
        <v>103</v>
      </c>
      <c r="E13" s="42" t="s">
        <v>104</v>
      </c>
      <c r="F13" s="65" t="s">
        <v>105</v>
      </c>
      <c r="G13" s="64">
        <v>273641</v>
      </c>
      <c r="H13" s="82">
        <v>7691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58">
        <f t="shared" si="0"/>
        <v>7691</v>
      </c>
    </row>
    <row r="14" spans="1:15" s="17" customFormat="1" ht="25.5">
      <c r="A14" s="16"/>
      <c r="B14" s="71" t="s">
        <v>28</v>
      </c>
      <c r="C14" s="48" t="s">
        <v>96</v>
      </c>
      <c r="D14" s="48" t="s">
        <v>343</v>
      </c>
      <c r="E14" s="42" t="s">
        <v>106</v>
      </c>
      <c r="F14" s="65" t="s">
        <v>107</v>
      </c>
      <c r="G14" s="64">
        <v>338375</v>
      </c>
      <c r="H14" s="82">
        <v>8345</v>
      </c>
      <c r="I14" s="82">
        <v>8394</v>
      </c>
      <c r="J14" s="82">
        <v>8260</v>
      </c>
      <c r="K14" s="82">
        <v>8127</v>
      </c>
      <c r="L14" s="82">
        <v>7993</v>
      </c>
      <c r="M14" s="82">
        <v>7859</v>
      </c>
      <c r="N14" s="82">
        <v>7726</v>
      </c>
      <c r="O14" s="58">
        <f t="shared" si="0"/>
        <v>56704</v>
      </c>
    </row>
    <row r="15" spans="1:15" s="17" customFormat="1" ht="51">
      <c r="A15" s="16"/>
      <c r="B15" s="71" t="s">
        <v>29</v>
      </c>
      <c r="C15" s="48" t="s">
        <v>96</v>
      </c>
      <c r="D15" s="48" t="s">
        <v>344</v>
      </c>
      <c r="E15" s="42" t="s">
        <v>98</v>
      </c>
      <c r="F15" s="65" t="s">
        <v>108</v>
      </c>
      <c r="G15" s="64">
        <v>219169</v>
      </c>
      <c r="H15" s="82">
        <v>11207</v>
      </c>
      <c r="I15" s="82">
        <v>11144</v>
      </c>
      <c r="J15" s="82">
        <v>10948</v>
      </c>
      <c r="K15" s="82">
        <v>5426</v>
      </c>
      <c r="L15" s="82">
        <v>0</v>
      </c>
      <c r="M15" s="82">
        <v>0</v>
      </c>
      <c r="N15" s="82">
        <v>0</v>
      </c>
      <c r="O15" s="58">
        <f t="shared" si="0"/>
        <v>38725</v>
      </c>
    </row>
    <row r="16" spans="1:15" s="17" customFormat="1" ht="25.5">
      <c r="A16" s="16"/>
      <c r="B16" s="71" t="s">
        <v>30</v>
      </c>
      <c r="C16" s="48" t="s">
        <v>96</v>
      </c>
      <c r="D16" s="48" t="s">
        <v>109</v>
      </c>
      <c r="E16" s="42" t="s">
        <v>110</v>
      </c>
      <c r="F16" s="65" t="s">
        <v>111</v>
      </c>
      <c r="G16" s="64">
        <v>111569</v>
      </c>
      <c r="H16" s="82">
        <v>3698</v>
      </c>
      <c r="I16" s="82">
        <v>3540</v>
      </c>
      <c r="J16" s="82">
        <v>3520</v>
      </c>
      <c r="K16" s="82">
        <v>3500</v>
      </c>
      <c r="L16" s="82">
        <v>3480</v>
      </c>
      <c r="M16" s="82">
        <v>3460</v>
      </c>
      <c r="N16" s="82">
        <v>15486</v>
      </c>
      <c r="O16" s="58">
        <f t="shared" si="0"/>
        <v>36684</v>
      </c>
    </row>
    <row r="17" spans="1:15" s="17" customFormat="1" ht="25.5">
      <c r="A17" s="16"/>
      <c r="B17" s="71" t="s">
        <v>31</v>
      </c>
      <c r="C17" s="48" t="s">
        <v>96</v>
      </c>
      <c r="D17" s="48" t="s">
        <v>112</v>
      </c>
      <c r="E17" s="42" t="s">
        <v>110</v>
      </c>
      <c r="F17" s="65" t="s">
        <v>111</v>
      </c>
      <c r="G17" s="64">
        <v>135823</v>
      </c>
      <c r="H17" s="82">
        <v>2617</v>
      </c>
      <c r="I17" s="82">
        <v>2734</v>
      </c>
      <c r="J17" s="82">
        <v>2714</v>
      </c>
      <c r="K17" s="82">
        <v>2696</v>
      </c>
      <c r="L17" s="82">
        <v>2674</v>
      </c>
      <c r="M17" s="82">
        <v>2654</v>
      </c>
      <c r="N17" s="82">
        <v>11928</v>
      </c>
      <c r="O17" s="58">
        <f t="shared" si="0"/>
        <v>28017</v>
      </c>
    </row>
    <row r="18" spans="1:15" s="17" customFormat="1" ht="38.25">
      <c r="A18" s="16"/>
      <c r="B18" s="71" t="s">
        <v>32</v>
      </c>
      <c r="C18" s="48" t="s">
        <v>96</v>
      </c>
      <c r="D18" s="48" t="s">
        <v>345</v>
      </c>
      <c r="E18" s="42" t="s">
        <v>113</v>
      </c>
      <c r="F18" s="65" t="s">
        <v>114</v>
      </c>
      <c r="G18" s="64">
        <v>330545</v>
      </c>
      <c r="H18" s="82">
        <v>9561</v>
      </c>
      <c r="I18" s="82">
        <v>9722</v>
      </c>
      <c r="J18" s="82">
        <v>9583</v>
      </c>
      <c r="K18" s="82">
        <v>9445</v>
      </c>
      <c r="L18" s="82">
        <v>9307</v>
      </c>
      <c r="M18" s="82">
        <v>9169</v>
      </c>
      <c r="N18" s="82">
        <v>52111</v>
      </c>
      <c r="O18" s="58">
        <f aca="true" t="shared" si="1" ref="O18:O74">SUM(H18:N18)</f>
        <v>108898</v>
      </c>
    </row>
    <row r="19" spans="1:15" s="17" customFormat="1" ht="38.25">
      <c r="A19" s="16"/>
      <c r="B19" s="71" t="s">
        <v>33</v>
      </c>
      <c r="C19" s="48" t="s">
        <v>96</v>
      </c>
      <c r="D19" s="48" t="s">
        <v>115</v>
      </c>
      <c r="E19" s="42" t="s">
        <v>116</v>
      </c>
      <c r="F19" s="65" t="s">
        <v>117</v>
      </c>
      <c r="G19" s="64">
        <v>56741</v>
      </c>
      <c r="H19" s="82">
        <v>1177</v>
      </c>
      <c r="I19" s="82">
        <v>1124</v>
      </c>
      <c r="J19" s="82">
        <v>1110</v>
      </c>
      <c r="K19" s="82">
        <v>1097</v>
      </c>
      <c r="L19" s="82">
        <v>1083</v>
      </c>
      <c r="M19" s="82">
        <v>1069</v>
      </c>
      <c r="N19" s="82">
        <v>12123</v>
      </c>
      <c r="O19" s="58">
        <f t="shared" si="1"/>
        <v>18783</v>
      </c>
    </row>
    <row r="20" spans="1:15" s="17" customFormat="1" ht="38.25">
      <c r="A20" s="16"/>
      <c r="B20" s="71" t="s">
        <v>34</v>
      </c>
      <c r="C20" s="48" t="s">
        <v>96</v>
      </c>
      <c r="D20" s="48" t="s">
        <v>328</v>
      </c>
      <c r="E20" s="42" t="s">
        <v>118</v>
      </c>
      <c r="F20" s="65" t="s">
        <v>119</v>
      </c>
      <c r="G20" s="64">
        <v>855597</v>
      </c>
      <c r="H20" s="82">
        <v>8755</v>
      </c>
      <c r="I20" s="82">
        <v>8568</v>
      </c>
      <c r="J20" s="82">
        <v>8381</v>
      </c>
      <c r="K20" s="82">
        <v>8194</v>
      </c>
      <c r="L20" s="82">
        <v>8006</v>
      </c>
      <c r="M20" s="82">
        <v>7818</v>
      </c>
      <c r="N20" s="82">
        <v>67872</v>
      </c>
      <c r="O20" s="58">
        <f t="shared" si="1"/>
        <v>117594</v>
      </c>
    </row>
    <row r="21" spans="1:15" s="17" customFormat="1" ht="38.25">
      <c r="A21" s="16"/>
      <c r="B21" s="71" t="s">
        <v>36</v>
      </c>
      <c r="C21" s="48" t="s">
        <v>96</v>
      </c>
      <c r="D21" s="48" t="s">
        <v>346</v>
      </c>
      <c r="E21" s="42" t="s">
        <v>121</v>
      </c>
      <c r="F21" s="65" t="s">
        <v>122</v>
      </c>
      <c r="G21" s="64">
        <v>1033292</v>
      </c>
      <c r="H21" s="82">
        <v>25683</v>
      </c>
      <c r="I21" s="82">
        <v>26967</v>
      </c>
      <c r="J21" s="82">
        <v>26271</v>
      </c>
      <c r="K21" s="82">
        <v>25574</v>
      </c>
      <c r="L21" s="82">
        <v>24876</v>
      </c>
      <c r="M21" s="82">
        <v>24179</v>
      </c>
      <c r="N21" s="82">
        <v>67867</v>
      </c>
      <c r="O21" s="58">
        <f t="shared" si="1"/>
        <v>221417</v>
      </c>
    </row>
    <row r="22" spans="1:15" s="17" customFormat="1" ht="38.25">
      <c r="A22" s="16"/>
      <c r="B22" s="71" t="s">
        <v>37</v>
      </c>
      <c r="C22" s="48" t="s">
        <v>96</v>
      </c>
      <c r="D22" s="48" t="s">
        <v>329</v>
      </c>
      <c r="E22" s="42" t="s">
        <v>123</v>
      </c>
      <c r="F22" s="65" t="s">
        <v>124</v>
      </c>
      <c r="G22" s="64">
        <v>1125814</v>
      </c>
      <c r="H22" s="82">
        <v>13329</v>
      </c>
      <c r="I22" s="82">
        <v>12873</v>
      </c>
      <c r="J22" s="82">
        <v>12696</v>
      </c>
      <c r="K22" s="82">
        <v>12519</v>
      </c>
      <c r="L22" s="82">
        <v>12341</v>
      </c>
      <c r="M22" s="82">
        <v>12164</v>
      </c>
      <c r="N22" s="82">
        <v>114451</v>
      </c>
      <c r="O22" s="58">
        <f t="shared" si="1"/>
        <v>190373</v>
      </c>
    </row>
    <row r="23" spans="1:15" s="17" customFormat="1" ht="25.5">
      <c r="A23" s="16"/>
      <c r="B23" s="71" t="s">
        <v>38</v>
      </c>
      <c r="C23" s="48" t="s">
        <v>96</v>
      </c>
      <c r="D23" s="48" t="s">
        <v>330</v>
      </c>
      <c r="E23" s="42" t="s">
        <v>125</v>
      </c>
      <c r="F23" s="65" t="s">
        <v>126</v>
      </c>
      <c r="G23" s="64">
        <v>170033</v>
      </c>
      <c r="H23" s="82">
        <v>5385</v>
      </c>
      <c r="I23" s="82">
        <v>5285</v>
      </c>
      <c r="J23" s="82">
        <v>5185</v>
      </c>
      <c r="K23" s="82">
        <v>5086</v>
      </c>
      <c r="L23" s="82">
        <v>4986</v>
      </c>
      <c r="M23" s="82">
        <v>4887</v>
      </c>
      <c r="N23" s="82">
        <v>3629</v>
      </c>
      <c r="O23" s="58">
        <f t="shared" si="1"/>
        <v>34443</v>
      </c>
    </row>
    <row r="24" spans="1:15" s="17" customFormat="1" ht="51">
      <c r="A24" s="16"/>
      <c r="B24" s="71" t="s">
        <v>311</v>
      </c>
      <c r="C24" s="48" t="s">
        <v>96</v>
      </c>
      <c r="D24" s="48" t="s">
        <v>347</v>
      </c>
      <c r="E24" s="42" t="s">
        <v>127</v>
      </c>
      <c r="F24" s="65" t="s">
        <v>128</v>
      </c>
      <c r="G24" s="64">
        <v>92000</v>
      </c>
      <c r="H24" s="82">
        <v>2671</v>
      </c>
      <c r="I24" s="82">
        <v>2534</v>
      </c>
      <c r="J24" s="82">
        <v>2502</v>
      </c>
      <c r="K24" s="82">
        <v>2471</v>
      </c>
      <c r="L24" s="82">
        <v>2440</v>
      </c>
      <c r="M24" s="82">
        <v>2408</v>
      </c>
      <c r="N24" s="82">
        <v>22267</v>
      </c>
      <c r="O24" s="58">
        <f t="shared" si="1"/>
        <v>37293</v>
      </c>
    </row>
    <row r="25" spans="1:15" s="17" customFormat="1" ht="51">
      <c r="A25" s="16"/>
      <c r="B25" s="71" t="s">
        <v>39</v>
      </c>
      <c r="C25" s="48" t="s">
        <v>96</v>
      </c>
      <c r="D25" s="48" t="s">
        <v>129</v>
      </c>
      <c r="E25" s="42" t="s">
        <v>127</v>
      </c>
      <c r="F25" s="65" t="s">
        <v>128</v>
      </c>
      <c r="G25" s="64">
        <v>81000</v>
      </c>
      <c r="H25" s="82">
        <v>2755</v>
      </c>
      <c r="I25" s="82">
        <v>2313</v>
      </c>
      <c r="J25" s="82">
        <v>2581</v>
      </c>
      <c r="K25" s="82">
        <v>2549</v>
      </c>
      <c r="L25" s="82">
        <v>2516</v>
      </c>
      <c r="M25" s="82">
        <v>2484</v>
      </c>
      <c r="N25" s="82">
        <v>23052</v>
      </c>
      <c r="O25" s="58">
        <f t="shared" si="1"/>
        <v>38250</v>
      </c>
    </row>
    <row r="26" spans="1:15" s="17" customFormat="1" ht="51">
      <c r="A26" s="16"/>
      <c r="B26" s="71" t="s">
        <v>40</v>
      </c>
      <c r="C26" s="48" t="s">
        <v>96</v>
      </c>
      <c r="D26" s="48" t="s">
        <v>331</v>
      </c>
      <c r="E26" s="42" t="s">
        <v>130</v>
      </c>
      <c r="F26" s="65" t="s">
        <v>131</v>
      </c>
      <c r="G26" s="64">
        <v>873797</v>
      </c>
      <c r="H26" s="82">
        <v>54590</v>
      </c>
      <c r="I26" s="82">
        <v>52034</v>
      </c>
      <c r="J26" s="82">
        <v>51349</v>
      </c>
      <c r="K26" s="82">
        <v>50664</v>
      </c>
      <c r="L26" s="82">
        <v>49978</v>
      </c>
      <c r="M26" s="82">
        <v>49292</v>
      </c>
      <c r="N26" s="82">
        <v>115702</v>
      </c>
      <c r="O26" s="58">
        <f t="shared" si="1"/>
        <v>423609</v>
      </c>
    </row>
    <row r="27" spans="1:15" s="17" customFormat="1" ht="25.5">
      <c r="A27" s="16"/>
      <c r="B27" s="71" t="s">
        <v>41</v>
      </c>
      <c r="C27" s="48" t="s">
        <v>96</v>
      </c>
      <c r="D27" s="48" t="s">
        <v>132</v>
      </c>
      <c r="E27" s="42" t="s">
        <v>133</v>
      </c>
      <c r="F27" s="65" t="s">
        <v>134</v>
      </c>
      <c r="G27" s="64">
        <v>5869032</v>
      </c>
      <c r="H27" s="82">
        <v>362105</v>
      </c>
      <c r="I27" s="82">
        <v>351919</v>
      </c>
      <c r="J27" s="82">
        <v>345272</v>
      </c>
      <c r="K27" s="82">
        <v>338614</v>
      </c>
      <c r="L27" s="82">
        <v>331951</v>
      </c>
      <c r="M27" s="82">
        <v>325286</v>
      </c>
      <c r="N27" s="82">
        <v>3076337</v>
      </c>
      <c r="O27" s="58">
        <f t="shared" si="1"/>
        <v>5131484</v>
      </c>
    </row>
    <row r="28" spans="1:15" s="17" customFormat="1" ht="38.25">
      <c r="A28" s="16"/>
      <c r="B28" s="71" t="s">
        <v>42</v>
      </c>
      <c r="C28" s="48" t="s">
        <v>96</v>
      </c>
      <c r="D28" s="48" t="s">
        <v>332</v>
      </c>
      <c r="E28" s="42" t="s">
        <v>104</v>
      </c>
      <c r="F28" s="65" t="s">
        <v>135</v>
      </c>
      <c r="G28" s="64">
        <v>166095</v>
      </c>
      <c r="H28" s="82">
        <v>12886</v>
      </c>
      <c r="I28" s="82">
        <v>12690</v>
      </c>
      <c r="J28" s="82">
        <v>12494</v>
      </c>
      <c r="K28" s="82">
        <v>12300</v>
      </c>
      <c r="L28" s="82">
        <v>12105</v>
      </c>
      <c r="M28" s="82">
        <v>6083</v>
      </c>
      <c r="N28" s="82">
        <v>0</v>
      </c>
      <c r="O28" s="58">
        <f t="shared" si="1"/>
        <v>68558</v>
      </c>
    </row>
    <row r="29" spans="1:15" s="17" customFormat="1" ht="38.25">
      <c r="A29" s="16"/>
      <c r="B29" s="71" t="s">
        <v>43</v>
      </c>
      <c r="C29" s="48" t="s">
        <v>96</v>
      </c>
      <c r="D29" s="48" t="s">
        <v>333</v>
      </c>
      <c r="E29" s="42" t="s">
        <v>113</v>
      </c>
      <c r="F29" s="65" t="s">
        <v>136</v>
      </c>
      <c r="G29" s="64">
        <v>82852</v>
      </c>
      <c r="H29" s="82">
        <v>6226</v>
      </c>
      <c r="I29" s="82">
        <v>6150</v>
      </c>
      <c r="J29" s="82">
        <v>6074</v>
      </c>
      <c r="K29" s="82">
        <v>5999</v>
      </c>
      <c r="L29" s="82">
        <v>5923</v>
      </c>
      <c r="M29" s="82">
        <v>5847</v>
      </c>
      <c r="N29" s="82">
        <v>4366</v>
      </c>
      <c r="O29" s="58">
        <f t="shared" si="1"/>
        <v>40585</v>
      </c>
    </row>
    <row r="30" spans="1:15" s="17" customFormat="1" ht="38.25">
      <c r="A30" s="16"/>
      <c r="B30" s="71" t="s">
        <v>44</v>
      </c>
      <c r="C30" s="48" t="s">
        <v>96</v>
      </c>
      <c r="D30" s="48" t="s">
        <v>334</v>
      </c>
      <c r="E30" s="42" t="s">
        <v>137</v>
      </c>
      <c r="F30" s="65" t="s">
        <v>138</v>
      </c>
      <c r="G30" s="64">
        <v>70650</v>
      </c>
      <c r="H30" s="82">
        <v>982</v>
      </c>
      <c r="I30" s="82">
        <v>971</v>
      </c>
      <c r="J30" s="82">
        <v>960</v>
      </c>
      <c r="K30" s="82">
        <v>949</v>
      </c>
      <c r="L30" s="82">
        <v>938</v>
      </c>
      <c r="M30" s="82">
        <v>926</v>
      </c>
      <c r="N30" s="82">
        <v>4809</v>
      </c>
      <c r="O30" s="58">
        <f t="shared" si="1"/>
        <v>10535</v>
      </c>
    </row>
    <row r="31" spans="1:15" s="17" customFormat="1" ht="25.5">
      <c r="A31" s="16"/>
      <c r="B31" s="71" t="s">
        <v>45</v>
      </c>
      <c r="C31" s="48" t="s">
        <v>96</v>
      </c>
      <c r="D31" s="48" t="s">
        <v>139</v>
      </c>
      <c r="E31" s="42" t="s">
        <v>140</v>
      </c>
      <c r="F31" s="65" t="s">
        <v>141</v>
      </c>
      <c r="G31" s="64">
        <v>455319</v>
      </c>
      <c r="H31" s="82">
        <v>4253</v>
      </c>
      <c r="I31" s="82">
        <v>4162</v>
      </c>
      <c r="J31" s="82">
        <v>4018</v>
      </c>
      <c r="K31" s="82">
        <v>0</v>
      </c>
      <c r="L31" s="82">
        <v>0</v>
      </c>
      <c r="M31" s="82">
        <v>0</v>
      </c>
      <c r="N31" s="82">
        <v>0</v>
      </c>
      <c r="O31" s="58">
        <f t="shared" si="1"/>
        <v>12433</v>
      </c>
    </row>
    <row r="32" spans="1:15" s="17" customFormat="1" ht="25.5">
      <c r="A32" s="16"/>
      <c r="B32" s="71" t="s">
        <v>46</v>
      </c>
      <c r="C32" s="48" t="s">
        <v>96</v>
      </c>
      <c r="D32" s="48" t="s">
        <v>335</v>
      </c>
      <c r="E32" s="42" t="s">
        <v>142</v>
      </c>
      <c r="F32" s="65" t="s">
        <v>143</v>
      </c>
      <c r="G32" s="64">
        <v>151816</v>
      </c>
      <c r="H32" s="82">
        <v>8666</v>
      </c>
      <c r="I32" s="82">
        <v>8502</v>
      </c>
      <c r="J32" s="82">
        <v>8339</v>
      </c>
      <c r="K32" s="82">
        <v>8175</v>
      </c>
      <c r="L32" s="82">
        <v>8012</v>
      </c>
      <c r="M32" s="82">
        <v>7849</v>
      </c>
      <c r="N32" s="82">
        <v>35279</v>
      </c>
      <c r="O32" s="58">
        <f t="shared" si="1"/>
        <v>84822</v>
      </c>
    </row>
    <row r="33" spans="1:15" s="17" customFormat="1" ht="25.5">
      <c r="A33" s="16"/>
      <c r="B33" s="71" t="s">
        <v>47</v>
      </c>
      <c r="C33" s="48" t="s">
        <v>96</v>
      </c>
      <c r="D33" s="48" t="s">
        <v>348</v>
      </c>
      <c r="E33" s="42" t="s">
        <v>144</v>
      </c>
      <c r="F33" s="65" t="s">
        <v>145</v>
      </c>
      <c r="G33" s="64">
        <v>97794</v>
      </c>
      <c r="H33" s="82">
        <v>8469</v>
      </c>
      <c r="I33" s="82">
        <v>2093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58">
        <f t="shared" si="1"/>
        <v>10562</v>
      </c>
    </row>
    <row r="34" spans="1:15" s="17" customFormat="1" ht="38.25">
      <c r="A34" s="16"/>
      <c r="B34" s="71" t="s">
        <v>48</v>
      </c>
      <c r="C34" s="48" t="s">
        <v>96</v>
      </c>
      <c r="D34" s="48" t="s">
        <v>336</v>
      </c>
      <c r="E34" s="42" t="s">
        <v>146</v>
      </c>
      <c r="F34" s="65" t="s">
        <v>147</v>
      </c>
      <c r="G34" s="64">
        <v>19912</v>
      </c>
      <c r="H34" s="82">
        <v>983</v>
      </c>
      <c r="I34" s="82">
        <v>968</v>
      </c>
      <c r="J34" s="82">
        <v>483</v>
      </c>
      <c r="K34" s="82">
        <v>0</v>
      </c>
      <c r="L34" s="82">
        <v>0</v>
      </c>
      <c r="M34" s="82">
        <v>0</v>
      </c>
      <c r="N34" s="82">
        <v>0</v>
      </c>
      <c r="O34" s="58">
        <f t="shared" si="1"/>
        <v>2434</v>
      </c>
    </row>
    <row r="35" spans="1:15" s="17" customFormat="1" ht="38.25">
      <c r="A35" s="16"/>
      <c r="B35" s="71" t="s">
        <v>49</v>
      </c>
      <c r="C35" s="48" t="s">
        <v>96</v>
      </c>
      <c r="D35" s="48" t="s">
        <v>349</v>
      </c>
      <c r="E35" s="42" t="s">
        <v>148</v>
      </c>
      <c r="F35" s="65" t="s">
        <v>149</v>
      </c>
      <c r="G35" s="64">
        <v>207096</v>
      </c>
      <c r="H35" s="82">
        <v>11681</v>
      </c>
      <c r="I35" s="82">
        <v>11438</v>
      </c>
      <c r="J35" s="82">
        <v>11215</v>
      </c>
      <c r="K35" s="82">
        <v>10992</v>
      </c>
      <c r="L35" s="82">
        <v>10786</v>
      </c>
      <c r="M35" s="82">
        <v>10545</v>
      </c>
      <c r="N35" s="82">
        <v>77121</v>
      </c>
      <c r="O35" s="58">
        <f t="shared" si="1"/>
        <v>143778</v>
      </c>
    </row>
    <row r="36" spans="1:15" s="17" customFormat="1" ht="38.25">
      <c r="A36" s="16"/>
      <c r="B36" s="71" t="s">
        <v>50</v>
      </c>
      <c r="C36" s="48" t="s">
        <v>96</v>
      </c>
      <c r="D36" s="48" t="s">
        <v>350</v>
      </c>
      <c r="E36" s="42" t="s">
        <v>150</v>
      </c>
      <c r="F36" s="65" t="s">
        <v>151</v>
      </c>
      <c r="G36" s="64">
        <v>243723</v>
      </c>
      <c r="H36" s="82">
        <v>12327</v>
      </c>
      <c r="I36" s="82">
        <v>11945</v>
      </c>
      <c r="J36" s="82">
        <v>2977</v>
      </c>
      <c r="K36" s="82">
        <v>0</v>
      </c>
      <c r="L36" s="82">
        <v>0</v>
      </c>
      <c r="M36" s="82">
        <v>0</v>
      </c>
      <c r="N36" s="82">
        <v>0</v>
      </c>
      <c r="O36" s="58">
        <f t="shared" si="1"/>
        <v>27249</v>
      </c>
    </row>
    <row r="37" spans="1:15" s="17" customFormat="1" ht="51">
      <c r="A37" s="16"/>
      <c r="B37" s="71" t="s">
        <v>312</v>
      </c>
      <c r="C37" s="48" t="s">
        <v>96</v>
      </c>
      <c r="D37" s="48" t="s">
        <v>152</v>
      </c>
      <c r="E37" s="42" t="s">
        <v>150</v>
      </c>
      <c r="F37" s="65" t="s">
        <v>151</v>
      </c>
      <c r="G37" s="64">
        <v>219572</v>
      </c>
      <c r="H37" s="82">
        <v>13387</v>
      </c>
      <c r="I37" s="82">
        <v>12972</v>
      </c>
      <c r="J37" s="82">
        <v>3241</v>
      </c>
      <c r="K37" s="82">
        <v>0</v>
      </c>
      <c r="L37" s="82">
        <v>0</v>
      </c>
      <c r="M37" s="82">
        <v>0</v>
      </c>
      <c r="N37" s="82">
        <v>0</v>
      </c>
      <c r="O37" s="58">
        <f t="shared" si="1"/>
        <v>29600</v>
      </c>
    </row>
    <row r="38" spans="1:15" s="17" customFormat="1" ht="38.25">
      <c r="A38" s="16"/>
      <c r="B38" s="71" t="s">
        <v>51</v>
      </c>
      <c r="C38" s="48" t="s">
        <v>96</v>
      </c>
      <c r="D38" s="48" t="s">
        <v>337</v>
      </c>
      <c r="E38" s="42" t="s">
        <v>106</v>
      </c>
      <c r="F38" s="65" t="s">
        <v>153</v>
      </c>
      <c r="G38" s="64">
        <v>146576</v>
      </c>
      <c r="H38" s="82">
        <v>4636</v>
      </c>
      <c r="I38" s="82">
        <v>4579</v>
      </c>
      <c r="J38" s="82">
        <v>4522</v>
      </c>
      <c r="K38" s="82">
        <v>4465</v>
      </c>
      <c r="L38" s="82">
        <v>4408</v>
      </c>
      <c r="M38" s="82">
        <v>4351</v>
      </c>
      <c r="N38" s="82">
        <v>15606</v>
      </c>
      <c r="O38" s="58">
        <f t="shared" si="1"/>
        <v>42567</v>
      </c>
    </row>
    <row r="39" spans="1:15" s="17" customFormat="1" ht="25.5">
      <c r="A39" s="16"/>
      <c r="B39" s="71" t="s">
        <v>52</v>
      </c>
      <c r="C39" s="48" t="s">
        <v>96</v>
      </c>
      <c r="D39" s="48" t="s">
        <v>154</v>
      </c>
      <c r="E39" s="42" t="s">
        <v>155</v>
      </c>
      <c r="F39" s="65" t="s">
        <v>156</v>
      </c>
      <c r="G39" s="64">
        <v>206202</v>
      </c>
      <c r="H39" s="82">
        <v>13751</v>
      </c>
      <c r="I39" s="82">
        <v>13572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58">
        <f t="shared" si="1"/>
        <v>27323</v>
      </c>
    </row>
    <row r="40" spans="1:15" s="17" customFormat="1" ht="25.5">
      <c r="A40" s="16"/>
      <c r="B40" s="71" t="s">
        <v>53</v>
      </c>
      <c r="C40" s="48" t="s">
        <v>96</v>
      </c>
      <c r="D40" s="48" t="s">
        <v>157</v>
      </c>
      <c r="E40" s="42" t="s">
        <v>158</v>
      </c>
      <c r="F40" s="65" t="s">
        <v>159</v>
      </c>
      <c r="G40" s="64">
        <v>136764</v>
      </c>
      <c r="H40" s="82">
        <v>2059</v>
      </c>
      <c r="I40" s="82">
        <v>2024</v>
      </c>
      <c r="J40" s="82">
        <v>1981</v>
      </c>
      <c r="K40" s="82">
        <v>1938</v>
      </c>
      <c r="L40" s="82">
        <v>1895</v>
      </c>
      <c r="M40" s="82">
        <v>1852</v>
      </c>
      <c r="N40" s="82">
        <v>14816</v>
      </c>
      <c r="O40" s="58">
        <f t="shared" si="1"/>
        <v>26565</v>
      </c>
    </row>
    <row r="41" spans="1:15" s="17" customFormat="1" ht="25.5">
      <c r="A41" s="16"/>
      <c r="B41" s="71" t="s">
        <v>54</v>
      </c>
      <c r="C41" s="48" t="s">
        <v>96</v>
      </c>
      <c r="D41" s="48" t="s">
        <v>161</v>
      </c>
      <c r="E41" s="42" t="s">
        <v>162</v>
      </c>
      <c r="F41" s="65" t="s">
        <v>163</v>
      </c>
      <c r="G41" s="64">
        <v>227654</v>
      </c>
      <c r="H41" s="82">
        <v>4532</v>
      </c>
      <c r="I41" s="82">
        <v>4548</v>
      </c>
      <c r="J41" s="82">
        <v>3857</v>
      </c>
      <c r="K41" s="82">
        <v>3768</v>
      </c>
      <c r="L41" s="82">
        <v>3679</v>
      </c>
      <c r="M41" s="82">
        <v>3590</v>
      </c>
      <c r="N41" s="82">
        <v>25130</v>
      </c>
      <c r="O41" s="58">
        <f t="shared" si="1"/>
        <v>49104</v>
      </c>
    </row>
    <row r="42" spans="1:15" s="17" customFormat="1" ht="12.75">
      <c r="A42" s="16"/>
      <c r="B42" s="71" t="s">
        <v>55</v>
      </c>
      <c r="C42" s="48" t="s">
        <v>96</v>
      </c>
      <c r="D42" s="68" t="s">
        <v>164</v>
      </c>
      <c r="E42" s="42" t="s">
        <v>165</v>
      </c>
      <c r="F42" s="65" t="s">
        <v>166</v>
      </c>
      <c r="G42" s="64">
        <v>179282</v>
      </c>
      <c r="H42" s="82">
        <v>3724</v>
      </c>
      <c r="I42" s="82">
        <v>3290</v>
      </c>
      <c r="J42" s="82">
        <v>3289</v>
      </c>
      <c r="K42" s="82">
        <v>3271</v>
      </c>
      <c r="L42" s="82">
        <v>3260</v>
      </c>
      <c r="M42" s="82">
        <v>3210</v>
      </c>
      <c r="N42" s="82">
        <v>27007</v>
      </c>
      <c r="O42" s="58">
        <f t="shared" si="1"/>
        <v>47051</v>
      </c>
    </row>
    <row r="43" spans="1:15" s="17" customFormat="1" ht="12.75">
      <c r="A43" s="16"/>
      <c r="B43" s="71" t="s">
        <v>56</v>
      </c>
      <c r="C43" s="48" t="s">
        <v>96</v>
      </c>
      <c r="D43" s="68" t="s">
        <v>167</v>
      </c>
      <c r="E43" s="42" t="s">
        <v>168</v>
      </c>
      <c r="F43" s="65" t="s">
        <v>169</v>
      </c>
      <c r="G43" s="64">
        <v>229711</v>
      </c>
      <c r="H43" s="82">
        <v>3087</v>
      </c>
      <c r="I43" s="82">
        <v>2804</v>
      </c>
      <c r="J43" s="82">
        <v>2803</v>
      </c>
      <c r="K43" s="82">
        <v>2775</v>
      </c>
      <c r="L43" s="82">
        <v>2710</v>
      </c>
      <c r="M43" s="82">
        <v>2690</v>
      </c>
      <c r="N43" s="82">
        <v>7108</v>
      </c>
      <c r="O43" s="58">
        <f t="shared" si="1"/>
        <v>23977</v>
      </c>
    </row>
    <row r="44" spans="1:15" s="17" customFormat="1" ht="12.75">
      <c r="A44" s="16"/>
      <c r="B44" s="71" t="s">
        <v>313</v>
      </c>
      <c r="C44" s="48" t="s">
        <v>96</v>
      </c>
      <c r="D44" s="68" t="s">
        <v>170</v>
      </c>
      <c r="E44" s="42" t="s">
        <v>106</v>
      </c>
      <c r="F44" s="65" t="s">
        <v>107</v>
      </c>
      <c r="G44" s="64">
        <v>222359</v>
      </c>
      <c r="H44" s="82">
        <v>13930</v>
      </c>
      <c r="I44" s="82">
        <v>14104</v>
      </c>
      <c r="J44" s="82">
        <v>13986</v>
      </c>
      <c r="K44" s="82">
        <v>13868</v>
      </c>
      <c r="L44" s="82">
        <v>13750</v>
      </c>
      <c r="M44" s="82">
        <v>13632</v>
      </c>
      <c r="N44" s="82">
        <v>13442</v>
      </c>
      <c r="O44" s="58">
        <f t="shared" si="1"/>
        <v>96712</v>
      </c>
    </row>
    <row r="45" spans="1:15" s="17" customFormat="1" ht="12.75">
      <c r="A45" s="16"/>
      <c r="B45" s="71" t="s">
        <v>57</v>
      </c>
      <c r="C45" s="48" t="s">
        <v>96</v>
      </c>
      <c r="D45" s="68" t="s">
        <v>171</v>
      </c>
      <c r="E45" s="42" t="s">
        <v>172</v>
      </c>
      <c r="F45" s="65" t="s">
        <v>173</v>
      </c>
      <c r="G45" s="64">
        <v>69658</v>
      </c>
      <c r="H45" s="82">
        <v>7998</v>
      </c>
      <c r="I45" s="82">
        <v>7200</v>
      </c>
      <c r="J45" s="82">
        <v>7100</v>
      </c>
      <c r="K45" s="82">
        <v>7000</v>
      </c>
      <c r="L45" s="82">
        <v>0</v>
      </c>
      <c r="M45" s="82">
        <v>0</v>
      </c>
      <c r="N45" s="82">
        <v>0</v>
      </c>
      <c r="O45" s="58">
        <f t="shared" si="1"/>
        <v>29298</v>
      </c>
    </row>
    <row r="46" spans="1:15" s="17" customFormat="1" ht="51">
      <c r="A46" s="16"/>
      <c r="B46" s="71" t="s">
        <v>58</v>
      </c>
      <c r="C46" s="48" t="s">
        <v>96</v>
      </c>
      <c r="D46" s="48" t="s">
        <v>174</v>
      </c>
      <c r="E46" s="42" t="s">
        <v>158</v>
      </c>
      <c r="F46" s="65" t="s">
        <v>175</v>
      </c>
      <c r="G46" s="64">
        <v>21017</v>
      </c>
      <c r="H46" s="82">
        <v>2368</v>
      </c>
      <c r="I46" s="82">
        <v>2307</v>
      </c>
      <c r="J46" s="82">
        <v>2275</v>
      </c>
      <c r="K46" s="82">
        <v>2243</v>
      </c>
      <c r="L46" s="82">
        <v>2212</v>
      </c>
      <c r="M46" s="82">
        <v>1641</v>
      </c>
      <c r="N46" s="82">
        <v>0</v>
      </c>
      <c r="O46" s="58">
        <f t="shared" si="1"/>
        <v>13046</v>
      </c>
    </row>
    <row r="47" spans="1:15" s="17" customFormat="1" ht="25.5">
      <c r="A47" s="16"/>
      <c r="B47" s="71" t="s">
        <v>59</v>
      </c>
      <c r="C47" s="48" t="s">
        <v>96</v>
      </c>
      <c r="D47" s="48" t="s">
        <v>176</v>
      </c>
      <c r="E47" s="42" t="s">
        <v>155</v>
      </c>
      <c r="F47" s="65" t="s">
        <v>177</v>
      </c>
      <c r="G47" s="64">
        <v>76320</v>
      </c>
      <c r="H47" s="82">
        <v>5139</v>
      </c>
      <c r="I47" s="82">
        <v>4096</v>
      </c>
      <c r="J47" s="82">
        <v>4096</v>
      </c>
      <c r="K47" s="82">
        <v>4095</v>
      </c>
      <c r="L47" s="82">
        <v>4090</v>
      </c>
      <c r="M47" s="82">
        <v>4075</v>
      </c>
      <c r="N47" s="82">
        <v>22397</v>
      </c>
      <c r="O47" s="58">
        <f t="shared" si="1"/>
        <v>47988</v>
      </c>
    </row>
    <row r="48" spans="1:15" s="17" customFormat="1" ht="25.5">
      <c r="A48" s="16"/>
      <c r="B48" s="71" t="s">
        <v>60</v>
      </c>
      <c r="C48" s="48" t="s">
        <v>96</v>
      </c>
      <c r="D48" s="48" t="s">
        <v>179</v>
      </c>
      <c r="E48" s="42" t="s">
        <v>130</v>
      </c>
      <c r="F48" s="65" t="s">
        <v>131</v>
      </c>
      <c r="G48" s="64">
        <v>366300</v>
      </c>
      <c r="H48" s="82">
        <v>24256</v>
      </c>
      <c r="I48" s="82">
        <v>22741</v>
      </c>
      <c r="J48" s="82">
        <v>22468</v>
      </c>
      <c r="K48" s="82">
        <v>22196</v>
      </c>
      <c r="L48" s="82">
        <v>21923</v>
      </c>
      <c r="M48" s="82">
        <v>21650</v>
      </c>
      <c r="N48" s="82">
        <v>181076</v>
      </c>
      <c r="O48" s="58">
        <f t="shared" si="1"/>
        <v>316310</v>
      </c>
    </row>
    <row r="49" spans="1:15" s="17" customFormat="1" ht="25.5">
      <c r="A49" s="16"/>
      <c r="B49" s="71" t="s">
        <v>61</v>
      </c>
      <c r="C49" s="48" t="s">
        <v>96</v>
      </c>
      <c r="D49" s="48" t="s">
        <v>180</v>
      </c>
      <c r="E49" s="42" t="s">
        <v>181</v>
      </c>
      <c r="F49" s="65" t="s">
        <v>182</v>
      </c>
      <c r="G49" s="64">
        <v>110189</v>
      </c>
      <c r="H49" s="82">
        <v>12414</v>
      </c>
      <c r="I49" s="82">
        <v>11944</v>
      </c>
      <c r="J49" s="82">
        <v>11846</v>
      </c>
      <c r="K49" s="82">
        <v>11747</v>
      </c>
      <c r="L49" s="82">
        <v>6763</v>
      </c>
      <c r="M49" s="82">
        <v>0</v>
      </c>
      <c r="N49" s="82">
        <v>0</v>
      </c>
      <c r="O49" s="58">
        <f t="shared" si="1"/>
        <v>54714</v>
      </c>
    </row>
    <row r="50" spans="1:15" s="17" customFormat="1" ht="25.5">
      <c r="A50" s="16"/>
      <c r="B50" s="71" t="s">
        <v>62</v>
      </c>
      <c r="C50" s="48" t="s">
        <v>96</v>
      </c>
      <c r="D50" s="48" t="s">
        <v>183</v>
      </c>
      <c r="E50" s="42" t="s">
        <v>184</v>
      </c>
      <c r="F50" s="65" t="s">
        <v>185</v>
      </c>
      <c r="G50" s="64">
        <v>30131</v>
      </c>
      <c r="H50" s="82">
        <v>3444</v>
      </c>
      <c r="I50" s="82">
        <v>3308</v>
      </c>
      <c r="J50" s="82">
        <v>3278</v>
      </c>
      <c r="K50" s="82">
        <v>3247</v>
      </c>
      <c r="L50" s="82">
        <v>3217</v>
      </c>
      <c r="M50" s="82">
        <v>1601</v>
      </c>
      <c r="N50" s="82">
        <v>0</v>
      </c>
      <c r="O50" s="58">
        <f t="shared" si="1"/>
        <v>18095</v>
      </c>
    </row>
    <row r="51" spans="1:15" s="17" customFormat="1" ht="25.5">
      <c r="A51" s="16"/>
      <c r="B51" s="71" t="s">
        <v>63</v>
      </c>
      <c r="C51" s="48" t="s">
        <v>96</v>
      </c>
      <c r="D51" s="48" t="s">
        <v>186</v>
      </c>
      <c r="E51" s="42" t="s">
        <v>181</v>
      </c>
      <c r="F51" s="65" t="s">
        <v>187</v>
      </c>
      <c r="G51" s="64">
        <v>205405</v>
      </c>
      <c r="H51" s="82">
        <v>11067</v>
      </c>
      <c r="I51" s="82">
        <v>8772</v>
      </c>
      <c r="J51" s="82">
        <v>8751</v>
      </c>
      <c r="K51" s="82">
        <v>8730</v>
      </c>
      <c r="L51" s="82">
        <v>8709</v>
      </c>
      <c r="M51" s="82">
        <v>8688</v>
      </c>
      <c r="N51" s="82">
        <v>112880</v>
      </c>
      <c r="O51" s="58">
        <f t="shared" si="1"/>
        <v>167597</v>
      </c>
    </row>
    <row r="52" spans="1:15" s="17" customFormat="1" ht="25.5">
      <c r="A52" s="16"/>
      <c r="B52" s="71" t="s">
        <v>64</v>
      </c>
      <c r="C52" s="48" t="s">
        <v>96</v>
      </c>
      <c r="D52" s="48" t="s">
        <v>338</v>
      </c>
      <c r="E52" s="42" t="s">
        <v>188</v>
      </c>
      <c r="F52" s="65" t="s">
        <v>149</v>
      </c>
      <c r="G52" s="64">
        <v>176751</v>
      </c>
      <c r="H52" s="82">
        <v>13355</v>
      </c>
      <c r="I52" s="82">
        <v>13113</v>
      </c>
      <c r="J52" s="82">
        <v>12870</v>
      </c>
      <c r="K52" s="82">
        <v>12627</v>
      </c>
      <c r="L52" s="82">
        <v>12385</v>
      </c>
      <c r="M52" s="82">
        <v>12142</v>
      </c>
      <c r="N52" s="82">
        <v>129600</v>
      </c>
      <c r="O52" s="58">
        <f t="shared" si="1"/>
        <v>206092</v>
      </c>
    </row>
    <row r="53" spans="1:15" s="17" customFormat="1" ht="25.5">
      <c r="A53" s="16"/>
      <c r="B53" s="71" t="s">
        <v>65</v>
      </c>
      <c r="C53" s="48" t="s">
        <v>96</v>
      </c>
      <c r="D53" s="48" t="s">
        <v>189</v>
      </c>
      <c r="E53" s="42" t="s">
        <v>190</v>
      </c>
      <c r="F53" s="65" t="s">
        <v>191</v>
      </c>
      <c r="G53" s="64">
        <v>118509</v>
      </c>
      <c r="H53" s="82">
        <v>8371</v>
      </c>
      <c r="I53" s="82">
        <v>6500</v>
      </c>
      <c r="J53" s="82">
        <v>6400</v>
      </c>
      <c r="K53" s="82">
        <v>6300</v>
      </c>
      <c r="L53" s="82">
        <v>6200</v>
      </c>
      <c r="M53" s="82">
        <v>6200</v>
      </c>
      <c r="N53" s="82">
        <v>55580</v>
      </c>
      <c r="O53" s="58">
        <f t="shared" si="1"/>
        <v>95551</v>
      </c>
    </row>
    <row r="54" spans="1:15" s="17" customFormat="1" ht="38.25">
      <c r="A54" s="16"/>
      <c r="B54" s="71" t="s">
        <v>66</v>
      </c>
      <c r="C54" s="48" t="s">
        <v>96</v>
      </c>
      <c r="D54" s="48" t="s">
        <v>192</v>
      </c>
      <c r="E54" s="42" t="s">
        <v>193</v>
      </c>
      <c r="F54" s="65" t="s">
        <v>194</v>
      </c>
      <c r="G54" s="64">
        <v>84029</v>
      </c>
      <c r="H54" s="82">
        <v>4256</v>
      </c>
      <c r="I54" s="82">
        <v>4350</v>
      </c>
      <c r="J54" s="82">
        <v>4330</v>
      </c>
      <c r="K54" s="82">
        <v>4300</v>
      </c>
      <c r="L54" s="82">
        <v>4270</v>
      </c>
      <c r="M54" s="82">
        <v>4270</v>
      </c>
      <c r="N54" s="82">
        <v>34730</v>
      </c>
      <c r="O54" s="58">
        <f t="shared" si="1"/>
        <v>60506</v>
      </c>
    </row>
    <row r="55" spans="1:15" s="17" customFormat="1" ht="38.25">
      <c r="A55" s="16"/>
      <c r="B55" s="71" t="s">
        <v>67</v>
      </c>
      <c r="C55" s="48" t="s">
        <v>96</v>
      </c>
      <c r="D55" s="48" t="s">
        <v>192</v>
      </c>
      <c r="E55" s="42" t="s">
        <v>195</v>
      </c>
      <c r="F55" s="65" t="s">
        <v>196</v>
      </c>
      <c r="G55" s="64">
        <v>68046</v>
      </c>
      <c r="H55" s="82">
        <v>4961</v>
      </c>
      <c r="I55" s="82">
        <v>3700</v>
      </c>
      <c r="J55" s="82">
        <v>3600</v>
      </c>
      <c r="K55" s="82">
        <v>3500</v>
      </c>
      <c r="L55" s="82">
        <v>3500</v>
      </c>
      <c r="M55" s="82">
        <v>3500</v>
      </c>
      <c r="N55" s="82">
        <v>27700</v>
      </c>
      <c r="O55" s="58">
        <f t="shared" si="1"/>
        <v>50461</v>
      </c>
    </row>
    <row r="56" spans="1:15" s="17" customFormat="1" ht="25.5">
      <c r="A56" s="16"/>
      <c r="B56" s="71" t="s">
        <v>68</v>
      </c>
      <c r="C56" s="48" t="s">
        <v>96</v>
      </c>
      <c r="D56" s="48" t="s">
        <v>197</v>
      </c>
      <c r="E56" s="42" t="s">
        <v>198</v>
      </c>
      <c r="F56" s="65" t="s">
        <v>199</v>
      </c>
      <c r="G56" s="64">
        <v>71144</v>
      </c>
      <c r="H56" s="82">
        <v>3940</v>
      </c>
      <c r="I56" s="82">
        <v>3892</v>
      </c>
      <c r="J56" s="82">
        <v>3844</v>
      </c>
      <c r="K56" s="82">
        <v>3796</v>
      </c>
      <c r="L56" s="82">
        <v>906</v>
      </c>
      <c r="M56" s="82">
        <v>0</v>
      </c>
      <c r="N56" s="82">
        <v>0</v>
      </c>
      <c r="O56" s="58">
        <f t="shared" si="1"/>
        <v>16378</v>
      </c>
    </row>
    <row r="57" spans="1:15" s="17" customFormat="1" ht="25.5">
      <c r="A57" s="16"/>
      <c r="B57" s="71" t="s">
        <v>314</v>
      </c>
      <c r="C57" s="48" t="s">
        <v>96</v>
      </c>
      <c r="D57" s="48" t="s">
        <v>200</v>
      </c>
      <c r="E57" s="42" t="s">
        <v>201</v>
      </c>
      <c r="F57" s="65" t="s">
        <v>202</v>
      </c>
      <c r="G57" s="64">
        <v>87565</v>
      </c>
      <c r="H57" s="82">
        <v>6364</v>
      </c>
      <c r="I57" s="82">
        <v>6304</v>
      </c>
      <c r="J57" s="82">
        <v>6199</v>
      </c>
      <c r="K57" s="82">
        <v>2995</v>
      </c>
      <c r="L57" s="82">
        <v>0</v>
      </c>
      <c r="M57" s="82">
        <v>0</v>
      </c>
      <c r="N57" s="82">
        <v>0</v>
      </c>
      <c r="O57" s="58">
        <f t="shared" si="1"/>
        <v>21862</v>
      </c>
    </row>
    <row r="58" spans="1:15" s="17" customFormat="1" ht="25.5">
      <c r="A58" s="16"/>
      <c r="B58" s="71" t="s">
        <v>315</v>
      </c>
      <c r="C58" s="48" t="s">
        <v>96</v>
      </c>
      <c r="D58" s="48" t="s">
        <v>203</v>
      </c>
      <c r="E58" s="42" t="s">
        <v>204</v>
      </c>
      <c r="F58" s="65" t="s">
        <v>120</v>
      </c>
      <c r="G58" s="64">
        <v>426862</v>
      </c>
      <c r="H58" s="82">
        <v>23121</v>
      </c>
      <c r="I58" s="82">
        <v>23227</v>
      </c>
      <c r="J58" s="82">
        <v>23047</v>
      </c>
      <c r="K58" s="82">
        <v>22867</v>
      </c>
      <c r="L58" s="82">
        <v>22687</v>
      </c>
      <c r="M58" s="82">
        <v>3901</v>
      </c>
      <c r="N58" s="82">
        <v>0</v>
      </c>
      <c r="O58" s="58">
        <f t="shared" si="1"/>
        <v>118850</v>
      </c>
    </row>
    <row r="59" spans="1:15" s="17" customFormat="1" ht="25.5">
      <c r="A59" s="16"/>
      <c r="B59" s="71" t="s">
        <v>69</v>
      </c>
      <c r="C59" s="48" t="s">
        <v>96</v>
      </c>
      <c r="D59" s="48" t="s">
        <v>205</v>
      </c>
      <c r="E59" s="42" t="s">
        <v>206</v>
      </c>
      <c r="F59" s="65" t="s">
        <v>182</v>
      </c>
      <c r="G59" s="64">
        <v>49801</v>
      </c>
      <c r="H59" s="82">
        <v>2766</v>
      </c>
      <c r="I59" s="82">
        <v>2619</v>
      </c>
      <c r="J59" s="82">
        <v>2611</v>
      </c>
      <c r="K59" s="82">
        <v>2602</v>
      </c>
      <c r="L59" s="82">
        <v>1247</v>
      </c>
      <c r="M59" s="82">
        <v>0</v>
      </c>
      <c r="N59" s="82">
        <v>0</v>
      </c>
      <c r="O59" s="58">
        <f t="shared" si="1"/>
        <v>11845</v>
      </c>
    </row>
    <row r="60" spans="1:15" s="17" customFormat="1" ht="25.5">
      <c r="A60" s="16"/>
      <c r="B60" s="71" t="s">
        <v>70</v>
      </c>
      <c r="C60" s="48" t="s">
        <v>96</v>
      </c>
      <c r="D60" s="48" t="s">
        <v>207</v>
      </c>
      <c r="E60" s="42" t="s">
        <v>208</v>
      </c>
      <c r="F60" s="65" t="s">
        <v>209</v>
      </c>
      <c r="G60" s="64">
        <v>34969</v>
      </c>
      <c r="H60" s="82">
        <v>3781</v>
      </c>
      <c r="I60" s="82">
        <v>3777</v>
      </c>
      <c r="J60" s="82">
        <v>3610</v>
      </c>
      <c r="K60" s="82">
        <v>0</v>
      </c>
      <c r="L60" s="82">
        <v>0</v>
      </c>
      <c r="M60" s="82">
        <v>0</v>
      </c>
      <c r="N60" s="82">
        <v>0</v>
      </c>
      <c r="O60" s="58">
        <f t="shared" si="1"/>
        <v>11168</v>
      </c>
    </row>
    <row r="61" spans="1:15" s="17" customFormat="1" ht="25.5">
      <c r="A61" s="16"/>
      <c r="B61" s="71" t="s">
        <v>71</v>
      </c>
      <c r="C61" s="48" t="s">
        <v>96</v>
      </c>
      <c r="D61" s="48" t="s">
        <v>207</v>
      </c>
      <c r="E61" s="42" t="s">
        <v>210</v>
      </c>
      <c r="F61" s="65" t="s">
        <v>211</v>
      </c>
      <c r="G61" s="64">
        <v>17860</v>
      </c>
      <c r="H61" s="82">
        <v>1904</v>
      </c>
      <c r="I61" s="82">
        <v>1873</v>
      </c>
      <c r="J61" s="82">
        <v>1841</v>
      </c>
      <c r="K61" s="82">
        <v>469</v>
      </c>
      <c r="L61" s="82">
        <v>0</v>
      </c>
      <c r="M61" s="82">
        <v>0</v>
      </c>
      <c r="N61" s="82">
        <v>0</v>
      </c>
      <c r="O61" s="58">
        <f t="shared" si="1"/>
        <v>6087</v>
      </c>
    </row>
    <row r="62" spans="1:15" s="17" customFormat="1" ht="51">
      <c r="A62" s="16"/>
      <c r="B62" s="71" t="s">
        <v>72</v>
      </c>
      <c r="C62" s="48" t="s">
        <v>96</v>
      </c>
      <c r="D62" s="48" t="s">
        <v>212</v>
      </c>
      <c r="E62" s="42" t="s">
        <v>130</v>
      </c>
      <c r="F62" s="65" t="s">
        <v>131</v>
      </c>
      <c r="G62" s="64">
        <v>130230</v>
      </c>
      <c r="H62" s="82">
        <v>7463</v>
      </c>
      <c r="I62" s="82">
        <v>7430</v>
      </c>
      <c r="J62" s="82">
        <v>7329</v>
      </c>
      <c r="K62" s="82">
        <v>7227</v>
      </c>
      <c r="L62" s="82">
        <v>7126</v>
      </c>
      <c r="M62" s="82">
        <v>7024</v>
      </c>
      <c r="N62" s="82">
        <v>61689</v>
      </c>
      <c r="O62" s="58">
        <f t="shared" si="1"/>
        <v>105288</v>
      </c>
    </row>
    <row r="63" spans="1:15" s="17" customFormat="1" ht="38.25">
      <c r="A63" s="16"/>
      <c r="B63" s="71" t="s">
        <v>73</v>
      </c>
      <c r="C63" s="48" t="s">
        <v>96</v>
      </c>
      <c r="D63" s="48" t="s">
        <v>297</v>
      </c>
      <c r="E63" s="42" t="s">
        <v>298</v>
      </c>
      <c r="F63" s="65" t="s">
        <v>307</v>
      </c>
      <c r="G63" s="64">
        <v>163392</v>
      </c>
      <c r="H63" s="82">
        <v>36620</v>
      </c>
      <c r="I63" s="82">
        <v>36503</v>
      </c>
      <c r="J63" s="82">
        <v>36412</v>
      </c>
      <c r="K63" s="82">
        <v>18184</v>
      </c>
      <c r="L63" s="82">
        <v>0</v>
      </c>
      <c r="M63" s="82">
        <v>0</v>
      </c>
      <c r="N63" s="82">
        <v>0</v>
      </c>
      <c r="O63" s="58">
        <f t="shared" si="1"/>
        <v>127719</v>
      </c>
    </row>
    <row r="64" spans="1:15" s="17" customFormat="1" ht="38.25">
      <c r="A64" s="16"/>
      <c r="B64" s="71" t="s">
        <v>74</v>
      </c>
      <c r="C64" s="48" t="s">
        <v>96</v>
      </c>
      <c r="D64" s="48" t="s">
        <v>299</v>
      </c>
      <c r="E64" s="42" t="s">
        <v>300</v>
      </c>
      <c r="F64" s="65" t="s">
        <v>308</v>
      </c>
      <c r="G64" s="64">
        <v>101392</v>
      </c>
      <c r="H64" s="82">
        <v>8243</v>
      </c>
      <c r="I64" s="82">
        <v>8596</v>
      </c>
      <c r="J64" s="82">
        <v>8411</v>
      </c>
      <c r="K64" s="82">
        <v>8226</v>
      </c>
      <c r="L64" s="82">
        <v>8041</v>
      </c>
      <c r="M64" s="82">
        <v>7856</v>
      </c>
      <c r="N64" s="82">
        <v>70892</v>
      </c>
      <c r="O64" s="58">
        <f t="shared" si="1"/>
        <v>120265</v>
      </c>
    </row>
    <row r="65" spans="1:15" s="17" customFormat="1" ht="38.25">
      <c r="A65" s="16"/>
      <c r="B65" s="71" t="s">
        <v>75</v>
      </c>
      <c r="C65" s="48" t="s">
        <v>96</v>
      </c>
      <c r="D65" s="48" t="s">
        <v>301</v>
      </c>
      <c r="E65" s="42" t="s">
        <v>300</v>
      </c>
      <c r="F65" s="65" t="s">
        <v>308</v>
      </c>
      <c r="G65" s="64">
        <v>435260</v>
      </c>
      <c r="H65" s="82">
        <v>35396</v>
      </c>
      <c r="I65" s="82">
        <v>36908</v>
      </c>
      <c r="J65" s="82">
        <v>36113</v>
      </c>
      <c r="K65" s="82">
        <v>35319</v>
      </c>
      <c r="L65" s="82">
        <v>34525</v>
      </c>
      <c r="M65" s="82">
        <v>33725</v>
      </c>
      <c r="N65" s="82">
        <v>304280</v>
      </c>
      <c r="O65" s="58">
        <f t="shared" si="1"/>
        <v>516266</v>
      </c>
    </row>
    <row r="66" spans="1:15" s="17" customFormat="1" ht="38.25">
      <c r="A66" s="16"/>
      <c r="B66" s="71" t="s">
        <v>76</v>
      </c>
      <c r="C66" s="48" t="s">
        <v>96</v>
      </c>
      <c r="D66" s="48" t="s">
        <v>304</v>
      </c>
      <c r="E66" s="42" t="s">
        <v>294</v>
      </c>
      <c r="F66" s="65" t="s">
        <v>296</v>
      </c>
      <c r="G66" s="64">
        <v>816255</v>
      </c>
      <c r="H66" s="82">
        <v>14352</v>
      </c>
      <c r="I66" s="82">
        <v>25237</v>
      </c>
      <c r="J66" s="82">
        <v>24811</v>
      </c>
      <c r="K66" s="82">
        <v>24384</v>
      </c>
      <c r="L66" s="82">
        <v>23957</v>
      </c>
      <c r="M66" s="82">
        <v>23530</v>
      </c>
      <c r="N66" s="82">
        <v>29370</v>
      </c>
      <c r="O66" s="58">
        <f t="shared" si="1"/>
        <v>165641</v>
      </c>
    </row>
    <row r="67" spans="1:15" s="17" customFormat="1" ht="38.25">
      <c r="A67" s="16"/>
      <c r="B67" s="71" t="s">
        <v>77</v>
      </c>
      <c r="C67" s="48" t="s">
        <v>96</v>
      </c>
      <c r="D67" s="48" t="s">
        <v>305</v>
      </c>
      <c r="E67" s="42" t="s">
        <v>294</v>
      </c>
      <c r="F67" s="65" t="s">
        <v>296</v>
      </c>
      <c r="G67" s="64">
        <v>400313</v>
      </c>
      <c r="H67" s="82">
        <v>19449</v>
      </c>
      <c r="I67" s="82">
        <v>29382</v>
      </c>
      <c r="J67" s="82">
        <v>28933</v>
      </c>
      <c r="K67" s="82">
        <v>28484</v>
      </c>
      <c r="L67" s="82">
        <v>28035</v>
      </c>
      <c r="M67" s="82">
        <v>27585</v>
      </c>
      <c r="N67" s="82">
        <v>295675</v>
      </c>
      <c r="O67" s="58">
        <f t="shared" si="1"/>
        <v>457543</v>
      </c>
    </row>
    <row r="68" spans="1:15" s="17" customFormat="1" ht="38.25">
      <c r="A68" s="16"/>
      <c r="B68" s="71" t="s">
        <v>78</v>
      </c>
      <c r="C68" s="48" t="s">
        <v>96</v>
      </c>
      <c r="D68" s="48" t="s">
        <v>306</v>
      </c>
      <c r="E68" s="42" t="s">
        <v>294</v>
      </c>
      <c r="F68" s="65" t="s">
        <v>309</v>
      </c>
      <c r="G68" s="64">
        <v>201692</v>
      </c>
      <c r="H68" s="82">
        <v>37994</v>
      </c>
      <c r="I68" s="82">
        <v>60609</v>
      </c>
      <c r="J68" s="82">
        <v>59695</v>
      </c>
      <c r="K68" s="82">
        <v>58780</v>
      </c>
      <c r="L68" s="82">
        <v>57863</v>
      </c>
      <c r="M68" s="82">
        <v>56947</v>
      </c>
      <c r="N68" s="82">
        <v>645813</v>
      </c>
      <c r="O68" s="58">
        <f t="shared" si="1"/>
        <v>977701</v>
      </c>
    </row>
    <row r="69" spans="1:15" s="17" customFormat="1" ht="38.25">
      <c r="A69" s="16"/>
      <c r="B69" s="71" t="s">
        <v>79</v>
      </c>
      <c r="C69" s="48" t="s">
        <v>96</v>
      </c>
      <c r="D69" s="48" t="s">
        <v>339</v>
      </c>
      <c r="E69" s="42" t="s">
        <v>133</v>
      </c>
      <c r="F69" s="65" t="s">
        <v>134</v>
      </c>
      <c r="G69" s="64">
        <v>243445</v>
      </c>
      <c r="H69" s="82">
        <v>14267</v>
      </c>
      <c r="I69" s="82">
        <v>14028</v>
      </c>
      <c r="J69" s="82">
        <v>13788</v>
      </c>
      <c r="K69" s="82">
        <v>13849</v>
      </c>
      <c r="L69" s="82">
        <v>13309</v>
      </c>
      <c r="M69" s="82">
        <v>13069</v>
      </c>
      <c r="N69" s="82">
        <v>125507</v>
      </c>
      <c r="O69" s="58">
        <f t="shared" si="1"/>
        <v>207817</v>
      </c>
    </row>
    <row r="70" spans="1:15" s="17" customFormat="1" ht="25.5">
      <c r="A70" s="16"/>
      <c r="B70" s="71" t="s">
        <v>80</v>
      </c>
      <c r="C70" s="48" t="s">
        <v>96</v>
      </c>
      <c r="D70" s="48" t="s">
        <v>178</v>
      </c>
      <c r="E70" s="42" t="s">
        <v>213</v>
      </c>
      <c r="F70" s="65" t="s">
        <v>214</v>
      </c>
      <c r="G70" s="64">
        <v>52030</v>
      </c>
      <c r="H70" s="82">
        <v>7595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58">
        <f t="shared" si="1"/>
        <v>7595</v>
      </c>
    </row>
    <row r="71" spans="1:15" s="17" customFormat="1" ht="25.5">
      <c r="A71" s="16"/>
      <c r="B71" s="71" t="s">
        <v>81</v>
      </c>
      <c r="C71" s="48" t="s">
        <v>96</v>
      </c>
      <c r="D71" s="48" t="s">
        <v>215</v>
      </c>
      <c r="E71" s="42" t="s">
        <v>216</v>
      </c>
      <c r="F71" s="65" t="s">
        <v>217</v>
      </c>
      <c r="G71" s="64">
        <v>45823</v>
      </c>
      <c r="H71" s="82">
        <v>1701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58">
        <f t="shared" si="1"/>
        <v>1701</v>
      </c>
    </row>
    <row r="72" spans="1:15" s="17" customFormat="1" ht="25.5">
      <c r="A72" s="16"/>
      <c r="B72" s="71" t="s">
        <v>82</v>
      </c>
      <c r="C72" s="48" t="s">
        <v>96</v>
      </c>
      <c r="D72" s="48" t="s">
        <v>219</v>
      </c>
      <c r="E72" s="42" t="s">
        <v>113</v>
      </c>
      <c r="F72" s="65" t="s">
        <v>136</v>
      </c>
      <c r="G72" s="64">
        <v>77468</v>
      </c>
      <c r="H72" s="82">
        <v>5622</v>
      </c>
      <c r="I72" s="82">
        <v>5649</v>
      </c>
      <c r="J72" s="82">
        <v>5568</v>
      </c>
      <c r="K72" s="82">
        <v>5476</v>
      </c>
      <c r="L72" s="82">
        <v>5390</v>
      </c>
      <c r="M72" s="82">
        <v>5303</v>
      </c>
      <c r="N72" s="82">
        <v>3929</v>
      </c>
      <c r="O72" s="58">
        <f t="shared" si="1"/>
        <v>36937</v>
      </c>
    </row>
    <row r="73" spans="1:15" s="17" customFormat="1" ht="51">
      <c r="A73" s="16"/>
      <c r="B73" s="71" t="s">
        <v>83</v>
      </c>
      <c r="C73" s="48" t="s">
        <v>96</v>
      </c>
      <c r="D73" s="48" t="s">
        <v>340</v>
      </c>
      <c r="E73" s="42" t="s">
        <v>246</v>
      </c>
      <c r="F73" s="65" t="s">
        <v>245</v>
      </c>
      <c r="G73" s="64">
        <v>99452</v>
      </c>
      <c r="H73" s="82">
        <v>13729</v>
      </c>
      <c r="I73" s="82">
        <v>14321</v>
      </c>
      <c r="J73" s="82">
        <v>13934</v>
      </c>
      <c r="K73" s="82">
        <v>13547</v>
      </c>
      <c r="L73" s="82">
        <v>13159</v>
      </c>
      <c r="M73" s="82">
        <v>12771</v>
      </c>
      <c r="N73" s="82">
        <v>15418</v>
      </c>
      <c r="O73" s="58">
        <f t="shared" si="1"/>
        <v>96879</v>
      </c>
    </row>
    <row r="74" spans="1:15" s="17" customFormat="1" ht="38.25">
      <c r="A74" s="16"/>
      <c r="B74" s="71" t="s">
        <v>84</v>
      </c>
      <c r="C74" s="48" t="s">
        <v>96</v>
      </c>
      <c r="D74" s="48" t="s">
        <v>341</v>
      </c>
      <c r="E74" s="42" t="s">
        <v>246</v>
      </c>
      <c r="F74" s="65" t="s">
        <v>245</v>
      </c>
      <c r="G74" s="64">
        <v>235790</v>
      </c>
      <c r="H74" s="82">
        <v>6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58">
        <f t="shared" si="1"/>
        <v>6</v>
      </c>
    </row>
    <row r="75" spans="1:15" s="17" customFormat="1" ht="25.5">
      <c r="A75" s="16"/>
      <c r="B75" s="71" t="s">
        <v>85</v>
      </c>
      <c r="C75" s="48" t="s">
        <v>96</v>
      </c>
      <c r="D75" s="48" t="s">
        <v>244</v>
      </c>
      <c r="E75" s="42" t="s">
        <v>243</v>
      </c>
      <c r="F75" s="65" t="s">
        <v>242</v>
      </c>
      <c r="G75" s="64">
        <v>364845</v>
      </c>
      <c r="H75" s="82">
        <v>30939</v>
      </c>
      <c r="I75" s="82">
        <v>30280</v>
      </c>
      <c r="J75" s="82">
        <v>29622</v>
      </c>
      <c r="K75" s="82">
        <v>28965</v>
      </c>
      <c r="L75" s="82">
        <v>28307</v>
      </c>
      <c r="M75" s="82">
        <v>27649</v>
      </c>
      <c r="N75" s="82">
        <v>213804</v>
      </c>
      <c r="O75" s="58">
        <f aca="true" t="shared" si="2" ref="O75:O92">SUM(H75:N75)</f>
        <v>389566</v>
      </c>
    </row>
    <row r="76" spans="1:15" s="17" customFormat="1" ht="25.5">
      <c r="A76" s="16"/>
      <c r="B76" s="71" t="s">
        <v>86</v>
      </c>
      <c r="C76" s="48" t="s">
        <v>96</v>
      </c>
      <c r="D76" s="48" t="s">
        <v>215</v>
      </c>
      <c r="E76" s="42" t="s">
        <v>218</v>
      </c>
      <c r="F76" s="65" t="s">
        <v>108</v>
      </c>
      <c r="G76" s="64">
        <v>30000</v>
      </c>
      <c r="H76" s="82">
        <v>4851</v>
      </c>
      <c r="I76" s="82">
        <v>4683</v>
      </c>
      <c r="J76" s="82">
        <v>4657</v>
      </c>
      <c r="K76" s="82">
        <v>2322</v>
      </c>
      <c r="L76" s="82">
        <v>0</v>
      </c>
      <c r="M76" s="82">
        <v>0</v>
      </c>
      <c r="N76" s="82">
        <v>0</v>
      </c>
      <c r="O76" s="58">
        <f t="shared" si="2"/>
        <v>16513</v>
      </c>
    </row>
    <row r="77" spans="1:15" s="17" customFormat="1" ht="38.25">
      <c r="A77" s="16"/>
      <c r="B77" s="71" t="s">
        <v>87</v>
      </c>
      <c r="C77" s="48" t="s">
        <v>96</v>
      </c>
      <c r="D77" s="48" t="s">
        <v>295</v>
      </c>
      <c r="E77" s="42" t="s">
        <v>294</v>
      </c>
      <c r="F77" s="65" t="s">
        <v>296</v>
      </c>
      <c r="G77" s="64">
        <v>451819</v>
      </c>
      <c r="H77" s="82">
        <v>22265</v>
      </c>
      <c r="I77" s="82">
        <v>33474</v>
      </c>
      <c r="J77" s="82">
        <v>32968</v>
      </c>
      <c r="K77" s="82">
        <v>32461</v>
      </c>
      <c r="L77" s="82">
        <v>31954</v>
      </c>
      <c r="M77" s="82">
        <v>31447</v>
      </c>
      <c r="N77" s="82">
        <v>352740</v>
      </c>
      <c r="O77" s="58">
        <f t="shared" si="2"/>
        <v>537309</v>
      </c>
    </row>
    <row r="78" spans="1:15" s="17" customFormat="1" ht="51">
      <c r="A78" s="16"/>
      <c r="B78" s="71" t="s">
        <v>88</v>
      </c>
      <c r="C78" s="48" t="s">
        <v>96</v>
      </c>
      <c r="D78" s="72" t="s">
        <v>257</v>
      </c>
      <c r="E78" s="42" t="s">
        <v>273</v>
      </c>
      <c r="F78" s="63" t="s">
        <v>286</v>
      </c>
      <c r="G78" s="73">
        <v>600012</v>
      </c>
      <c r="H78" s="82">
        <v>41760</v>
      </c>
      <c r="I78" s="82">
        <v>41656</v>
      </c>
      <c r="J78" s="82">
        <v>41550</v>
      </c>
      <c r="K78" s="82">
        <v>31299</v>
      </c>
      <c r="L78" s="82">
        <v>0</v>
      </c>
      <c r="M78" s="82">
        <v>0</v>
      </c>
      <c r="N78" s="82">
        <v>0</v>
      </c>
      <c r="O78" s="58">
        <f t="shared" si="2"/>
        <v>156265</v>
      </c>
    </row>
    <row r="79" spans="1:15" s="17" customFormat="1" ht="76.5">
      <c r="A79" s="16"/>
      <c r="B79" s="71" t="s">
        <v>89</v>
      </c>
      <c r="C79" s="48" t="s">
        <v>96</v>
      </c>
      <c r="D79" s="48" t="s">
        <v>258</v>
      </c>
      <c r="E79" s="42" t="s">
        <v>160</v>
      </c>
      <c r="F79" s="65" t="s">
        <v>287</v>
      </c>
      <c r="G79" s="64">
        <v>526463</v>
      </c>
      <c r="H79" s="82">
        <v>35727</v>
      </c>
      <c r="I79" s="82">
        <v>35638</v>
      </c>
      <c r="J79" s="82">
        <v>35548</v>
      </c>
      <c r="K79" s="82">
        <v>35458</v>
      </c>
      <c r="L79" s="82">
        <v>23003</v>
      </c>
      <c r="M79" s="82">
        <v>0</v>
      </c>
      <c r="N79" s="82">
        <v>0</v>
      </c>
      <c r="O79" s="58">
        <f t="shared" si="2"/>
        <v>165374</v>
      </c>
    </row>
    <row r="80" spans="1:15" s="17" customFormat="1" ht="63.75">
      <c r="A80" s="16"/>
      <c r="B80" s="71" t="s">
        <v>90</v>
      </c>
      <c r="C80" s="48" t="s">
        <v>96</v>
      </c>
      <c r="D80" s="48" t="s">
        <v>259</v>
      </c>
      <c r="E80" s="42" t="s">
        <v>274</v>
      </c>
      <c r="F80" s="65" t="s">
        <v>288</v>
      </c>
      <c r="G80" s="64">
        <v>749853</v>
      </c>
      <c r="H80" s="82">
        <v>51563</v>
      </c>
      <c r="I80" s="82">
        <v>51436</v>
      </c>
      <c r="J80" s="82">
        <v>51305</v>
      </c>
      <c r="K80" s="82">
        <v>51174</v>
      </c>
      <c r="L80" s="82">
        <v>51039</v>
      </c>
      <c r="M80" s="82">
        <v>41293</v>
      </c>
      <c r="N80" s="82">
        <v>0</v>
      </c>
      <c r="O80" s="58">
        <f t="shared" si="2"/>
        <v>297810</v>
      </c>
    </row>
    <row r="81" spans="1:15" s="17" customFormat="1" ht="25.5">
      <c r="A81" s="16"/>
      <c r="B81" s="71" t="s">
        <v>91</v>
      </c>
      <c r="C81" s="48" t="s">
        <v>96</v>
      </c>
      <c r="D81" s="48" t="s">
        <v>260</v>
      </c>
      <c r="E81" s="42" t="s">
        <v>274</v>
      </c>
      <c r="F81" s="65" t="s">
        <v>288</v>
      </c>
      <c r="G81" s="64">
        <v>1158081</v>
      </c>
      <c r="H81" s="82">
        <v>51650</v>
      </c>
      <c r="I81" s="82">
        <v>51523</v>
      </c>
      <c r="J81" s="82">
        <v>51392</v>
      </c>
      <c r="K81" s="82">
        <v>51261</v>
      </c>
      <c r="L81" s="82">
        <v>51126</v>
      </c>
      <c r="M81" s="82">
        <v>41164</v>
      </c>
      <c r="N81" s="82">
        <v>0</v>
      </c>
      <c r="O81" s="58">
        <f t="shared" si="2"/>
        <v>298116</v>
      </c>
    </row>
    <row r="82" spans="1:15" s="17" customFormat="1" ht="38.25">
      <c r="A82" s="16"/>
      <c r="B82" s="71" t="s">
        <v>92</v>
      </c>
      <c r="C82" s="48" t="s">
        <v>96</v>
      </c>
      <c r="D82" s="48" t="s">
        <v>261</v>
      </c>
      <c r="E82" s="42" t="s">
        <v>275</v>
      </c>
      <c r="F82" s="65" t="s">
        <v>289</v>
      </c>
      <c r="G82" s="64">
        <v>285533</v>
      </c>
      <c r="H82" s="82">
        <v>18282</v>
      </c>
      <c r="I82" s="82">
        <v>18237</v>
      </c>
      <c r="J82" s="82">
        <v>18191</v>
      </c>
      <c r="K82" s="82">
        <v>18145</v>
      </c>
      <c r="L82" s="82">
        <v>18095</v>
      </c>
      <c r="M82" s="82">
        <v>23717</v>
      </c>
      <c r="N82" s="82">
        <v>0</v>
      </c>
      <c r="O82" s="58">
        <f t="shared" si="2"/>
        <v>114667</v>
      </c>
    </row>
    <row r="83" spans="1:15" s="17" customFormat="1" ht="51">
      <c r="A83" s="16"/>
      <c r="B83" s="71" t="s">
        <v>93</v>
      </c>
      <c r="C83" s="48" t="s">
        <v>96</v>
      </c>
      <c r="D83" s="48" t="s">
        <v>262</v>
      </c>
      <c r="E83" s="42" t="s">
        <v>276</v>
      </c>
      <c r="F83" s="65" t="s">
        <v>290</v>
      </c>
      <c r="G83" s="64">
        <v>878000</v>
      </c>
      <c r="H83" s="82">
        <v>36891</v>
      </c>
      <c r="I83" s="82">
        <v>36803</v>
      </c>
      <c r="J83" s="82">
        <v>36710</v>
      </c>
      <c r="K83" s="82">
        <v>36620</v>
      </c>
      <c r="L83" s="82">
        <v>36535</v>
      </c>
      <c r="M83" s="82">
        <v>36450</v>
      </c>
      <c r="N83" s="82">
        <v>217603</v>
      </c>
      <c r="O83" s="58">
        <f t="shared" si="2"/>
        <v>437612</v>
      </c>
    </row>
    <row r="84" spans="1:15" s="17" customFormat="1" ht="51">
      <c r="A84" s="16"/>
      <c r="B84" s="71" t="s">
        <v>94</v>
      </c>
      <c r="C84" s="48" t="s">
        <v>96</v>
      </c>
      <c r="D84" s="48" t="s">
        <v>263</v>
      </c>
      <c r="E84" s="42" t="s">
        <v>277</v>
      </c>
      <c r="F84" s="65" t="s">
        <v>151</v>
      </c>
      <c r="G84" s="64">
        <v>202588</v>
      </c>
      <c r="H84" s="82">
        <v>15916</v>
      </c>
      <c r="I84" s="82">
        <v>15876</v>
      </c>
      <c r="J84" s="82">
        <v>3965</v>
      </c>
      <c r="K84" s="82">
        <v>0</v>
      </c>
      <c r="L84" s="82">
        <v>0</v>
      </c>
      <c r="M84" s="82">
        <v>0</v>
      </c>
      <c r="N84" s="82">
        <v>0</v>
      </c>
      <c r="O84" s="58">
        <f t="shared" si="2"/>
        <v>35757</v>
      </c>
    </row>
    <row r="85" spans="1:15" s="17" customFormat="1" ht="25.5">
      <c r="A85" s="16"/>
      <c r="B85" s="71" t="s">
        <v>95</v>
      </c>
      <c r="C85" s="48" t="s">
        <v>96</v>
      </c>
      <c r="D85" s="48" t="s">
        <v>264</v>
      </c>
      <c r="E85" s="42" t="s">
        <v>278</v>
      </c>
      <c r="F85" s="65" t="s">
        <v>291</v>
      </c>
      <c r="G85" s="64">
        <v>341402</v>
      </c>
      <c r="H85" s="82">
        <v>19839</v>
      </c>
      <c r="I85" s="82">
        <v>19792</v>
      </c>
      <c r="J85" s="82">
        <v>19742</v>
      </c>
      <c r="K85" s="82">
        <v>19697</v>
      </c>
      <c r="L85" s="82">
        <v>19657</v>
      </c>
      <c r="M85" s="82">
        <v>19617</v>
      </c>
      <c r="N85" s="82">
        <v>142873</v>
      </c>
      <c r="O85" s="58">
        <f t="shared" si="2"/>
        <v>261217</v>
      </c>
    </row>
    <row r="86" spans="1:15" s="17" customFormat="1" ht="38.25">
      <c r="A86" s="16"/>
      <c r="B86" s="71" t="s">
        <v>248</v>
      </c>
      <c r="C86" s="48" t="s">
        <v>96</v>
      </c>
      <c r="D86" s="48" t="s">
        <v>265</v>
      </c>
      <c r="E86" s="42" t="s">
        <v>278</v>
      </c>
      <c r="F86" s="65" t="s">
        <v>292</v>
      </c>
      <c r="G86" s="64">
        <v>631855</v>
      </c>
      <c r="H86" s="82">
        <v>9698</v>
      </c>
      <c r="I86" s="82">
        <v>9675</v>
      </c>
      <c r="J86" s="82">
        <v>9651</v>
      </c>
      <c r="K86" s="82">
        <v>9631</v>
      </c>
      <c r="L86" s="82">
        <v>9616</v>
      </c>
      <c r="M86" s="82">
        <v>9601</v>
      </c>
      <c r="N86" s="82">
        <v>72877</v>
      </c>
      <c r="O86" s="58">
        <f t="shared" si="2"/>
        <v>130749</v>
      </c>
    </row>
    <row r="87" spans="1:15" s="17" customFormat="1" ht="38.25">
      <c r="A87" s="16"/>
      <c r="B87" s="71" t="s">
        <v>249</v>
      </c>
      <c r="C87" s="48" t="s">
        <v>96</v>
      </c>
      <c r="D87" s="48" t="s">
        <v>266</v>
      </c>
      <c r="E87" s="42" t="s">
        <v>279</v>
      </c>
      <c r="F87" s="65" t="s">
        <v>149</v>
      </c>
      <c r="G87" s="64">
        <v>284293</v>
      </c>
      <c r="H87" s="82">
        <v>11353</v>
      </c>
      <c r="I87" s="82">
        <v>11326</v>
      </c>
      <c r="J87" s="82">
        <v>11298</v>
      </c>
      <c r="K87" s="82">
        <v>11273</v>
      </c>
      <c r="L87" s="82">
        <v>11253</v>
      </c>
      <c r="M87" s="82">
        <v>11233</v>
      </c>
      <c r="N87" s="82">
        <v>106588</v>
      </c>
      <c r="O87" s="58">
        <f t="shared" si="2"/>
        <v>174324</v>
      </c>
    </row>
    <row r="88" spans="1:15" s="17" customFormat="1" ht="38.25">
      <c r="A88" s="16"/>
      <c r="B88" s="71" t="s">
        <v>250</v>
      </c>
      <c r="C88" s="48" t="s">
        <v>96</v>
      </c>
      <c r="D88" s="48" t="s">
        <v>267</v>
      </c>
      <c r="E88" s="42" t="s">
        <v>280</v>
      </c>
      <c r="F88" s="65" t="s">
        <v>159</v>
      </c>
      <c r="G88" s="64">
        <v>155383</v>
      </c>
      <c r="H88" s="82">
        <v>8158</v>
      </c>
      <c r="I88" s="82">
        <v>8139</v>
      </c>
      <c r="J88" s="82">
        <v>8118</v>
      </c>
      <c r="K88" s="82">
        <v>8101</v>
      </c>
      <c r="L88" s="82">
        <v>8086</v>
      </c>
      <c r="M88" s="82">
        <v>8071</v>
      </c>
      <c r="N88" s="82">
        <v>113109</v>
      </c>
      <c r="O88" s="58">
        <f t="shared" si="2"/>
        <v>161782</v>
      </c>
    </row>
    <row r="89" spans="1:15" s="17" customFormat="1" ht="25.5">
      <c r="A89" s="16"/>
      <c r="B89" s="71" t="s">
        <v>251</v>
      </c>
      <c r="C89" s="48" t="s">
        <v>96</v>
      </c>
      <c r="D89" s="48" t="s">
        <v>302</v>
      </c>
      <c r="E89" s="42" t="s">
        <v>303</v>
      </c>
      <c r="F89" s="65" t="s">
        <v>310</v>
      </c>
      <c r="G89" s="64">
        <v>124130</v>
      </c>
      <c r="H89" s="82">
        <v>3513</v>
      </c>
      <c r="I89" s="82">
        <v>7100</v>
      </c>
      <c r="J89" s="82">
        <v>7083</v>
      </c>
      <c r="K89" s="82">
        <v>7066</v>
      </c>
      <c r="L89" s="82">
        <v>7049</v>
      </c>
      <c r="M89" s="82">
        <v>7032</v>
      </c>
      <c r="N89" s="82">
        <v>87849</v>
      </c>
      <c r="O89" s="58">
        <f t="shared" si="2"/>
        <v>126692</v>
      </c>
    </row>
    <row r="90" spans="1:15" s="17" customFormat="1" ht="51">
      <c r="A90" s="16"/>
      <c r="B90" s="71" t="s">
        <v>252</v>
      </c>
      <c r="C90" s="48" t="s">
        <v>96</v>
      </c>
      <c r="D90" s="48" t="s">
        <v>268</v>
      </c>
      <c r="E90" s="42" t="s">
        <v>281</v>
      </c>
      <c r="F90" s="65" t="s">
        <v>138</v>
      </c>
      <c r="G90" s="64">
        <v>272345</v>
      </c>
      <c r="H90" s="82">
        <v>19216</v>
      </c>
      <c r="I90" s="82">
        <v>19169</v>
      </c>
      <c r="J90" s="82">
        <v>19120</v>
      </c>
      <c r="K90" s="82">
        <v>19075</v>
      </c>
      <c r="L90" s="82">
        <v>19035</v>
      </c>
      <c r="M90" s="82">
        <v>18995</v>
      </c>
      <c r="N90" s="82">
        <v>60612</v>
      </c>
      <c r="O90" s="58">
        <f t="shared" si="2"/>
        <v>175222</v>
      </c>
    </row>
    <row r="91" spans="1:15" s="17" customFormat="1" ht="38.25">
      <c r="A91" s="16"/>
      <c r="B91" s="71" t="s">
        <v>253</v>
      </c>
      <c r="C91" s="48" t="s">
        <v>96</v>
      </c>
      <c r="D91" s="48" t="s">
        <v>269</v>
      </c>
      <c r="E91" s="42" t="s">
        <v>282</v>
      </c>
      <c r="F91" s="65" t="s">
        <v>293</v>
      </c>
      <c r="G91" s="64">
        <v>800000</v>
      </c>
      <c r="H91" s="82">
        <v>26082</v>
      </c>
      <c r="I91" s="82">
        <v>26042</v>
      </c>
      <c r="J91" s="82">
        <v>26007</v>
      </c>
      <c r="K91" s="82">
        <v>25977</v>
      </c>
      <c r="L91" s="82">
        <v>25950</v>
      </c>
      <c r="M91" s="82">
        <v>25927</v>
      </c>
      <c r="N91" s="82">
        <v>61009</v>
      </c>
      <c r="O91" s="58">
        <f t="shared" si="2"/>
        <v>216994</v>
      </c>
    </row>
    <row r="92" spans="1:15" s="17" customFormat="1" ht="51">
      <c r="A92" s="16"/>
      <c r="B92" s="71" t="s">
        <v>254</v>
      </c>
      <c r="C92" s="48" t="s">
        <v>96</v>
      </c>
      <c r="D92" s="48" t="s">
        <v>270</v>
      </c>
      <c r="E92" s="42" t="s">
        <v>283</v>
      </c>
      <c r="F92" s="65" t="s">
        <v>151</v>
      </c>
      <c r="G92" s="64">
        <v>28000</v>
      </c>
      <c r="H92" s="82">
        <v>660</v>
      </c>
      <c r="I92" s="82">
        <v>655</v>
      </c>
      <c r="J92" s="82">
        <v>650</v>
      </c>
      <c r="K92" s="82">
        <v>0</v>
      </c>
      <c r="L92" s="82">
        <v>0</v>
      </c>
      <c r="M92" s="82">
        <v>0</v>
      </c>
      <c r="N92" s="82">
        <v>0</v>
      </c>
      <c r="O92" s="58">
        <f t="shared" si="2"/>
        <v>1965</v>
      </c>
    </row>
    <row r="93" spans="1:15" s="17" customFormat="1" ht="25.5">
      <c r="A93" s="16"/>
      <c r="B93" s="71" t="s">
        <v>255</v>
      </c>
      <c r="C93" s="48" t="s">
        <v>96</v>
      </c>
      <c r="D93" s="48" t="s">
        <v>271</v>
      </c>
      <c r="E93" s="42" t="s">
        <v>284</v>
      </c>
      <c r="F93" s="65" t="s">
        <v>242</v>
      </c>
      <c r="G93" s="64">
        <v>179465</v>
      </c>
      <c r="H93" s="82">
        <v>9489</v>
      </c>
      <c r="I93" s="82">
        <v>9444</v>
      </c>
      <c r="J93" s="82">
        <v>9399</v>
      </c>
      <c r="K93" s="82">
        <v>9354</v>
      </c>
      <c r="L93" s="82">
        <v>9309</v>
      </c>
      <c r="M93" s="82">
        <v>9265</v>
      </c>
      <c r="N93" s="82">
        <v>122787</v>
      </c>
      <c r="O93" s="58">
        <f>SUM(H93:N93)</f>
        <v>179047</v>
      </c>
    </row>
    <row r="94" spans="1:15" s="17" customFormat="1" ht="63.75">
      <c r="A94" s="16"/>
      <c r="B94" s="71" t="s">
        <v>256</v>
      </c>
      <c r="C94" s="48" t="s">
        <v>96</v>
      </c>
      <c r="D94" s="48" t="s">
        <v>272</v>
      </c>
      <c r="E94" s="42" t="s">
        <v>284</v>
      </c>
      <c r="F94" s="65" t="s">
        <v>242</v>
      </c>
      <c r="G94" s="64">
        <v>337066</v>
      </c>
      <c r="H94" s="82">
        <v>17923</v>
      </c>
      <c r="I94" s="82">
        <v>17874</v>
      </c>
      <c r="J94" s="82">
        <v>17829</v>
      </c>
      <c r="K94" s="82">
        <v>17789</v>
      </c>
      <c r="L94" s="82">
        <v>17754</v>
      </c>
      <c r="M94" s="82">
        <v>17719</v>
      </c>
      <c r="N94" s="82">
        <v>264393</v>
      </c>
      <c r="O94" s="58">
        <f>SUM(H94:N94)</f>
        <v>371281</v>
      </c>
    </row>
    <row r="95" spans="1:15" s="17" customFormat="1" ht="38.25">
      <c r="A95" s="16"/>
      <c r="B95" s="71" t="s">
        <v>321</v>
      </c>
      <c r="C95" s="86" t="s">
        <v>96</v>
      </c>
      <c r="D95" s="86" t="s">
        <v>323</v>
      </c>
      <c r="E95" s="85" t="s">
        <v>320</v>
      </c>
      <c r="F95" s="87" t="s">
        <v>324</v>
      </c>
      <c r="G95" s="88">
        <v>146757</v>
      </c>
      <c r="H95" s="82">
        <v>2722</v>
      </c>
      <c r="I95" s="82">
        <v>14098</v>
      </c>
      <c r="J95" s="82">
        <v>13757</v>
      </c>
      <c r="K95" s="82">
        <v>13416</v>
      </c>
      <c r="L95" s="82">
        <v>13075</v>
      </c>
      <c r="M95" s="82">
        <v>12733</v>
      </c>
      <c r="N95" s="82">
        <v>111322</v>
      </c>
      <c r="O95" s="58">
        <f>SUM(H95:N95)</f>
        <v>181123</v>
      </c>
    </row>
    <row r="96" spans="1:15" s="17" customFormat="1" ht="38.25">
      <c r="A96" s="16"/>
      <c r="B96" s="71" t="s">
        <v>322</v>
      </c>
      <c r="C96" s="86" t="s">
        <v>96</v>
      </c>
      <c r="D96" s="86" t="s">
        <v>325</v>
      </c>
      <c r="E96" s="85" t="s">
        <v>320</v>
      </c>
      <c r="F96" s="87" t="s">
        <v>324</v>
      </c>
      <c r="G96" s="88">
        <v>285180</v>
      </c>
      <c r="H96" s="82">
        <v>5271</v>
      </c>
      <c r="I96" s="82">
        <v>27413</v>
      </c>
      <c r="J96" s="82">
        <v>26750</v>
      </c>
      <c r="K96" s="82">
        <v>26087</v>
      </c>
      <c r="L96" s="82">
        <v>25424</v>
      </c>
      <c r="M96" s="82">
        <v>24761</v>
      </c>
      <c r="N96" s="82">
        <v>225988</v>
      </c>
      <c r="O96" s="58">
        <f>SUM(H96:N96)</f>
        <v>361694</v>
      </c>
    </row>
    <row r="97" spans="1:15" s="17" customFormat="1" ht="12.75">
      <c r="A97" s="16"/>
      <c r="B97" s="74"/>
      <c r="C97" s="75"/>
      <c r="D97" s="75"/>
      <c r="E97" s="76"/>
      <c r="F97" s="77"/>
      <c r="G97" s="78"/>
      <c r="H97" s="79"/>
      <c r="I97" s="79"/>
      <c r="J97" s="79"/>
      <c r="K97" s="79"/>
      <c r="L97" s="79"/>
      <c r="M97" s="79"/>
      <c r="N97" s="79"/>
      <c r="O97" s="79"/>
    </row>
    <row r="98" spans="1:15" s="10" customFormat="1" ht="15.75">
      <c r="A98" s="9"/>
      <c r="B98" s="42"/>
      <c r="C98" s="43" t="s">
        <v>9</v>
      </c>
      <c r="D98" s="42" t="s">
        <v>3</v>
      </c>
      <c r="E98" s="42" t="s">
        <v>3</v>
      </c>
      <c r="F98" s="63" t="s">
        <v>3</v>
      </c>
      <c r="G98" s="42" t="s">
        <v>3</v>
      </c>
      <c r="H98" s="58">
        <f aca="true" t="shared" si="3" ref="H98:O98">SUM(H11:H96)</f>
        <v>1484190</v>
      </c>
      <c r="I98" s="58">
        <f t="shared" si="3"/>
        <v>1525313</v>
      </c>
      <c r="J98" s="58">
        <f t="shared" si="3"/>
        <v>1459480</v>
      </c>
      <c r="K98" s="58">
        <f t="shared" si="3"/>
        <v>1381887</v>
      </c>
      <c r="L98" s="58">
        <f t="shared" si="3"/>
        <v>1274708</v>
      </c>
      <c r="M98" s="58">
        <f t="shared" si="3"/>
        <v>1137752</v>
      </c>
      <c r="N98" s="58">
        <f t="shared" si="3"/>
        <v>8089182</v>
      </c>
      <c r="O98" s="58">
        <f t="shared" si="3"/>
        <v>16352512</v>
      </c>
    </row>
    <row r="99" spans="1:15" s="19" customFormat="1" ht="15.75">
      <c r="A99" s="18"/>
      <c r="B99" s="80"/>
      <c r="C99" s="44"/>
      <c r="D99" s="44"/>
      <c r="E99" s="44"/>
      <c r="F99" s="44"/>
      <c r="G99" s="44"/>
      <c r="H99" s="67"/>
      <c r="I99" s="67"/>
      <c r="J99" s="67"/>
      <c r="K99" s="67"/>
      <c r="L99" s="67"/>
      <c r="M99" s="67"/>
      <c r="N99" s="67"/>
      <c r="O99" s="67"/>
    </row>
    <row r="100" spans="1:15" s="19" customFormat="1" ht="15.75">
      <c r="A100" s="18"/>
      <c r="B100" s="81"/>
      <c r="C100" s="55" t="s">
        <v>15</v>
      </c>
      <c r="D100" s="45"/>
      <c r="E100" s="45"/>
      <c r="F100" s="45"/>
      <c r="G100" s="45"/>
      <c r="H100" s="46"/>
      <c r="I100" s="46"/>
      <c r="J100" s="46"/>
      <c r="K100" s="46"/>
      <c r="L100" s="46"/>
      <c r="M100" s="46"/>
      <c r="N100" s="46"/>
      <c r="O100" s="47"/>
    </row>
    <row r="101" spans="1:15" s="19" customFormat="1" ht="25.5">
      <c r="A101" s="18"/>
      <c r="B101" s="42" t="s">
        <v>25</v>
      </c>
      <c r="C101" s="48" t="s">
        <v>220</v>
      </c>
      <c r="D101" s="48" t="s">
        <v>221</v>
      </c>
      <c r="E101" s="42" t="s">
        <v>222</v>
      </c>
      <c r="F101" s="59" t="s">
        <v>223</v>
      </c>
      <c r="G101" s="60">
        <v>130930</v>
      </c>
      <c r="H101" s="82">
        <v>10240</v>
      </c>
      <c r="I101" s="82">
        <v>10040</v>
      </c>
      <c r="J101" s="82">
        <v>9840</v>
      </c>
      <c r="K101" s="82">
        <v>8358</v>
      </c>
      <c r="L101" s="82">
        <v>6860</v>
      </c>
      <c r="M101" s="82">
        <v>0</v>
      </c>
      <c r="N101" s="82">
        <v>0</v>
      </c>
      <c r="O101" s="58">
        <f>SUM(H101:N101)</f>
        <v>45338</v>
      </c>
    </row>
    <row r="102" spans="1:15" s="19" customFormat="1" ht="15.75">
      <c r="A102" s="18"/>
      <c r="B102" s="42" t="s">
        <v>26</v>
      </c>
      <c r="C102" s="48" t="s">
        <v>224</v>
      </c>
      <c r="D102" s="48" t="s">
        <v>225</v>
      </c>
      <c r="E102" s="42" t="s">
        <v>226</v>
      </c>
      <c r="F102" s="59" t="s">
        <v>227</v>
      </c>
      <c r="G102" s="60">
        <v>2846</v>
      </c>
      <c r="H102" s="82">
        <v>344</v>
      </c>
      <c r="I102" s="82">
        <v>137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58">
        <f aca="true" t="shared" si="4" ref="O102:O108">SUM(H102:N102)</f>
        <v>481</v>
      </c>
    </row>
    <row r="103" spans="1:15" s="19" customFormat="1" ht="15.75">
      <c r="A103" s="18"/>
      <c r="B103" s="42" t="s">
        <v>27</v>
      </c>
      <c r="C103" s="48" t="s">
        <v>228</v>
      </c>
      <c r="D103" s="48" t="s">
        <v>225</v>
      </c>
      <c r="E103" s="42" t="s">
        <v>229</v>
      </c>
      <c r="F103" s="59" t="s">
        <v>230</v>
      </c>
      <c r="G103" s="60">
        <v>2988</v>
      </c>
      <c r="H103" s="82">
        <v>341</v>
      </c>
      <c r="I103" s="82">
        <v>341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58">
        <f t="shared" si="4"/>
        <v>682</v>
      </c>
    </row>
    <row r="104" spans="1:15" s="19" customFormat="1" ht="15.75">
      <c r="A104" s="18"/>
      <c r="B104" s="42" t="s">
        <v>28</v>
      </c>
      <c r="C104" s="48" t="s">
        <v>228</v>
      </c>
      <c r="D104" s="48" t="s">
        <v>225</v>
      </c>
      <c r="E104" s="42" t="s">
        <v>231</v>
      </c>
      <c r="F104" s="59" t="s">
        <v>232</v>
      </c>
      <c r="G104" s="60">
        <v>2846</v>
      </c>
      <c r="H104" s="82">
        <v>322</v>
      </c>
      <c r="I104" s="82">
        <v>322</v>
      </c>
      <c r="J104" s="82">
        <v>252</v>
      </c>
      <c r="K104" s="82">
        <v>0</v>
      </c>
      <c r="L104" s="82">
        <v>0</v>
      </c>
      <c r="M104" s="82">
        <v>0</v>
      </c>
      <c r="N104" s="82">
        <v>0</v>
      </c>
      <c r="O104" s="58">
        <f t="shared" si="4"/>
        <v>896</v>
      </c>
    </row>
    <row r="105" spans="1:15" s="19" customFormat="1" ht="38.25">
      <c r="A105" s="18"/>
      <c r="B105" s="42" t="s">
        <v>29</v>
      </c>
      <c r="C105" s="48" t="s">
        <v>96</v>
      </c>
      <c r="D105" s="48" t="s">
        <v>233</v>
      </c>
      <c r="E105" s="42" t="s">
        <v>234</v>
      </c>
      <c r="F105" s="59" t="s">
        <v>235</v>
      </c>
      <c r="G105" s="60">
        <v>54523</v>
      </c>
      <c r="H105" s="82">
        <v>2999</v>
      </c>
      <c r="I105" s="82">
        <v>2976</v>
      </c>
      <c r="J105" s="82">
        <v>2952</v>
      </c>
      <c r="K105" s="82">
        <v>2928</v>
      </c>
      <c r="L105" s="82">
        <v>2902</v>
      </c>
      <c r="M105" s="82">
        <v>2876</v>
      </c>
      <c r="N105" s="82">
        <v>14696</v>
      </c>
      <c r="O105" s="58">
        <f t="shared" si="4"/>
        <v>32329</v>
      </c>
    </row>
    <row r="106" spans="1:15" s="19" customFormat="1" ht="25.5">
      <c r="A106" s="18"/>
      <c r="B106" s="42" t="s">
        <v>30</v>
      </c>
      <c r="C106" s="84" t="s">
        <v>96</v>
      </c>
      <c r="D106" s="84" t="s">
        <v>317</v>
      </c>
      <c r="E106" s="85" t="s">
        <v>318</v>
      </c>
      <c r="F106" s="59" t="s">
        <v>319</v>
      </c>
      <c r="G106" s="60">
        <v>100000</v>
      </c>
      <c r="H106" s="82">
        <v>51380</v>
      </c>
      <c r="I106" s="82">
        <v>49925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58">
        <f t="shared" si="4"/>
        <v>101305</v>
      </c>
    </row>
    <row r="107" spans="1:15" s="19" customFormat="1" ht="38.25">
      <c r="A107" s="18"/>
      <c r="B107" s="42" t="s">
        <v>31</v>
      </c>
      <c r="C107" s="48" t="s">
        <v>96</v>
      </c>
      <c r="D107" s="48" t="s">
        <v>342</v>
      </c>
      <c r="E107" s="42" t="s">
        <v>236</v>
      </c>
      <c r="F107" s="59" t="s">
        <v>237</v>
      </c>
      <c r="G107" s="60">
        <v>742956</v>
      </c>
      <c r="H107" s="82">
        <v>30710</v>
      </c>
      <c r="I107" s="82">
        <v>30574</v>
      </c>
      <c r="J107" s="82">
        <v>30285</v>
      </c>
      <c r="K107" s="82">
        <v>29995</v>
      </c>
      <c r="L107" s="82">
        <v>29616</v>
      </c>
      <c r="M107" s="82">
        <v>29237</v>
      </c>
      <c r="N107" s="82">
        <v>567044</v>
      </c>
      <c r="O107" s="58">
        <f t="shared" si="4"/>
        <v>747461</v>
      </c>
    </row>
    <row r="108" spans="1:15" s="19" customFormat="1" ht="15.75">
      <c r="A108" s="18"/>
      <c r="B108" s="42" t="s">
        <v>32</v>
      </c>
      <c r="C108" s="48" t="s">
        <v>238</v>
      </c>
      <c r="D108" s="48" t="s">
        <v>239</v>
      </c>
      <c r="E108" s="42" t="s">
        <v>240</v>
      </c>
      <c r="F108" s="59" t="s">
        <v>241</v>
      </c>
      <c r="G108" s="60">
        <v>284574</v>
      </c>
      <c r="H108" s="82">
        <v>12646</v>
      </c>
      <c r="I108" s="82">
        <v>12646</v>
      </c>
      <c r="J108" s="82">
        <v>12646</v>
      </c>
      <c r="K108" s="82">
        <v>12646</v>
      </c>
      <c r="L108" s="82">
        <v>12646</v>
      </c>
      <c r="M108" s="82">
        <v>12646</v>
      </c>
      <c r="N108" s="82">
        <v>158110</v>
      </c>
      <c r="O108" s="58">
        <f t="shared" si="4"/>
        <v>233986</v>
      </c>
    </row>
    <row r="109" spans="1:15" s="19" customFormat="1" ht="25.5">
      <c r="A109" s="18"/>
      <c r="B109" s="42" t="s">
        <v>33</v>
      </c>
      <c r="C109" s="48" t="s">
        <v>220</v>
      </c>
      <c r="D109" s="48" t="s">
        <v>247</v>
      </c>
      <c r="E109" s="42" t="s">
        <v>222</v>
      </c>
      <c r="F109" s="59" t="s">
        <v>285</v>
      </c>
      <c r="G109" s="60">
        <v>61726</v>
      </c>
      <c r="H109" s="82">
        <v>3630</v>
      </c>
      <c r="I109" s="82">
        <v>3630</v>
      </c>
      <c r="J109" s="82">
        <v>3630</v>
      </c>
      <c r="K109" s="82">
        <v>3626</v>
      </c>
      <c r="L109" s="82">
        <v>0</v>
      </c>
      <c r="M109" s="82">
        <v>0</v>
      </c>
      <c r="N109" s="82">
        <v>0</v>
      </c>
      <c r="O109" s="58">
        <f>SUM(H109:N109)</f>
        <v>14516</v>
      </c>
    </row>
    <row r="110" spans="1:15" s="19" customFormat="1" ht="15.75">
      <c r="A110" s="18"/>
      <c r="B110" s="42"/>
      <c r="C110" s="48"/>
      <c r="D110" s="48"/>
      <c r="E110" s="42"/>
      <c r="F110" s="59"/>
      <c r="G110" s="60"/>
      <c r="H110" s="57"/>
      <c r="I110" s="57"/>
      <c r="J110" s="57"/>
      <c r="K110" s="57"/>
      <c r="L110" s="57"/>
      <c r="M110" s="57"/>
      <c r="N110" s="57"/>
      <c r="O110" s="58"/>
    </row>
    <row r="111" spans="1:15" s="10" customFormat="1" ht="15.75">
      <c r="A111" s="9"/>
      <c r="B111" s="42"/>
      <c r="C111" s="49" t="s">
        <v>9</v>
      </c>
      <c r="D111" s="42" t="s">
        <v>3</v>
      </c>
      <c r="E111" s="42" t="s">
        <v>3</v>
      </c>
      <c r="F111" s="42" t="s">
        <v>3</v>
      </c>
      <c r="G111" s="42" t="s">
        <v>3</v>
      </c>
      <c r="H111" s="58">
        <f>SUM(H101:H109)</f>
        <v>112612</v>
      </c>
      <c r="I111" s="58">
        <f aca="true" t="shared" si="5" ref="I111:N111">SUM(I101:I109)</f>
        <v>110591</v>
      </c>
      <c r="J111" s="58">
        <f t="shared" si="5"/>
        <v>59605</v>
      </c>
      <c r="K111" s="58">
        <f t="shared" si="5"/>
        <v>57553</v>
      </c>
      <c r="L111" s="58">
        <f t="shared" si="5"/>
        <v>52024</v>
      </c>
      <c r="M111" s="58">
        <f t="shared" si="5"/>
        <v>44759</v>
      </c>
      <c r="N111" s="58">
        <f t="shared" si="5"/>
        <v>739850</v>
      </c>
      <c r="O111" s="58">
        <f>SUM(O101:O109)</f>
        <v>1176994</v>
      </c>
    </row>
    <row r="112" spans="1:15" s="10" customFormat="1" ht="15.75">
      <c r="A112" s="9"/>
      <c r="B112" s="20"/>
      <c r="C112" s="62"/>
      <c r="D112" s="62"/>
      <c r="E112" s="62"/>
      <c r="F112" s="62"/>
      <c r="G112" s="62"/>
      <c r="H112" s="67"/>
      <c r="I112" s="67"/>
      <c r="J112" s="67"/>
      <c r="K112" s="67"/>
      <c r="L112" s="67"/>
      <c r="M112" s="67"/>
      <c r="N112" s="67"/>
      <c r="O112" s="67"/>
    </row>
    <row r="113" spans="1:15" s="10" customFormat="1" ht="15.75">
      <c r="A113" s="9"/>
      <c r="B113" s="21"/>
      <c r="C113" s="50" t="s">
        <v>16</v>
      </c>
      <c r="D113" s="40" t="s">
        <v>3</v>
      </c>
      <c r="E113" s="40" t="s">
        <v>3</v>
      </c>
      <c r="F113" s="40" t="s">
        <v>3</v>
      </c>
      <c r="G113" s="40" t="s">
        <v>3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41">
        <f>SUM(H113:N113)</f>
        <v>0</v>
      </c>
    </row>
    <row r="114" spans="1:15" s="10" customFormat="1" ht="15.75">
      <c r="A114" s="9"/>
      <c r="B114" s="21"/>
      <c r="C114" s="50"/>
      <c r="D114" s="50"/>
      <c r="E114" s="50"/>
      <c r="F114" s="50"/>
      <c r="G114" s="50"/>
      <c r="H114" s="46"/>
      <c r="I114" s="46"/>
      <c r="J114" s="46"/>
      <c r="K114" s="46"/>
      <c r="L114" s="46"/>
      <c r="M114" s="46"/>
      <c r="N114" s="46"/>
      <c r="O114" s="53"/>
    </row>
    <row r="115" spans="1:15" s="10" customFormat="1" ht="15.75">
      <c r="A115" s="9"/>
      <c r="B115" s="21"/>
      <c r="C115" s="50" t="s">
        <v>17</v>
      </c>
      <c r="D115" s="51"/>
      <c r="E115" s="51"/>
      <c r="F115" s="51"/>
      <c r="G115" s="51"/>
      <c r="H115" s="41">
        <f aca="true" t="shared" si="6" ref="H115:N115">H98+H111</f>
        <v>1596802</v>
      </c>
      <c r="I115" s="41">
        <f t="shared" si="6"/>
        <v>1635904</v>
      </c>
      <c r="J115" s="41">
        <f t="shared" si="6"/>
        <v>1519085</v>
      </c>
      <c r="K115" s="41">
        <f t="shared" si="6"/>
        <v>1439440</v>
      </c>
      <c r="L115" s="41">
        <f t="shared" si="6"/>
        <v>1326732</v>
      </c>
      <c r="M115" s="41">
        <f t="shared" si="6"/>
        <v>1182511</v>
      </c>
      <c r="N115" s="41">
        <f t="shared" si="6"/>
        <v>8829032</v>
      </c>
      <c r="O115" s="41">
        <f>SUM(H115:N115)</f>
        <v>17529506</v>
      </c>
    </row>
    <row r="116" spans="1:15" s="10" customFormat="1" ht="15.75">
      <c r="A116" s="9"/>
      <c r="B116" s="21"/>
      <c r="C116" s="49"/>
      <c r="D116" s="49"/>
      <c r="E116" s="49"/>
      <c r="F116" s="49"/>
      <c r="G116" s="49"/>
      <c r="H116" s="61"/>
      <c r="I116" s="61"/>
      <c r="J116" s="61"/>
      <c r="K116" s="61"/>
      <c r="L116" s="61"/>
      <c r="M116" s="61"/>
      <c r="N116" s="61"/>
      <c r="O116" s="61"/>
    </row>
    <row r="117" spans="1:15" s="10" customFormat="1" ht="18.75" customHeight="1">
      <c r="A117" s="9"/>
      <c r="B117" s="21"/>
      <c r="C117" s="94" t="s">
        <v>18</v>
      </c>
      <c r="D117" s="94"/>
      <c r="E117" s="94"/>
      <c r="F117" s="48"/>
      <c r="G117" s="48"/>
      <c r="H117" s="52">
        <f>H115/O119*100</f>
        <v>4.671697648855832</v>
      </c>
      <c r="I117" s="52">
        <f>I115/O119*100</f>
        <v>4.786096754985183</v>
      </c>
      <c r="J117" s="52">
        <f>J115/O119*100</f>
        <v>4.444324232379569</v>
      </c>
      <c r="K117" s="52">
        <f>K115/O119*100</f>
        <v>4.211310145947361</v>
      </c>
      <c r="L117" s="52">
        <f>L115/O119*100</f>
        <v>3.881565006219804</v>
      </c>
      <c r="M117" s="52">
        <f>M115/O119*100</f>
        <v>3.4596235841677045</v>
      </c>
      <c r="N117" s="52" t="s">
        <v>35</v>
      </c>
      <c r="O117" s="53" t="s">
        <v>35</v>
      </c>
    </row>
    <row r="118" spans="1:15" s="10" customFormat="1" ht="15.75">
      <c r="A118" s="9"/>
      <c r="B118" s="22"/>
      <c r="C118" s="23"/>
      <c r="D118" s="24"/>
      <c r="E118" s="24"/>
      <c r="F118" s="24"/>
      <c r="G118" s="24"/>
      <c r="H118" s="67">
        <f aca="true" t="shared" si="7" ref="H118:N118">H115</f>
        <v>1596802</v>
      </c>
      <c r="I118" s="67">
        <f t="shared" si="7"/>
        <v>1635904</v>
      </c>
      <c r="J118" s="67">
        <f t="shared" si="7"/>
        <v>1519085</v>
      </c>
      <c r="K118" s="67">
        <f t="shared" si="7"/>
        <v>1439440</v>
      </c>
      <c r="L118" s="67">
        <f t="shared" si="7"/>
        <v>1326732</v>
      </c>
      <c r="M118" s="67">
        <f t="shared" si="7"/>
        <v>1182511</v>
      </c>
      <c r="N118" s="67">
        <f t="shared" si="7"/>
        <v>8829032</v>
      </c>
      <c r="O118" s="67">
        <f>SUM(H118:N118)</f>
        <v>17529506</v>
      </c>
    </row>
    <row r="119" spans="1:15" s="10" customFormat="1" ht="48" customHeight="1">
      <c r="A119" s="9"/>
      <c r="B119" s="22"/>
      <c r="C119" s="96" t="s">
        <v>19</v>
      </c>
      <c r="D119" s="96"/>
      <c r="E119" s="96"/>
      <c r="F119" s="56"/>
      <c r="G119" s="56"/>
      <c r="H119" s="25"/>
      <c r="I119" s="25"/>
      <c r="J119" s="25"/>
      <c r="K119" s="25"/>
      <c r="L119" s="25"/>
      <c r="M119" s="25"/>
      <c r="N119" s="25"/>
      <c r="O119" s="83">
        <f>44383216-10202879</f>
        <v>34180337</v>
      </c>
    </row>
    <row r="120" spans="1:15" s="10" customFormat="1" ht="15.75">
      <c r="A120" s="9"/>
      <c r="B120" s="26"/>
      <c r="C120" s="27"/>
      <c r="D120" s="28"/>
      <c r="E120" s="28"/>
      <c r="F120" s="28"/>
      <c r="G120" s="28"/>
      <c r="H120" s="29"/>
      <c r="I120" s="29"/>
      <c r="J120" s="29"/>
      <c r="K120" s="29"/>
      <c r="L120" s="29"/>
      <c r="M120" s="29"/>
      <c r="N120" s="29"/>
      <c r="O120" s="30"/>
    </row>
    <row r="122" spans="1:7" s="5" customFormat="1" ht="15">
      <c r="A122" s="66"/>
      <c r="B122" s="69"/>
      <c r="D122" s="69"/>
      <c r="E122" s="69"/>
      <c r="F122" s="4"/>
      <c r="G122" s="4"/>
    </row>
    <row r="123" spans="1:7" s="5" customFormat="1" ht="12.75">
      <c r="A123" s="6"/>
      <c r="B123" s="97"/>
      <c r="C123" s="97"/>
      <c r="D123" s="97"/>
      <c r="E123" s="6"/>
      <c r="F123" s="6"/>
      <c r="G123" s="6"/>
    </row>
    <row r="124" spans="2:7" s="3" customFormat="1" ht="12.75">
      <c r="B124" s="7"/>
      <c r="C124" s="8"/>
      <c r="D124" s="8"/>
      <c r="E124" s="8"/>
      <c r="F124" s="8"/>
      <c r="G124" s="8"/>
    </row>
    <row r="125" spans="1:7" s="3" customFormat="1" ht="12.75">
      <c r="A125" s="6"/>
      <c r="B125" s="97"/>
      <c r="C125" s="97"/>
      <c r="D125" s="97"/>
      <c r="E125" s="97"/>
      <c r="F125" s="6"/>
      <c r="G125" s="6"/>
    </row>
    <row r="126" spans="2:7" s="3" customFormat="1" ht="12.75">
      <c r="B126" s="7"/>
      <c r="C126" s="8"/>
      <c r="D126" s="8"/>
      <c r="E126" s="8"/>
      <c r="F126" s="8"/>
      <c r="G126" s="8"/>
    </row>
    <row r="127" spans="2:7" s="3" customFormat="1" ht="12.75">
      <c r="B127" s="7"/>
      <c r="C127" s="8"/>
      <c r="D127" s="8"/>
      <c r="E127" s="8"/>
      <c r="F127" s="8"/>
      <c r="G127" s="8"/>
    </row>
    <row r="128" spans="2:7" s="3" customFormat="1" ht="12.75">
      <c r="B128" s="7"/>
      <c r="C128" s="8"/>
      <c r="D128" s="8"/>
      <c r="E128" s="8"/>
      <c r="F128" s="8"/>
      <c r="G128" s="8"/>
    </row>
  </sheetData>
  <sheetProtection selectLockedCells="1" selectUnlockedCells="1"/>
  <mergeCells count="15">
    <mergeCell ref="C119:E119"/>
    <mergeCell ref="B6:B7"/>
    <mergeCell ref="C6:C7"/>
    <mergeCell ref="B123:D123"/>
    <mergeCell ref="B125:E125"/>
    <mergeCell ref="D6:D7"/>
    <mergeCell ref="E6:E7"/>
    <mergeCell ref="H6:O6"/>
    <mergeCell ref="C1:O1"/>
    <mergeCell ref="B2:O2"/>
    <mergeCell ref="B3:O3"/>
    <mergeCell ref="C4:O4"/>
    <mergeCell ref="C117:E117"/>
    <mergeCell ref="F6:F7"/>
    <mergeCell ref="G6:G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Uldis Ervalds</cp:lastModifiedBy>
  <cp:lastPrinted>2023-03-20T10:39:55Z</cp:lastPrinted>
  <dcterms:created xsi:type="dcterms:W3CDTF">2017-08-07T06:38:07Z</dcterms:created>
  <dcterms:modified xsi:type="dcterms:W3CDTF">2023-07-21T09:16:11Z</dcterms:modified>
  <cp:category/>
  <cp:version/>
  <cp:contentType/>
  <cp:contentStatus/>
</cp:coreProperties>
</file>