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95" yWindow="2895" windowWidth="21600" windowHeight="11385"/>
  </bookViews>
  <sheets>
    <sheet name="3.piel.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1" i="2" l="1"/>
  <c r="M68" i="2"/>
  <c r="L68" i="2"/>
  <c r="K68" i="2"/>
  <c r="J68" i="2"/>
  <c r="I68" i="2"/>
  <c r="H68" i="2"/>
  <c r="G68" i="2"/>
  <c r="O67" i="2"/>
  <c r="N67" i="2"/>
  <c r="M67" i="2"/>
  <c r="L67" i="2"/>
  <c r="K67" i="2"/>
  <c r="J67" i="2"/>
  <c r="I67" i="2"/>
  <c r="H67" i="2"/>
  <c r="G67" i="2"/>
  <c r="O66" i="2"/>
  <c r="N66" i="2"/>
  <c r="M66" i="2"/>
  <c r="L66" i="2"/>
  <c r="K66" i="2"/>
  <c r="J66" i="2"/>
  <c r="I66" i="2"/>
  <c r="H66" i="2"/>
  <c r="G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N50" i="2"/>
  <c r="M50" i="2"/>
  <c r="L50" i="2"/>
  <c r="K50" i="2"/>
  <c r="J50" i="2"/>
  <c r="I50" i="2"/>
  <c r="H50" i="2"/>
  <c r="G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</calcChain>
</file>

<file path=xl/sharedStrings.xml><?xml version="1.0" encoding="utf-8"?>
<sst xmlns="http://schemas.openxmlformats.org/spreadsheetml/2006/main" count="365" uniqueCount="235">
  <si>
    <t>Veids</t>
  </si>
  <si>
    <t xml:space="preserve"> Nr.p.k.</t>
  </si>
  <si>
    <t>Proj. NR</t>
  </si>
  <si>
    <t>Līguma noslēgš. datums</t>
  </si>
  <si>
    <t>Aizdevējs</t>
  </si>
  <si>
    <t>Projekta nosaukums</t>
  </si>
  <si>
    <t>2023</t>
  </si>
  <si>
    <t>2024</t>
  </si>
  <si>
    <t>2025</t>
  </si>
  <si>
    <t>2026</t>
  </si>
  <si>
    <t>2027</t>
  </si>
  <si>
    <t>2028</t>
  </si>
  <si>
    <t>2029</t>
  </si>
  <si>
    <t>turpmākajos gados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</si>
  <si>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</si>
  <si>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</si>
  <si>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</si>
  <si>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</si>
  <si>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</si>
  <si>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</si>
  <si>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</si>
  <si>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 xml:space="preserve">ELFLA projekts "Autoceļa Pudinava - Latvīšu Stiglova pārbūve" 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</si>
  <si>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</si>
  <si>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</si>
  <si>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</si>
  <si>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t>ERAF projekts (Nr.5.5.1.0/17/I/007) "Rīteiropas vērtības"</t>
  </si>
  <si>
    <t>Pavisam kopā</t>
  </si>
  <si>
    <t>Galv.</t>
  </si>
  <si>
    <t>Finanšu ministrija</t>
  </si>
  <si>
    <t>Galvojums SIA Zilupes LTD aizņēmumam kurināmā iegādei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</si>
  <si>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</si>
  <si>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</si>
  <si>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</si>
  <si>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</si>
  <si>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</si>
  <si>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</si>
  <si>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18.06.2021.</t>
  </si>
  <si>
    <t>Galvojums SIA "Ludzas apsaimniekotājs" projekta "Ūdenssaimn. pakalp.attīstība Ludzas pilsētā" īsten.</t>
  </si>
  <si>
    <t>Projekts "Sadzīves atkritumu apsaimniekošana Austrumlatgales reģionā" KĀRSAVA</t>
  </si>
  <si>
    <t>13.11.2006.</t>
  </si>
  <si>
    <t>Galvojums SIA "Austrumlatgales atkritumu apsaimniekošanas sabiedrība" LUDZA</t>
  </si>
  <si>
    <t>Kohēzijas fonda projekta "Sadzīves atkritumu apsaimniekošana Austrumlatgales reģionā ZILUPE</t>
  </si>
  <si>
    <t>Atkritumu apsaimniekošana CIBLA</t>
  </si>
  <si>
    <t>Swedbank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</si>
  <si>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</si>
  <si>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</si>
  <si>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</si>
  <si>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</si>
  <si>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Skaits kopā</t>
  </si>
  <si>
    <t>Aizņēmumi un Galvojumi KOPĀ</t>
  </si>
  <si>
    <t>Saistību apjoms % no pamatbudžeta ieņēmumiem</t>
  </si>
  <si>
    <t>06.04.2023.</t>
  </si>
  <si>
    <t>Saistības % no 2023.gada budžeta :</t>
  </si>
  <si>
    <t>08.12.2020.</t>
  </si>
  <si>
    <t>30.04.2021.</t>
  </si>
  <si>
    <t>10.05.2019.</t>
  </si>
  <si>
    <t>23.10.2019.</t>
  </si>
  <si>
    <t>09.12.2020.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</si>
  <si>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</si>
  <si>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</si>
  <si>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</si>
  <si>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</si>
  <si>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</si>
  <si>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</si>
  <si>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</si>
  <si>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</si>
  <si>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</si>
  <si>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</si>
  <si>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</si>
  <si>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</si>
  <si>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</si>
  <si>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</si>
  <si>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</si>
  <si>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</si>
  <si>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</si>
  <si>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</si>
  <si>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</si>
  <si>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</si>
  <si>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</si>
  <si>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</si>
  <si>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</si>
  <si>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</si>
  <si>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</si>
  <si>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</si>
  <si>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18.10.2022.</t>
  </si>
  <si>
    <t>19.06.2015.</t>
  </si>
  <si>
    <t>23.10.2012.</t>
  </si>
  <si>
    <t>21.05.2019.</t>
  </si>
  <si>
    <t>05.11.2019.</t>
  </si>
  <si>
    <t>03.06.2020.</t>
  </si>
  <si>
    <t>07.04.2021.</t>
  </si>
  <si>
    <t>864.</t>
  </si>
  <si>
    <t>168.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</si>
  <si>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</si>
  <si>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</si>
  <si>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</si>
  <si>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</si>
  <si>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</si>
  <si>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</si>
  <si>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</si>
  <si>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</si>
  <si>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</si>
  <si>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</si>
  <si>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</si>
  <si>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</si>
  <si>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</si>
  <si>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</si>
  <si>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</si>
  <si>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</si>
  <si>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</si>
  <si>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</si>
  <si>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</si>
  <si>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</si>
  <si>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</si>
  <si>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</si>
  <si>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</si>
  <si>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</si>
  <si>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</si>
  <si>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</si>
  <si>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</si>
  <si>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</si>
  <si>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</si>
  <si>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</si>
  <si>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</si>
  <si>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</si>
  <si>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</si>
  <si>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</si>
  <si>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</si>
  <si>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</si>
  <si>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</si>
  <si>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</si>
  <si>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</si>
  <si>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</si>
  <si>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</si>
  <si>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</si>
  <si>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</si>
  <si>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</si>
  <si>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</si>
  <si>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</si>
  <si>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</si>
  <si>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</si>
  <si>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</si>
  <si>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</si>
  <si>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</si>
  <si>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</si>
  <si>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</si>
  <si>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</si>
  <si>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</si>
  <si>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</si>
  <si>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</si>
  <si>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127.</t>
  </si>
  <si>
    <t>390.</t>
  </si>
  <si>
    <t>867.</t>
  </si>
  <si>
    <t>406.</t>
  </si>
  <si>
    <t>613.</t>
  </si>
  <si>
    <t>79.</t>
  </si>
  <si>
    <t>244.</t>
  </si>
  <si>
    <t>773.</t>
  </si>
  <si>
    <t>75.</t>
  </si>
  <si>
    <t>144.</t>
  </si>
  <si>
    <t>333.</t>
  </si>
  <si>
    <t>328.</t>
  </si>
  <si>
    <t>667.</t>
  </si>
  <si>
    <t>487.</t>
  </si>
  <si>
    <t>329.</t>
  </si>
  <si>
    <t>685.</t>
  </si>
  <si>
    <t>814.</t>
  </si>
  <si>
    <t>813.</t>
  </si>
  <si>
    <t>686.</t>
  </si>
  <si>
    <t>358.</t>
  </si>
  <si>
    <t>849.</t>
  </si>
  <si>
    <t>147.</t>
  </si>
  <si>
    <t>513.</t>
  </si>
  <si>
    <t>416.</t>
  </si>
  <si>
    <t>434.</t>
  </si>
  <si>
    <t>417.</t>
  </si>
  <si>
    <t>651.</t>
  </si>
  <si>
    <t>73.</t>
  </si>
  <si>
    <t>113.</t>
  </si>
  <si>
    <t>114.</t>
  </si>
  <si>
    <t>153.</t>
  </si>
  <si>
    <t>379.</t>
  </si>
  <si>
    <t>473.</t>
  </si>
  <si>
    <t>58.</t>
  </si>
  <si>
    <t>437.</t>
  </si>
  <si>
    <t>323.</t>
  </si>
  <si>
    <t>348.</t>
  </si>
  <si>
    <t>156.</t>
  </si>
  <si>
    <t>1148.</t>
  </si>
  <si>
    <t>308.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</si>
  <si>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</si>
  <si>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</si>
  <si>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</si>
  <si>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</si>
  <si>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</si>
  <si>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</si>
  <si>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>ERAF projekts (Nr.8.1.2.0/17/I/003)"Ludzas vispārējās izglītības iestāžu mācību vides modernizācija" /BASEINA būvniec./</t>
  </si>
  <si>
    <t xml:space="preserve">ERAF projekts (Nr.9.3.1.1/18/I/008)"Daudzfunkcionālā sociālo pakalpojumu centra izveide" </t>
  </si>
  <si>
    <t>Projekts "Inovatīvu interaktīvu metožu ieviešana pils.dabas objektu uzlabošanai un videi draudzīgākas apziņas veidošanai sabiedrībā un dabas tūrisma sektorā Latgales reģionā un…NATTOUR"/investīciju daļa/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</si>
  <si>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</si>
  <si>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</si>
  <si>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</si>
  <si>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</si>
  <si>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</si>
  <si>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</si>
  <si>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</si>
  <si>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</si>
  <si>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</si>
  <si>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</si>
  <si>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</si>
  <si>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</si>
  <si>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</si>
  <si>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</si>
  <si>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</si>
  <si>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</si>
  <si>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</si>
  <si>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</si>
  <si>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</si>
  <si>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</si>
  <si>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t>COVID  projekts "Saules ielas atjaunošana Ludzā"</t>
  </si>
  <si>
    <t>COVID projekts "Lejas, J.Soikāna, un Zvirgzdenes ielu posmu pārbūve Ludzā"</t>
  </si>
  <si>
    <t>SIA"Kārsavas namsaimnieks" projekta"Katlu mājas Kļavu ielā 7, Kārsavā, rekonstrukcija"īstenošanai</t>
  </si>
  <si>
    <t>124</t>
  </si>
  <si>
    <t>01.06.2023.</t>
  </si>
  <si>
    <t>Jaunu mikroautobusu un autobusu iegāde skolēnu pārvadāšanai</t>
  </si>
  <si>
    <t>Pašvaldības pamatbudžeta ieņēmumi bez mērķdotācijām  uz 29.06.2023</t>
  </si>
  <si>
    <t>3. pielikums</t>
  </si>
  <si>
    <t>Apstiprināti ar Ludzas novada pašvaldības domes 29.06.2023.</t>
  </si>
  <si>
    <r>
      <t xml:space="preserve">Prioritārais investīciju projekts "Katlu mājas nos.d.un vājstrāvu izbūve Krāslavas ielā 1, Ludzā" </t>
    </r>
    <r>
      <rPr>
        <b/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</si>
  <si>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b/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</si>
  <si>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b/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</si>
  <si>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b/>
        <i/>
        <u/>
        <sz val="11"/>
        <color theme="1"/>
        <rFont val="Times New Roman"/>
        <family val="1"/>
        <charset val="186"/>
      </rPr>
      <t>parastā likme</t>
    </r>
  </si>
  <si>
    <t>saistošiem noteikumiem Nr. 15/2023</t>
  </si>
  <si>
    <r>
      <t xml:space="preserve">sēdes lēmumu Nr. 500 (prot. Nr. 6, 49. </t>
    </r>
    <r>
      <rPr>
        <sz val="11"/>
        <rFont val="Calibri"/>
        <family val="2"/>
        <charset val="186"/>
      </rPr>
      <t>§</t>
    </r>
    <r>
      <rPr>
        <sz val="11"/>
        <rFont val="Times New Roman"/>
        <family val="1"/>
        <charset val="186"/>
      </rPr>
      <t>)</t>
    </r>
  </si>
  <si>
    <t>Ludzas novada pašvaldības saistību apmērs 2023.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</si>
</sst>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24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b/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b/>
      <i/>
      <u/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6724448377941E-2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double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3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3" fontId="4" fillId="0" borderId="0" xfId="0" applyNumberFormat="1" applyFont="1" applyAlignment="1">
      <alignment horizontal="right"/>
    </xf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9" fillId="0" borderId="1" xfId="0" applyFont="1" applyBorder="1"/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14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3" fontId="11" fillId="0" borderId="1" xfId="0" applyNumberFormat="1" applyFont="1" applyBorder="1" applyAlignment="1">
      <alignment horizontal="center"/>
    </xf>
    <xf numFmtId="0" fontId="1" fillId="0" borderId="0" xfId="1"/>
    <xf numFmtId="0" fontId="10" fillId="2" borderId="1" xfId="0" applyFont="1" applyFill="1" applyBorder="1"/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wrapText="1"/>
    </xf>
    <xf numFmtId="164" fontId="5" fillId="2" borderId="2" xfId="0" applyNumberFormat="1" applyFont="1" applyFill="1" applyBorder="1" applyAlignment="1">
      <alignment horizontal="left" wrapText="1"/>
    </xf>
    <xf numFmtId="0" fontId="9" fillId="2" borderId="1" xfId="0" applyFont="1" applyFill="1" applyBorder="1"/>
    <xf numFmtId="164" fontId="5" fillId="2" borderId="1" xfId="0" applyNumberFormat="1" applyFont="1" applyFill="1" applyBorder="1" applyAlignment="1">
      <alignment horizontal="left" wrapText="1"/>
    </xf>
    <xf numFmtId="164" fontId="5" fillId="2" borderId="5" xfId="0" applyNumberFormat="1" applyFont="1" applyFill="1" applyBorder="1" applyAlignment="1">
      <alignment wrapText="1"/>
    </xf>
    <xf numFmtId="0" fontId="1" fillId="2" borderId="0" xfId="1" applyFill="1"/>
    <xf numFmtId="0" fontId="0" fillId="2" borderId="0" xfId="0" applyFill="1"/>
    <xf numFmtId="0" fontId="5" fillId="2" borderId="7" xfId="0" applyFont="1" applyFill="1" applyBorder="1" applyAlignment="1">
      <alignment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0" fontId="6" fillId="2" borderId="1" xfId="0" applyFont="1" applyFill="1" applyBorder="1"/>
    <xf numFmtId="14" fontId="5" fillId="2" borderId="8" xfId="0" applyNumberFormat="1" applyFont="1" applyFill="1" applyBorder="1" applyAlignment="1">
      <alignment horizontal="left" wrapText="1"/>
    </xf>
    <xf numFmtId="14" fontId="12" fillId="0" borderId="8" xfId="0" applyNumberFormat="1" applyFont="1" applyBorder="1" applyAlignment="1">
      <alignment horizontal="left" wrapText="1"/>
    </xf>
    <xf numFmtId="1" fontId="12" fillId="0" borderId="1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 wrapText="1"/>
    </xf>
    <xf numFmtId="0" fontId="14" fillId="0" borderId="0" xfId="0" applyFont="1"/>
    <xf numFmtId="0" fontId="6" fillId="2" borderId="5" xfId="0" applyFont="1" applyFill="1" applyBorder="1"/>
    <xf numFmtId="164" fontId="5" fillId="0" borderId="10" xfId="0" applyNumberFormat="1" applyFont="1" applyBorder="1" applyAlignment="1">
      <alignment wrapText="1"/>
    </xf>
    <xf numFmtId="0" fontId="5" fillId="0" borderId="2" xfId="0" applyFont="1" applyBorder="1" applyAlignment="1">
      <alignment wrapText="1"/>
    </xf>
    <xf numFmtId="3" fontId="5" fillId="0" borderId="2" xfId="0" applyNumberFormat="1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3" fontId="5" fillId="2" borderId="2" xfId="0" applyNumberFormat="1" applyFont="1" applyFill="1" applyBorder="1" applyAlignment="1">
      <alignment horizontal="center"/>
    </xf>
    <xf numFmtId="164" fontId="5" fillId="0" borderId="11" xfId="0" applyNumberFormat="1" applyFont="1" applyBorder="1" applyAlignment="1">
      <alignment wrapText="1"/>
    </xf>
    <xf numFmtId="0" fontId="5" fillId="0" borderId="7" xfId="0" applyFont="1" applyBorder="1" applyAlignment="1">
      <alignment wrapText="1"/>
    </xf>
    <xf numFmtId="3" fontId="5" fillId="0" borderId="7" xfId="0" applyNumberFormat="1" applyFont="1" applyBorder="1" applyAlignment="1">
      <alignment horizontal="center"/>
    </xf>
    <xf numFmtId="3" fontId="5" fillId="2" borderId="7" xfId="0" applyNumberFormat="1" applyFont="1" applyFill="1" applyBorder="1" applyAlignment="1">
      <alignment horizontal="center"/>
    </xf>
    <xf numFmtId="164" fontId="5" fillId="2" borderId="12" xfId="0" applyNumberFormat="1" applyFont="1" applyFill="1" applyBorder="1" applyAlignment="1">
      <alignment horizontal="left" wrapText="1"/>
    </xf>
    <xf numFmtId="0" fontId="5" fillId="2" borderId="5" xfId="0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center"/>
    </xf>
    <xf numFmtId="3" fontId="5" fillId="2" borderId="12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164" fontId="5" fillId="2" borderId="12" xfId="0" applyNumberFormat="1" applyFont="1" applyFill="1" applyBorder="1" applyAlignment="1">
      <alignment wrapText="1"/>
    </xf>
    <xf numFmtId="164" fontId="5" fillId="2" borderId="10" xfId="0" applyNumberFormat="1" applyFont="1" applyFill="1" applyBorder="1" applyAlignment="1">
      <alignment horizontal="left" wrapText="1"/>
    </xf>
    <xf numFmtId="0" fontId="6" fillId="2" borderId="15" xfId="0" applyFont="1" applyFill="1" applyBorder="1"/>
    <xf numFmtId="14" fontId="5" fillId="2" borderId="11" xfId="0" applyNumberFormat="1" applyFont="1" applyFill="1" applyBorder="1" applyAlignment="1">
      <alignment horizontal="left" wrapText="1"/>
    </xf>
    <xf numFmtId="0" fontId="15" fillId="2" borderId="1" xfId="0" applyFont="1" applyFill="1" applyBorder="1" applyAlignment="1">
      <alignment horizontal="right"/>
    </xf>
    <xf numFmtId="0" fontId="11" fillId="3" borderId="1" xfId="0" applyFont="1" applyFill="1" applyBorder="1"/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5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6" fillId="0" borderId="1" xfId="0" applyFont="1" applyBorder="1" applyAlignment="1">
      <alignment horizontal="right" wrapText="1"/>
    </xf>
    <xf numFmtId="3" fontId="17" fillId="0" borderId="1" xfId="0" applyNumberFormat="1" applyFont="1" applyBorder="1"/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3" fontId="16" fillId="4" borderId="1" xfId="0" applyNumberFormat="1" applyFont="1" applyFill="1" applyBorder="1" applyAlignment="1">
      <alignment wrapText="1"/>
    </xf>
    <xf numFmtId="0" fontId="18" fillId="0" borderId="0" xfId="0" applyFont="1"/>
    <xf numFmtId="10" fontId="20" fillId="0" borderId="0" xfId="0" applyNumberFormat="1" applyFont="1"/>
    <xf numFmtId="10" fontId="19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wrapText="1"/>
    </xf>
    <xf numFmtId="49" fontId="10" fillId="2" borderId="1" xfId="0" applyNumberFormat="1" applyFont="1" applyFill="1" applyBorder="1" applyAlignment="1">
      <alignment wrapText="1"/>
    </xf>
    <xf numFmtId="49" fontId="10" fillId="0" borderId="1" xfId="0" applyNumberFormat="1" applyFont="1" applyBorder="1" applyAlignment="1">
      <alignment wrapText="1"/>
    </xf>
    <xf numFmtId="49" fontId="10" fillId="3" borderId="1" xfId="0" applyNumberFormat="1" applyFont="1" applyFill="1" applyBorder="1" applyAlignment="1">
      <alignment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3" fontId="14" fillId="0" borderId="0" xfId="0" applyNumberFormat="1" applyFont="1"/>
    <xf numFmtId="3" fontId="12" fillId="2" borderId="1" xfId="0" applyNumberFormat="1" applyFont="1" applyFill="1" applyBorder="1" applyAlignment="1">
      <alignment horizontal="center"/>
    </xf>
    <xf numFmtId="3" fontId="11" fillId="2" borderId="1" xfId="0" applyNumberFormat="1" applyFont="1" applyFill="1" applyBorder="1" applyAlignment="1">
      <alignment horizontal="center"/>
    </xf>
    <xf numFmtId="3" fontId="4" fillId="3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12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wrapText="1"/>
    </xf>
    <xf numFmtId="3" fontId="12" fillId="2" borderId="1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3" fontId="2" fillId="0" borderId="0" xfId="0" applyNumberFormat="1" applyFont="1"/>
    <xf numFmtId="3" fontId="21" fillId="0" borderId="0" xfId="0" applyNumberFormat="1" applyFont="1"/>
    <xf numFmtId="3" fontId="5" fillId="0" borderId="0" xfId="0" applyNumberFormat="1" applyFont="1" applyAlignment="1">
      <alignment horizontal="right"/>
    </xf>
    <xf numFmtId="3" fontId="5" fillId="0" borderId="16" xfId="0" applyNumberFormat="1" applyFont="1" applyBorder="1" applyAlignment="1">
      <alignment horizontal="center"/>
    </xf>
    <xf numFmtId="0" fontId="22" fillId="0" borderId="0" xfId="0" applyFont="1"/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4" fillId="2" borderId="7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4" fillId="2" borderId="14" xfId="0" applyFont="1" applyFill="1" applyBorder="1" applyAlignment="1">
      <alignment wrapText="1"/>
    </xf>
    <xf numFmtId="0" fontId="4" fillId="0" borderId="2" xfId="0" applyFont="1" applyBorder="1"/>
    <xf numFmtId="0" fontId="4" fillId="2" borderId="9" xfId="0" applyFont="1" applyFill="1" applyBorder="1" applyAlignment="1">
      <alignment wrapText="1"/>
    </xf>
    <xf numFmtId="0" fontId="4" fillId="0" borderId="7" xfId="0" applyFont="1" applyBorder="1"/>
    <xf numFmtId="0" fontId="11" fillId="0" borderId="1" xfId="0" applyFont="1" applyBorder="1" applyAlignment="1">
      <alignment wrapText="1"/>
    </xf>
    <xf numFmtId="0" fontId="11" fillId="0" borderId="0" xfId="0" applyFont="1" applyAlignment="1">
      <alignment wrapText="1"/>
    </xf>
    <xf numFmtId="0" fontId="16" fillId="0" borderId="0" xfId="0" applyFont="1"/>
    <xf numFmtId="0" fontId="8" fillId="0" borderId="0" xfId="0" applyFont="1"/>
  </cellXfs>
  <cellStyles count="2">
    <cellStyle name="Explanatory Text" xfId="1" builtinId="5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6"/>
  <sheetViews>
    <sheetView tabSelected="1" topLeftCell="E64" workbookViewId="0">
      <selection activeCell="J4" sqref="J4"/>
    </sheetView>
  </sheetViews>
  <sheetFormatPr defaultColWidth="14.42578125" defaultRowHeight="15" x14ac:dyDescent="0.25"/>
  <cols>
    <col min="1" max="1" width="5.7109375" customWidth="1"/>
    <col min="2" max="2" width="4.85546875" customWidth="1"/>
    <col min="3" max="3" width="7" style="81" customWidth="1"/>
    <col min="4" max="4" width="11.28515625" customWidth="1"/>
    <col min="5" max="5" width="15.42578125" customWidth="1"/>
    <col min="6" max="6" width="63.140625" style="103" customWidth="1"/>
    <col min="7" max="7" width="12.5703125" customWidth="1"/>
    <col min="8" max="8" width="11.5703125" customWidth="1"/>
    <col min="9" max="9" width="11.140625" customWidth="1"/>
    <col min="10" max="13" width="11" customWidth="1"/>
    <col min="14" max="14" width="12.7109375" customWidth="1"/>
    <col min="15" max="15" width="13" customWidth="1"/>
  </cols>
  <sheetData>
    <row r="1" spans="1:16" x14ac:dyDescent="0.25">
      <c r="G1" s="1"/>
      <c r="H1" s="1"/>
      <c r="I1" s="1"/>
      <c r="J1" s="1"/>
      <c r="K1" s="1"/>
      <c r="L1" s="1"/>
      <c r="M1" s="2"/>
      <c r="N1" s="2"/>
      <c r="O1" s="101" t="s">
        <v>226</v>
      </c>
    </row>
    <row r="2" spans="1:16" x14ac:dyDescent="0.25">
      <c r="G2" s="1"/>
      <c r="H2" s="1"/>
      <c r="I2" s="1"/>
      <c r="J2" s="1"/>
      <c r="K2" s="1"/>
      <c r="L2" s="1"/>
      <c r="M2" s="2"/>
      <c r="N2" s="2"/>
      <c r="O2" s="101" t="s">
        <v>232</v>
      </c>
    </row>
    <row r="3" spans="1:16" s="72" customFormat="1" x14ac:dyDescent="0.25">
      <c r="C3" s="98"/>
      <c r="G3" s="99"/>
      <c r="H3" s="99"/>
      <c r="I3" s="99"/>
      <c r="J3" s="99"/>
      <c r="K3" s="99"/>
      <c r="L3" s="99"/>
      <c r="M3" s="100"/>
      <c r="N3" s="100"/>
      <c r="O3" s="101" t="s">
        <v>227</v>
      </c>
    </row>
    <row r="4" spans="1:16" x14ac:dyDescent="0.25">
      <c r="G4" s="1"/>
      <c r="H4" s="1"/>
      <c r="I4" s="1"/>
      <c r="J4" s="1"/>
      <c r="K4" s="1"/>
      <c r="L4" s="1"/>
      <c r="M4" s="2"/>
      <c r="N4" s="2"/>
      <c r="O4" s="101" t="s">
        <v>233</v>
      </c>
    </row>
    <row r="5" spans="1:16" s="38" customFormat="1" ht="14.25" customHeight="1" x14ac:dyDescent="0.25">
      <c r="C5" s="85"/>
      <c r="G5" s="86"/>
      <c r="H5" s="86"/>
      <c r="I5" s="86"/>
      <c r="J5" s="86"/>
      <c r="K5" s="86"/>
      <c r="L5" s="86"/>
      <c r="M5" s="86"/>
      <c r="N5" s="86"/>
      <c r="O5" s="3"/>
    </row>
    <row r="6" spans="1:16" s="4" customFormat="1" ht="15.75" x14ac:dyDescent="0.25">
      <c r="C6" s="82"/>
      <c r="F6" s="4" t="s">
        <v>234</v>
      </c>
      <c r="G6" s="5"/>
      <c r="H6" s="5"/>
      <c r="I6" s="5"/>
      <c r="J6" s="5"/>
      <c r="K6" s="5"/>
      <c r="L6" s="5"/>
      <c r="M6" s="5"/>
      <c r="N6" s="5"/>
      <c r="O6" s="6"/>
    </row>
    <row r="7" spans="1:16" ht="45" x14ac:dyDescent="0.25">
      <c r="A7" s="7" t="s">
        <v>0</v>
      </c>
      <c r="B7" s="8" t="s">
        <v>1</v>
      </c>
      <c r="C7" s="83" t="s">
        <v>2</v>
      </c>
      <c r="D7" s="9" t="s">
        <v>3</v>
      </c>
      <c r="E7" s="9" t="s">
        <v>4</v>
      </c>
      <c r="F7" s="7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  <c r="M7" s="10" t="s">
        <v>12</v>
      </c>
      <c r="N7" s="11" t="s">
        <v>13</v>
      </c>
      <c r="O7" s="12" t="s">
        <v>14</v>
      </c>
      <c r="P7" s="13"/>
    </row>
    <row r="8" spans="1:16" x14ac:dyDescent="0.25">
      <c r="A8" s="14" t="s">
        <v>15</v>
      </c>
      <c r="B8" s="77" t="s">
        <v>93</v>
      </c>
      <c r="C8" s="76" t="s">
        <v>157</v>
      </c>
      <c r="D8" s="15" t="s">
        <v>60</v>
      </c>
      <c r="E8" s="16" t="s">
        <v>16</v>
      </c>
      <c r="F8" s="21" t="s">
        <v>200</v>
      </c>
      <c r="G8" s="87">
        <v>15718.87</v>
      </c>
      <c r="H8" s="93">
        <v>16025.83</v>
      </c>
      <c r="I8" s="90">
        <v>15849.93</v>
      </c>
      <c r="J8" s="90">
        <v>15678.72</v>
      </c>
      <c r="K8" s="90">
        <v>15507.02</v>
      </c>
      <c r="L8" s="90">
        <v>15509.61</v>
      </c>
      <c r="M8" s="90">
        <v>17317.849999999999</v>
      </c>
      <c r="N8" s="90">
        <v>59153.059999999983</v>
      </c>
      <c r="O8" s="88">
        <f t="shared" ref="O8:O25" si="0">SUM(G8:N8)</f>
        <v>170760.89</v>
      </c>
      <c r="P8" s="13"/>
    </row>
    <row r="9" spans="1:16" ht="43.5" x14ac:dyDescent="0.25">
      <c r="A9" s="14" t="s">
        <v>15</v>
      </c>
      <c r="B9" s="77" t="s">
        <v>94</v>
      </c>
      <c r="C9" s="76" t="s">
        <v>155</v>
      </c>
      <c r="D9" s="20" t="s">
        <v>18</v>
      </c>
      <c r="E9" s="16" t="s">
        <v>16</v>
      </c>
      <c r="F9" s="104" t="s">
        <v>19</v>
      </c>
      <c r="G9" s="87">
        <v>139048.48000000001</v>
      </c>
      <c r="H9" s="90">
        <v>182469.34999999998</v>
      </c>
      <c r="I9" s="90">
        <v>181637.13999999998</v>
      </c>
      <c r="J9" s="90">
        <v>177848</v>
      </c>
      <c r="K9" s="90">
        <v>174048.48</v>
      </c>
      <c r="L9" s="90">
        <v>170462.19</v>
      </c>
      <c r="M9" s="90">
        <v>166444.22</v>
      </c>
      <c r="N9" s="90">
        <v>2464784.38</v>
      </c>
      <c r="O9" s="88">
        <f t="shared" si="0"/>
        <v>3656742.2399999998</v>
      </c>
      <c r="P9" s="13"/>
    </row>
    <row r="10" spans="1:16" ht="29.25" x14ac:dyDescent="0.25">
      <c r="A10" s="14" t="s">
        <v>15</v>
      </c>
      <c r="B10" s="77" t="s">
        <v>95</v>
      </c>
      <c r="C10" s="76" t="s">
        <v>150</v>
      </c>
      <c r="D10" s="15" t="s">
        <v>55</v>
      </c>
      <c r="E10" s="16" t="s">
        <v>16</v>
      </c>
      <c r="F10" s="105" t="s">
        <v>196</v>
      </c>
      <c r="G10" s="87">
        <v>129046</v>
      </c>
      <c r="H10" s="90">
        <v>181677.28000000003</v>
      </c>
      <c r="I10" s="90">
        <v>178349.38999999998</v>
      </c>
      <c r="J10" s="90">
        <v>174648.21000000002</v>
      </c>
      <c r="K10" s="90">
        <v>170936.85</v>
      </c>
      <c r="L10" s="90">
        <v>167436.32</v>
      </c>
      <c r="M10" s="90">
        <v>163509.07</v>
      </c>
      <c r="N10" s="90">
        <v>2447743.6799999997</v>
      </c>
      <c r="O10" s="88">
        <f t="shared" si="0"/>
        <v>3613346.8</v>
      </c>
      <c r="P10" s="13"/>
    </row>
    <row r="11" spans="1:16" x14ac:dyDescent="0.25">
      <c r="A11" s="14" t="s">
        <v>15</v>
      </c>
      <c r="B11" s="77" t="s">
        <v>96</v>
      </c>
      <c r="C11" s="76" t="s">
        <v>156</v>
      </c>
      <c r="D11" s="15">
        <v>43647</v>
      </c>
      <c r="E11" s="16" t="s">
        <v>16</v>
      </c>
      <c r="F11" s="21" t="s">
        <v>20</v>
      </c>
      <c r="G11" s="87">
        <v>804676.98</v>
      </c>
      <c r="H11" s="93">
        <v>925772.5</v>
      </c>
      <c r="I11" s="90">
        <v>886758.02999999991</v>
      </c>
      <c r="J11" s="90">
        <v>858868.16999999993</v>
      </c>
      <c r="K11" s="90">
        <v>788677.25</v>
      </c>
      <c r="L11" s="90">
        <v>748680.24</v>
      </c>
      <c r="M11" s="90">
        <v>722717.4</v>
      </c>
      <c r="N11" s="90">
        <v>2569332.6</v>
      </c>
      <c r="O11" s="88">
        <f t="shared" si="0"/>
        <v>8305483.1699999999</v>
      </c>
      <c r="P11" s="13"/>
    </row>
    <row r="12" spans="1:16" ht="29.25" x14ac:dyDescent="0.25">
      <c r="A12" s="14" t="s">
        <v>15</v>
      </c>
      <c r="B12" s="77" t="s">
        <v>97</v>
      </c>
      <c r="C12" s="76" t="s">
        <v>151</v>
      </c>
      <c r="D12" s="15" t="s">
        <v>56</v>
      </c>
      <c r="E12" s="16" t="s">
        <v>16</v>
      </c>
      <c r="F12" s="105" t="s">
        <v>197</v>
      </c>
      <c r="G12" s="87">
        <v>12070.94</v>
      </c>
      <c r="H12" s="90">
        <v>12239.13</v>
      </c>
      <c r="I12" s="90">
        <v>11776.48</v>
      </c>
      <c r="J12" s="90">
        <v>6.24</v>
      </c>
      <c r="K12" s="91"/>
      <c r="L12" s="91"/>
      <c r="M12" s="91"/>
      <c r="N12" s="92"/>
      <c r="O12" s="88">
        <f t="shared" si="0"/>
        <v>36092.79</v>
      </c>
      <c r="P12" s="13"/>
    </row>
    <row r="13" spans="1:16" ht="29.25" x14ac:dyDescent="0.25">
      <c r="A13" s="14" t="s">
        <v>15</v>
      </c>
      <c r="B13" s="77" t="s">
        <v>98</v>
      </c>
      <c r="C13" s="76" t="s">
        <v>104</v>
      </c>
      <c r="D13" s="15" t="s">
        <v>61</v>
      </c>
      <c r="E13" s="16" t="s">
        <v>16</v>
      </c>
      <c r="F13" s="105" t="s">
        <v>201</v>
      </c>
      <c r="G13" s="51">
        <v>144699.76999999999</v>
      </c>
      <c r="H13" s="90">
        <v>15091.16</v>
      </c>
      <c r="I13" s="90">
        <v>14626.39</v>
      </c>
      <c r="J13" s="90">
        <v>14051.59</v>
      </c>
      <c r="K13" s="90">
        <v>13475.22</v>
      </c>
      <c r="L13" s="90">
        <v>3286.35</v>
      </c>
      <c r="M13" s="94"/>
      <c r="N13" s="95"/>
      <c r="O13" s="88">
        <f t="shared" si="0"/>
        <v>205230.48</v>
      </c>
      <c r="P13" s="13"/>
    </row>
    <row r="14" spans="1:16" ht="29.25" x14ac:dyDescent="0.25">
      <c r="A14" s="14" t="s">
        <v>15</v>
      </c>
      <c r="B14" s="77" t="s">
        <v>99</v>
      </c>
      <c r="C14" s="76" t="s">
        <v>158</v>
      </c>
      <c r="D14" s="22" t="s">
        <v>62</v>
      </c>
      <c r="E14" s="16" t="s">
        <v>16</v>
      </c>
      <c r="F14" s="104" t="s">
        <v>202</v>
      </c>
      <c r="G14" s="51">
        <v>43704.62</v>
      </c>
      <c r="H14" s="90">
        <v>51211.740000000005</v>
      </c>
      <c r="I14" s="90">
        <v>49589.29</v>
      </c>
      <c r="J14" s="90">
        <v>47996.34</v>
      </c>
      <c r="K14" s="90">
        <v>46399</v>
      </c>
      <c r="L14" s="90">
        <v>44830.09</v>
      </c>
      <c r="M14" s="90">
        <v>43202.16</v>
      </c>
      <c r="N14" s="90">
        <v>200701.78999999998</v>
      </c>
      <c r="O14" s="88">
        <f t="shared" si="0"/>
        <v>527635.03</v>
      </c>
      <c r="P14" s="13"/>
    </row>
    <row r="15" spans="1:16" ht="29.25" x14ac:dyDescent="0.25">
      <c r="A15" s="14" t="s">
        <v>15</v>
      </c>
      <c r="B15" s="77" t="s">
        <v>100</v>
      </c>
      <c r="C15" s="76" t="s">
        <v>159</v>
      </c>
      <c r="D15" s="20" t="s">
        <v>63</v>
      </c>
      <c r="E15" s="16" t="s">
        <v>16</v>
      </c>
      <c r="F15" s="105" t="s">
        <v>21</v>
      </c>
      <c r="G15" s="51">
        <v>4141.58</v>
      </c>
      <c r="H15" s="90">
        <v>5253.1100000000006</v>
      </c>
      <c r="I15" s="90">
        <v>5159.87</v>
      </c>
      <c r="J15" s="90">
        <v>5009.93</v>
      </c>
      <c r="K15" s="90">
        <v>4859.58</v>
      </c>
      <c r="L15" s="90">
        <v>4713.96</v>
      </c>
      <c r="M15" s="90">
        <v>4558.68</v>
      </c>
      <c r="N15" s="90">
        <v>38079.440000000002</v>
      </c>
      <c r="O15" s="88">
        <f t="shared" si="0"/>
        <v>71776.149999999994</v>
      </c>
      <c r="P15" s="13"/>
    </row>
    <row r="16" spans="1:16" ht="29.25" x14ac:dyDescent="0.25">
      <c r="A16" s="14" t="s">
        <v>15</v>
      </c>
      <c r="B16" s="77" t="s">
        <v>101</v>
      </c>
      <c r="C16" s="76" t="s">
        <v>153</v>
      </c>
      <c r="D16" s="15" t="s">
        <v>58</v>
      </c>
      <c r="E16" s="16" t="s">
        <v>16</v>
      </c>
      <c r="F16" s="104" t="s">
        <v>199</v>
      </c>
      <c r="G16" s="87">
        <v>3636.83</v>
      </c>
      <c r="H16" s="90">
        <v>3772.45</v>
      </c>
      <c r="I16" s="90">
        <v>3609.26</v>
      </c>
      <c r="J16" s="90">
        <v>9.1300000000000008</v>
      </c>
      <c r="K16" s="91"/>
      <c r="L16" s="91"/>
      <c r="M16" s="91"/>
      <c r="N16" s="92"/>
      <c r="O16" s="88">
        <f t="shared" si="0"/>
        <v>11027.67</v>
      </c>
      <c r="P16" s="13"/>
    </row>
    <row r="17" spans="1:16" x14ac:dyDescent="0.25">
      <c r="A17" s="14" t="s">
        <v>15</v>
      </c>
      <c r="B17" s="77" t="s">
        <v>102</v>
      </c>
      <c r="C17" s="76" t="s">
        <v>163</v>
      </c>
      <c r="D17" s="23" t="s">
        <v>23</v>
      </c>
      <c r="E17" s="16" t="s">
        <v>16</v>
      </c>
      <c r="F17" s="105" t="s">
        <v>206</v>
      </c>
      <c r="G17" s="51">
        <v>29266.89</v>
      </c>
      <c r="H17" s="90">
        <v>34158.199999999997</v>
      </c>
      <c r="I17" s="90">
        <v>32946.239999999998</v>
      </c>
      <c r="J17" s="90">
        <v>31757.119999999999</v>
      </c>
      <c r="K17" s="90">
        <v>30564.739999999998</v>
      </c>
      <c r="L17" s="90">
        <v>29378.89</v>
      </c>
      <c r="M17" s="90">
        <v>28178.35</v>
      </c>
      <c r="N17" s="90">
        <v>20367.810000000001</v>
      </c>
      <c r="O17" s="88">
        <f t="shared" si="0"/>
        <v>236618.23999999996</v>
      </c>
      <c r="P17" s="13"/>
    </row>
    <row r="18" spans="1:16" ht="29.25" x14ac:dyDescent="0.25">
      <c r="A18" s="14" t="s">
        <v>15</v>
      </c>
      <c r="B18" s="77" t="s">
        <v>103</v>
      </c>
      <c r="C18" s="76" t="s">
        <v>172</v>
      </c>
      <c r="D18" s="15" t="s">
        <v>73</v>
      </c>
      <c r="E18" s="16" t="s">
        <v>16</v>
      </c>
      <c r="F18" s="105" t="s">
        <v>215</v>
      </c>
      <c r="G18" s="51">
        <v>4826.1099999999997</v>
      </c>
      <c r="H18" s="90">
        <v>10855.7</v>
      </c>
      <c r="I18" s="90">
        <v>10555.66</v>
      </c>
      <c r="J18" s="90">
        <v>10268.99</v>
      </c>
      <c r="K18" s="90">
        <v>9981.5499999999993</v>
      </c>
      <c r="L18" s="90">
        <v>9703.5299999999988</v>
      </c>
      <c r="M18" s="90">
        <v>9406.24</v>
      </c>
      <c r="N18" s="90">
        <v>82993.450000000012</v>
      </c>
      <c r="O18" s="88">
        <f t="shared" si="0"/>
        <v>148591.23000000001</v>
      </c>
      <c r="P18" s="13"/>
    </row>
    <row r="19" spans="1:16" ht="30" thickBot="1" x14ac:dyDescent="0.3">
      <c r="A19" s="14" t="s">
        <v>15</v>
      </c>
      <c r="B19" s="77" t="s">
        <v>104</v>
      </c>
      <c r="C19" s="76" t="s">
        <v>154</v>
      </c>
      <c r="D19" s="15" t="s">
        <v>59</v>
      </c>
      <c r="E19" s="16" t="s">
        <v>16</v>
      </c>
      <c r="F19" s="106" t="s">
        <v>17</v>
      </c>
      <c r="G19" s="87">
        <v>16928.59</v>
      </c>
      <c r="H19" s="90">
        <v>19287.830000000002</v>
      </c>
      <c r="I19" s="90">
        <v>18606.66</v>
      </c>
      <c r="J19" s="90">
        <v>17938.330000000002</v>
      </c>
      <c r="K19" s="90">
        <v>17268.18</v>
      </c>
      <c r="L19" s="90">
        <v>16601.68</v>
      </c>
      <c r="M19" s="90">
        <v>15926.94</v>
      </c>
      <c r="N19" s="90">
        <v>11528.01</v>
      </c>
      <c r="O19" s="88">
        <f t="shared" si="0"/>
        <v>134086.22</v>
      </c>
      <c r="P19" s="13"/>
    </row>
    <row r="20" spans="1:16" ht="30" thickTop="1" x14ac:dyDescent="0.25">
      <c r="A20" s="14" t="s">
        <v>15</v>
      </c>
      <c r="B20" s="77" t="s">
        <v>105</v>
      </c>
      <c r="C20" s="76" t="s">
        <v>162</v>
      </c>
      <c r="D20" s="15" t="s">
        <v>67</v>
      </c>
      <c r="E20" s="16"/>
      <c r="F20" s="105" t="s">
        <v>205</v>
      </c>
      <c r="G20" s="51">
        <v>13985.06</v>
      </c>
      <c r="H20" s="90">
        <v>14550.27</v>
      </c>
      <c r="I20" s="90">
        <v>13942.78</v>
      </c>
      <c r="J20" s="90">
        <v>10081.98</v>
      </c>
      <c r="K20" s="94"/>
      <c r="L20" s="94"/>
      <c r="M20" s="94"/>
      <c r="N20" s="95"/>
      <c r="O20" s="88">
        <f t="shared" si="0"/>
        <v>52560.09</v>
      </c>
      <c r="P20" s="13"/>
    </row>
    <row r="21" spans="1:16" ht="29.25" x14ac:dyDescent="0.25">
      <c r="A21" s="14" t="s">
        <v>15</v>
      </c>
      <c r="B21" s="77" t="s">
        <v>106</v>
      </c>
      <c r="C21" s="76" t="s">
        <v>165</v>
      </c>
      <c r="D21" s="15" t="s">
        <v>68</v>
      </c>
      <c r="E21" s="16" t="s">
        <v>16</v>
      </c>
      <c r="F21" s="105" t="s">
        <v>208</v>
      </c>
      <c r="G21" s="51">
        <v>11758.55</v>
      </c>
      <c r="H21" s="90">
        <v>30469.41</v>
      </c>
      <c r="I21" s="90">
        <v>29700.89</v>
      </c>
      <c r="J21" s="90">
        <v>28950.35</v>
      </c>
      <c r="K21" s="90">
        <v>28197.739999999998</v>
      </c>
      <c r="L21" s="90">
        <v>27476.02</v>
      </c>
      <c r="M21" s="90">
        <v>26691.469999999998</v>
      </c>
      <c r="N21" s="90">
        <v>290843.25</v>
      </c>
      <c r="O21" s="88">
        <f t="shared" si="0"/>
        <v>474087.67999999999</v>
      </c>
      <c r="P21" s="13"/>
    </row>
    <row r="22" spans="1:16" s="25" customFormat="1" ht="29.25" x14ac:dyDescent="0.25">
      <c r="A22" s="14" t="s">
        <v>15</v>
      </c>
      <c r="B22" s="77" t="s">
        <v>107</v>
      </c>
      <c r="C22" s="76" t="s">
        <v>168</v>
      </c>
      <c r="D22" s="15" t="s">
        <v>68</v>
      </c>
      <c r="E22" s="16" t="s">
        <v>16</v>
      </c>
      <c r="F22" s="105" t="s">
        <v>211</v>
      </c>
      <c r="G22" s="51">
        <v>13943.74</v>
      </c>
      <c r="H22" s="90">
        <v>15672.07</v>
      </c>
      <c r="I22" s="90">
        <v>15135.68</v>
      </c>
      <c r="J22" s="90">
        <v>14607.29</v>
      </c>
      <c r="K22" s="90">
        <v>14077.45</v>
      </c>
      <c r="L22" s="90">
        <v>13551.95</v>
      </c>
      <c r="M22" s="90">
        <v>13017.02</v>
      </c>
      <c r="N22" s="90">
        <v>21535.08</v>
      </c>
      <c r="O22" s="88">
        <f t="shared" si="0"/>
        <v>121540.28</v>
      </c>
      <c r="P22" s="24"/>
    </row>
    <row r="23" spans="1:16" s="25" customFormat="1" ht="29.25" x14ac:dyDescent="0.25">
      <c r="A23" s="14" t="s">
        <v>15</v>
      </c>
      <c r="B23" s="77" t="s">
        <v>108</v>
      </c>
      <c r="C23" s="76" t="s">
        <v>167</v>
      </c>
      <c r="D23" s="15" t="s">
        <v>69</v>
      </c>
      <c r="E23" s="16" t="s">
        <v>16</v>
      </c>
      <c r="F23" s="107" t="s">
        <v>210</v>
      </c>
      <c r="G23" s="51">
        <v>10587.78</v>
      </c>
      <c r="H23" s="90">
        <v>31618.58</v>
      </c>
      <c r="I23" s="90">
        <v>30726.129999999997</v>
      </c>
      <c r="J23" s="90">
        <v>29620.67</v>
      </c>
      <c r="K23" s="90">
        <v>28512.18</v>
      </c>
      <c r="L23" s="90">
        <v>27410.52</v>
      </c>
      <c r="M23" s="90">
        <v>26293.69</v>
      </c>
      <c r="N23" s="90">
        <v>25200.829999999998</v>
      </c>
      <c r="O23" s="88">
        <f t="shared" si="0"/>
        <v>209970.37999999998</v>
      </c>
      <c r="P23" s="24"/>
    </row>
    <row r="24" spans="1:16" s="25" customFormat="1" x14ac:dyDescent="0.25">
      <c r="A24" s="14" t="s">
        <v>15</v>
      </c>
      <c r="B24" s="77" t="s">
        <v>109</v>
      </c>
      <c r="C24" s="76" t="s">
        <v>166</v>
      </c>
      <c r="D24" s="15" t="s">
        <v>69</v>
      </c>
      <c r="E24" s="16" t="s">
        <v>16</v>
      </c>
      <c r="F24" s="105" t="s">
        <v>209</v>
      </c>
      <c r="G24" s="51">
        <v>12849.5</v>
      </c>
      <c r="H24" s="90">
        <v>30936.050000000003</v>
      </c>
      <c r="I24" s="90">
        <v>30545.05</v>
      </c>
      <c r="J24" s="90">
        <v>29777.88</v>
      </c>
      <c r="K24" s="90">
        <v>29008.59</v>
      </c>
      <c r="L24" s="90">
        <v>28271.35</v>
      </c>
      <c r="M24" s="90">
        <v>27468.959999999999</v>
      </c>
      <c r="N24" s="90">
        <v>303294.59000000003</v>
      </c>
      <c r="O24" s="88">
        <f t="shared" si="0"/>
        <v>492151.97000000003</v>
      </c>
      <c r="P24" s="24"/>
    </row>
    <row r="25" spans="1:16" s="25" customFormat="1" ht="29.25" x14ac:dyDescent="0.25">
      <c r="A25" s="14" t="s">
        <v>15</v>
      </c>
      <c r="B25" s="77" t="s">
        <v>110</v>
      </c>
      <c r="C25" s="76" t="s">
        <v>170</v>
      </c>
      <c r="D25" s="15" t="s">
        <v>71</v>
      </c>
      <c r="E25" s="16" t="s">
        <v>16</v>
      </c>
      <c r="F25" s="104" t="s">
        <v>213</v>
      </c>
      <c r="G25" s="51">
        <v>7887.2</v>
      </c>
      <c r="H25" s="90">
        <v>9044.64</v>
      </c>
      <c r="I25" s="90">
        <v>8913.4700000000012</v>
      </c>
      <c r="J25" s="90">
        <v>8641.7000000000007</v>
      </c>
      <c r="K25" s="90">
        <v>8369.15</v>
      </c>
      <c r="L25" s="90">
        <v>8102.03</v>
      </c>
      <c r="M25" s="90">
        <v>7823.7199999999993</v>
      </c>
      <c r="N25" s="90">
        <v>41236.81</v>
      </c>
      <c r="O25" s="88">
        <f t="shared" si="0"/>
        <v>100018.72</v>
      </c>
      <c r="P25" s="24"/>
    </row>
    <row r="26" spans="1:16" ht="29.25" x14ac:dyDescent="0.25">
      <c r="A26" s="14" t="s">
        <v>15</v>
      </c>
      <c r="B26" s="77" t="s">
        <v>111</v>
      </c>
      <c r="C26" s="76" t="s">
        <v>91</v>
      </c>
      <c r="D26" s="15" t="s">
        <v>53</v>
      </c>
      <c r="E26" s="16" t="s">
        <v>16</v>
      </c>
      <c r="F26" s="105" t="s">
        <v>195</v>
      </c>
      <c r="G26" s="87">
        <v>11168.68</v>
      </c>
      <c r="H26" s="90">
        <v>17512.25</v>
      </c>
      <c r="I26" s="90">
        <v>17384.36</v>
      </c>
      <c r="J26" s="90">
        <v>16919.57</v>
      </c>
      <c r="K26" s="90">
        <v>16453.5</v>
      </c>
      <c r="L26" s="90">
        <v>16003.05</v>
      </c>
      <c r="M26" s="90">
        <v>15520.720000000001</v>
      </c>
      <c r="N26" s="90">
        <v>139961.16999999998</v>
      </c>
      <c r="O26" s="88">
        <f>SUM(G26:N26)</f>
        <v>250923.3</v>
      </c>
      <c r="P26" s="13"/>
    </row>
    <row r="27" spans="1:16" ht="49.5" customHeight="1" x14ac:dyDescent="0.25">
      <c r="A27" s="14" t="s">
        <v>15</v>
      </c>
      <c r="B27" s="77" t="s">
        <v>112</v>
      </c>
      <c r="C27" s="76" t="s">
        <v>152</v>
      </c>
      <c r="D27" s="15" t="s">
        <v>57</v>
      </c>
      <c r="E27" s="16" t="s">
        <v>16</v>
      </c>
      <c r="F27" s="105" t="s">
        <v>198</v>
      </c>
      <c r="G27" s="87">
        <v>4851.24</v>
      </c>
      <c r="H27" s="90">
        <v>19124.900000000001</v>
      </c>
      <c r="I27" s="90">
        <v>19076.78</v>
      </c>
      <c r="J27" s="90">
        <v>19028.759999999998</v>
      </c>
      <c r="K27" s="90">
        <v>1.65</v>
      </c>
      <c r="L27" s="91"/>
      <c r="M27" s="91"/>
      <c r="N27" s="92"/>
      <c r="O27" s="88">
        <f t="shared" ref="O27:O29" si="1">SUM(G27:N27)</f>
        <v>62083.329999999994</v>
      </c>
      <c r="P27" s="13"/>
    </row>
    <row r="28" spans="1:16" ht="29.25" x14ac:dyDescent="0.25">
      <c r="A28" s="14" t="s">
        <v>15</v>
      </c>
      <c r="B28" s="77" t="s">
        <v>113</v>
      </c>
      <c r="C28" s="76" t="s">
        <v>148</v>
      </c>
      <c r="D28" s="15" t="s">
        <v>64</v>
      </c>
      <c r="E28" s="16" t="s">
        <v>16</v>
      </c>
      <c r="F28" s="105" t="s">
        <v>203</v>
      </c>
      <c r="G28" s="51">
        <v>1229.17</v>
      </c>
      <c r="H28" s="90">
        <v>4908.76</v>
      </c>
      <c r="I28" s="90">
        <v>4872.29</v>
      </c>
      <c r="J28" s="90">
        <v>4745.8099999999995</v>
      </c>
      <c r="K28" s="90">
        <v>4618.93</v>
      </c>
      <c r="L28" s="90">
        <v>4496.42</v>
      </c>
      <c r="M28" s="90">
        <v>4365.05</v>
      </c>
      <c r="N28" s="90">
        <v>40383.19</v>
      </c>
      <c r="O28" s="88">
        <f t="shared" si="1"/>
        <v>69619.62</v>
      </c>
      <c r="P28" s="13"/>
    </row>
    <row r="29" spans="1:16" s="25" customFormat="1" ht="30" thickBot="1" x14ac:dyDescent="0.3">
      <c r="A29" s="14" t="s">
        <v>15</v>
      </c>
      <c r="B29" s="77" t="s">
        <v>114</v>
      </c>
      <c r="C29" s="76" t="s">
        <v>171</v>
      </c>
      <c r="D29" s="15" t="s">
        <v>72</v>
      </c>
      <c r="E29" s="16" t="s">
        <v>16</v>
      </c>
      <c r="F29" s="108" t="s">
        <v>214</v>
      </c>
      <c r="G29" s="51">
        <v>1086.21</v>
      </c>
      <c r="H29" s="90">
        <v>5858.75</v>
      </c>
      <c r="I29" s="90">
        <v>6889.17</v>
      </c>
      <c r="J29" s="90">
        <v>6681.6100000000006</v>
      </c>
      <c r="K29" s="90">
        <v>6473.48</v>
      </c>
      <c r="L29" s="90">
        <v>6269.53</v>
      </c>
      <c r="M29" s="90">
        <v>6056.9699999999993</v>
      </c>
      <c r="N29" s="90">
        <v>32300.94</v>
      </c>
      <c r="O29" s="88">
        <f t="shared" si="1"/>
        <v>71616.66</v>
      </c>
      <c r="P29" s="24"/>
    </row>
    <row r="30" spans="1:16" ht="30" thickTop="1" x14ac:dyDescent="0.25">
      <c r="A30" s="14" t="s">
        <v>15</v>
      </c>
      <c r="B30" s="77" t="s">
        <v>115</v>
      </c>
      <c r="C30" s="76" t="s">
        <v>92</v>
      </c>
      <c r="D30" s="15" t="s">
        <v>54</v>
      </c>
      <c r="E30" s="16" t="s">
        <v>16</v>
      </c>
      <c r="F30" s="105" t="s">
        <v>195</v>
      </c>
      <c r="G30" s="87">
        <v>633.96</v>
      </c>
      <c r="H30" s="90">
        <v>2771.62</v>
      </c>
      <c r="I30" s="90">
        <v>3240.08</v>
      </c>
      <c r="J30" s="90">
        <v>3156.53</v>
      </c>
      <c r="K30" s="90">
        <v>3072.77</v>
      </c>
      <c r="L30" s="90">
        <v>2991.93</v>
      </c>
      <c r="M30" s="90">
        <v>2905.15</v>
      </c>
      <c r="N30" s="90">
        <v>27399.25</v>
      </c>
      <c r="O30" s="88">
        <f t="shared" ref="O30:O49" si="2">SUM(G30:N30)</f>
        <v>46171.29</v>
      </c>
      <c r="P30" s="13"/>
    </row>
    <row r="31" spans="1:16" ht="29.25" x14ac:dyDescent="0.25">
      <c r="A31" s="14" t="s">
        <v>15</v>
      </c>
      <c r="B31" s="77" t="s">
        <v>116</v>
      </c>
      <c r="C31" s="76" t="s">
        <v>161</v>
      </c>
      <c r="D31" s="15" t="s">
        <v>66</v>
      </c>
      <c r="E31" s="16" t="s">
        <v>16</v>
      </c>
      <c r="F31" s="105" t="s">
        <v>204</v>
      </c>
      <c r="G31" s="51">
        <v>6315.41</v>
      </c>
      <c r="H31" s="90">
        <v>28864.95</v>
      </c>
      <c r="I31" s="90">
        <v>32948.080000000002</v>
      </c>
      <c r="J31" s="90">
        <v>32080.92</v>
      </c>
      <c r="K31" s="90">
        <v>31211.37</v>
      </c>
      <c r="L31" s="90">
        <v>30371.23</v>
      </c>
      <c r="M31" s="90">
        <v>29471.07</v>
      </c>
      <c r="N31" s="90">
        <v>268988.52</v>
      </c>
      <c r="O31" s="88">
        <f t="shared" ref="O31:O32" si="3">SUM(G31:N31)</f>
        <v>460251.55000000005</v>
      </c>
      <c r="P31" s="13"/>
    </row>
    <row r="32" spans="1:16" x14ac:dyDescent="0.25">
      <c r="A32" s="14" t="s">
        <v>15</v>
      </c>
      <c r="B32" s="77" t="s">
        <v>117</v>
      </c>
      <c r="C32" s="76" t="s">
        <v>164</v>
      </c>
      <c r="D32" s="15" t="s">
        <v>66</v>
      </c>
      <c r="E32" s="16" t="s">
        <v>16</v>
      </c>
      <c r="F32" s="105" t="s">
        <v>207</v>
      </c>
      <c r="G32" s="51">
        <v>2338.44</v>
      </c>
      <c r="H32" s="90">
        <v>12956.08</v>
      </c>
      <c r="I32" s="90">
        <v>15112.04</v>
      </c>
      <c r="J32" s="90">
        <v>14664.49</v>
      </c>
      <c r="K32" s="90">
        <v>14215.67</v>
      </c>
      <c r="L32" s="90">
        <v>13776.369999999999</v>
      </c>
      <c r="M32" s="90">
        <v>13317.43</v>
      </c>
      <c r="N32" s="90">
        <v>75663.88</v>
      </c>
      <c r="O32" s="88">
        <f t="shared" si="3"/>
        <v>162044.4</v>
      </c>
      <c r="P32" s="13"/>
    </row>
    <row r="33" spans="1:16" ht="29.25" x14ac:dyDescent="0.25">
      <c r="A33" s="14" t="s">
        <v>15</v>
      </c>
      <c r="B33" s="77" t="s">
        <v>118</v>
      </c>
      <c r="C33" s="76" t="s">
        <v>160</v>
      </c>
      <c r="D33" s="15" t="s">
        <v>65</v>
      </c>
      <c r="E33" s="16" t="s">
        <v>16</v>
      </c>
      <c r="F33" s="109" t="s">
        <v>22</v>
      </c>
      <c r="G33" s="51">
        <v>217193.61</v>
      </c>
      <c r="H33" s="90">
        <v>258523.85</v>
      </c>
      <c r="I33" s="90">
        <v>250591.23</v>
      </c>
      <c r="J33" s="90">
        <v>242871.74000000002</v>
      </c>
      <c r="K33" s="90">
        <v>235131.11000000002</v>
      </c>
      <c r="L33" s="90">
        <v>227497.61</v>
      </c>
      <c r="M33" s="90">
        <v>211103.92</v>
      </c>
      <c r="N33" s="90">
        <v>791739.69</v>
      </c>
      <c r="O33" s="88">
        <f t="shared" si="2"/>
        <v>2434652.7599999998</v>
      </c>
      <c r="P33" s="13"/>
    </row>
    <row r="34" spans="1:16" s="25" customFormat="1" ht="30" thickBot="1" x14ac:dyDescent="0.3">
      <c r="A34" s="14" t="s">
        <v>15</v>
      </c>
      <c r="B34" s="77" t="s">
        <v>119</v>
      </c>
      <c r="C34" s="76" t="s">
        <v>169</v>
      </c>
      <c r="D34" s="15" t="s">
        <v>70</v>
      </c>
      <c r="E34" s="16" t="s">
        <v>16</v>
      </c>
      <c r="F34" s="106" t="s">
        <v>212</v>
      </c>
      <c r="G34" s="51">
        <v>8681.31</v>
      </c>
      <c r="H34" s="90">
        <v>10901.47</v>
      </c>
      <c r="I34" s="90">
        <v>10577.24</v>
      </c>
      <c r="J34" s="90">
        <v>10263.959999999999</v>
      </c>
      <c r="K34" s="90">
        <v>9949.81</v>
      </c>
      <c r="L34" s="90">
        <v>9642.35</v>
      </c>
      <c r="M34" s="90">
        <v>9321.14</v>
      </c>
      <c r="N34" s="90">
        <v>52958.65</v>
      </c>
      <c r="O34" s="88">
        <f t="shared" si="2"/>
        <v>122295.93</v>
      </c>
      <c r="P34" s="24"/>
    </row>
    <row r="35" spans="1:16" ht="30" thickTop="1" x14ac:dyDescent="0.25">
      <c r="A35" s="14" t="s">
        <v>15</v>
      </c>
      <c r="B35" s="77" t="s">
        <v>120</v>
      </c>
      <c r="C35" s="76" t="s">
        <v>173</v>
      </c>
      <c r="D35" s="15" t="s">
        <v>74</v>
      </c>
      <c r="E35" s="16" t="s">
        <v>16</v>
      </c>
      <c r="F35" s="107" t="s">
        <v>216</v>
      </c>
      <c r="G35" s="51">
        <v>4753.04</v>
      </c>
      <c r="H35" s="90">
        <v>24175.69</v>
      </c>
      <c r="I35" s="90">
        <v>27538.54</v>
      </c>
      <c r="J35" s="90">
        <v>26818.68</v>
      </c>
      <c r="K35" s="90">
        <v>26096.78</v>
      </c>
      <c r="L35" s="90">
        <v>25400.11</v>
      </c>
      <c r="M35" s="90">
        <v>24652.07</v>
      </c>
      <c r="N35" s="90">
        <v>231731.31</v>
      </c>
      <c r="O35" s="88">
        <f t="shared" si="2"/>
        <v>391166.22000000003</v>
      </c>
      <c r="P35" s="13"/>
    </row>
    <row r="36" spans="1:16" ht="30" thickBot="1" x14ac:dyDescent="0.3">
      <c r="A36" s="14" t="s">
        <v>15</v>
      </c>
      <c r="B36" s="77" t="s">
        <v>121</v>
      </c>
      <c r="C36" s="76" t="s">
        <v>175</v>
      </c>
      <c r="D36" s="15" t="s">
        <v>74</v>
      </c>
      <c r="E36" s="16" t="s">
        <v>16</v>
      </c>
      <c r="F36" s="108" t="s">
        <v>24</v>
      </c>
      <c r="G36" s="51">
        <v>1866.81</v>
      </c>
      <c r="H36" s="90">
        <v>10752.04</v>
      </c>
      <c r="I36" s="90">
        <v>12441</v>
      </c>
      <c r="J36" s="90">
        <v>12080.77</v>
      </c>
      <c r="K36" s="90">
        <v>11719.55</v>
      </c>
      <c r="L36" s="90">
        <v>11367.27</v>
      </c>
      <c r="M36" s="90">
        <v>10996.64</v>
      </c>
      <c r="N36" s="90">
        <v>73346.539999999994</v>
      </c>
      <c r="O36" s="88">
        <f t="shared" ref="O36" si="4">SUM(G36:N36)</f>
        <v>144570.62</v>
      </c>
      <c r="P36" s="13"/>
    </row>
    <row r="37" spans="1:16" ht="15.75" thickTop="1" x14ac:dyDescent="0.25">
      <c r="A37" s="14" t="s">
        <v>15</v>
      </c>
      <c r="B37" s="77" t="s">
        <v>122</v>
      </c>
      <c r="C37" s="76" t="s">
        <v>174</v>
      </c>
      <c r="D37" s="15" t="s">
        <v>75</v>
      </c>
      <c r="E37" s="16" t="s">
        <v>16</v>
      </c>
      <c r="F37" s="107" t="s">
        <v>217</v>
      </c>
      <c r="G37" s="51">
        <v>7820.5</v>
      </c>
      <c r="H37" s="90">
        <v>30186.11</v>
      </c>
      <c r="I37" s="90">
        <v>39301.56</v>
      </c>
      <c r="J37" s="90">
        <v>38380.93</v>
      </c>
      <c r="K37" s="90">
        <v>37457.770000000004</v>
      </c>
      <c r="L37" s="90">
        <v>36580.089999999997</v>
      </c>
      <c r="M37" s="90">
        <v>35610.18</v>
      </c>
      <c r="N37" s="90">
        <v>459448.88</v>
      </c>
      <c r="O37" s="88">
        <f t="shared" si="2"/>
        <v>684786.02</v>
      </c>
      <c r="P37" s="13"/>
    </row>
    <row r="38" spans="1:16" ht="28.5" customHeight="1" x14ac:dyDescent="0.25">
      <c r="A38" s="14" t="s">
        <v>15</v>
      </c>
      <c r="B38" s="77" t="s">
        <v>123</v>
      </c>
      <c r="C38" s="76" t="s">
        <v>176</v>
      </c>
      <c r="D38" s="15" t="s">
        <v>76</v>
      </c>
      <c r="E38" s="16" t="s">
        <v>16</v>
      </c>
      <c r="F38" s="109" t="s">
        <v>218</v>
      </c>
      <c r="G38" s="51">
        <v>8119.34</v>
      </c>
      <c r="H38" s="90">
        <v>18329.809999999998</v>
      </c>
      <c r="I38" s="90">
        <v>29198.48</v>
      </c>
      <c r="J38" s="90">
        <v>28534.66</v>
      </c>
      <c r="K38" s="90">
        <v>27859.43</v>
      </c>
      <c r="L38" s="90">
        <v>27217.94</v>
      </c>
      <c r="M38" s="90">
        <v>26508.059999999998</v>
      </c>
      <c r="N38" s="90">
        <v>347486.47</v>
      </c>
      <c r="O38" s="88">
        <f t="shared" si="2"/>
        <v>513254.18999999994</v>
      </c>
      <c r="P38" s="13"/>
    </row>
    <row r="39" spans="1:16" ht="29.25" x14ac:dyDescent="0.25">
      <c r="A39" s="14" t="s">
        <v>15</v>
      </c>
      <c r="B39" s="77" t="s">
        <v>124</v>
      </c>
      <c r="C39" s="76" t="s">
        <v>148</v>
      </c>
      <c r="D39" s="15" t="s">
        <v>77</v>
      </c>
      <c r="E39" s="16" t="s">
        <v>16</v>
      </c>
      <c r="F39" s="110" t="s">
        <v>228</v>
      </c>
      <c r="G39" s="51">
        <v>636.37</v>
      </c>
      <c r="H39" s="90">
        <v>1130.75</v>
      </c>
      <c r="I39" s="90">
        <v>2105.09</v>
      </c>
      <c r="J39" s="90">
        <v>2103.38</v>
      </c>
      <c r="K39" s="90">
        <v>2050.5</v>
      </c>
      <c r="L39" s="90">
        <v>2000.26</v>
      </c>
      <c r="M39" s="90">
        <v>1944.6</v>
      </c>
      <c r="N39" s="90">
        <v>25231.46</v>
      </c>
      <c r="O39" s="88">
        <f t="shared" si="2"/>
        <v>37202.410000000003</v>
      </c>
      <c r="P39" s="13"/>
    </row>
    <row r="40" spans="1:16" ht="29.25" x14ac:dyDescent="0.25">
      <c r="A40" s="14" t="s">
        <v>15</v>
      </c>
      <c r="B40" s="77" t="s">
        <v>125</v>
      </c>
      <c r="C40" s="76" t="s">
        <v>149</v>
      </c>
      <c r="D40" s="15" t="s">
        <v>77</v>
      </c>
      <c r="E40" s="16" t="s">
        <v>16</v>
      </c>
      <c r="F40" s="110" t="s">
        <v>229</v>
      </c>
      <c r="G40" s="51">
        <v>7388</v>
      </c>
      <c r="H40" s="90">
        <v>12690.64</v>
      </c>
      <c r="I40" s="90">
        <v>23475.39</v>
      </c>
      <c r="J40" s="90">
        <v>22894.68</v>
      </c>
      <c r="K40" s="90">
        <v>22268.720000000001</v>
      </c>
      <c r="L40" s="90">
        <v>21672.29</v>
      </c>
      <c r="M40" s="90">
        <v>21015.960000000003</v>
      </c>
      <c r="N40" s="90">
        <v>251016.50000000003</v>
      </c>
      <c r="O40" s="88">
        <f t="shared" si="2"/>
        <v>382422.18000000005</v>
      </c>
      <c r="P40" s="13"/>
    </row>
    <row r="41" spans="1:16" x14ac:dyDescent="0.25">
      <c r="A41" s="14" t="s">
        <v>15</v>
      </c>
      <c r="B41" s="77" t="s">
        <v>126</v>
      </c>
      <c r="C41" s="76" t="s">
        <v>177</v>
      </c>
      <c r="D41" s="15" t="s">
        <v>78</v>
      </c>
      <c r="E41" s="16" t="s">
        <v>16</v>
      </c>
      <c r="F41" s="111" t="s">
        <v>20</v>
      </c>
      <c r="G41" s="51">
        <v>302333.21999999997</v>
      </c>
      <c r="H41" s="90">
        <v>307551.73000000004</v>
      </c>
      <c r="I41" s="90">
        <v>280495.97000000003</v>
      </c>
      <c r="J41" s="90">
        <v>260141.32</v>
      </c>
      <c r="K41" s="90">
        <v>251410.59</v>
      </c>
      <c r="L41" s="90">
        <v>236115.46</v>
      </c>
      <c r="M41" s="90">
        <v>198769.77</v>
      </c>
      <c r="N41" s="90">
        <v>618013.97</v>
      </c>
      <c r="O41" s="88">
        <f t="shared" si="2"/>
        <v>2454832.0300000003</v>
      </c>
      <c r="P41" s="13"/>
    </row>
    <row r="42" spans="1:16" ht="43.5" x14ac:dyDescent="0.25">
      <c r="A42" s="14" t="s">
        <v>15</v>
      </c>
      <c r="B42" s="77" t="s">
        <v>127</v>
      </c>
      <c r="C42" s="76" t="s">
        <v>178</v>
      </c>
      <c r="D42" s="15" t="s">
        <v>79</v>
      </c>
      <c r="E42" s="16" t="s">
        <v>16</v>
      </c>
      <c r="F42" s="110" t="s">
        <v>230</v>
      </c>
      <c r="G42" s="51">
        <v>52876.45</v>
      </c>
      <c r="H42" s="90">
        <v>107025.33</v>
      </c>
      <c r="I42" s="90">
        <v>154499.13999999998</v>
      </c>
      <c r="J42" s="90">
        <v>167288.99</v>
      </c>
      <c r="K42" s="90">
        <v>163360.12</v>
      </c>
      <c r="L42" s="90">
        <v>159686.74000000002</v>
      </c>
      <c r="M42" s="90">
        <v>155497.04</v>
      </c>
      <c r="N42" s="90">
        <v>2461610</v>
      </c>
      <c r="O42" s="88">
        <f t="shared" si="2"/>
        <v>3421843.81</v>
      </c>
      <c r="P42" s="13"/>
    </row>
    <row r="43" spans="1:16" ht="44.25" x14ac:dyDescent="0.25">
      <c r="A43" s="14" t="s">
        <v>15</v>
      </c>
      <c r="B43" s="77" t="s">
        <v>128</v>
      </c>
      <c r="C43" s="76" t="s">
        <v>179</v>
      </c>
      <c r="D43" s="15" t="s">
        <v>80</v>
      </c>
      <c r="E43" s="16" t="s">
        <v>16</v>
      </c>
      <c r="F43" s="110" t="s">
        <v>231</v>
      </c>
      <c r="G43" s="51">
        <v>2137.2800000000002</v>
      </c>
      <c r="H43" s="90">
        <v>4571.9399999999996</v>
      </c>
      <c r="I43" s="90">
        <v>6818.53</v>
      </c>
      <c r="J43" s="90">
        <v>7448.38</v>
      </c>
      <c r="K43" s="90">
        <v>7280.5</v>
      </c>
      <c r="L43" s="90">
        <v>7123.51</v>
      </c>
      <c r="M43" s="90">
        <v>6944.49</v>
      </c>
      <c r="N43" s="90">
        <v>111933.03999999998</v>
      </c>
      <c r="O43" s="88">
        <f t="shared" si="2"/>
        <v>154257.66999999998</v>
      </c>
      <c r="P43" s="13"/>
    </row>
    <row r="44" spans="1:16" x14ac:dyDescent="0.25">
      <c r="A44" s="14" t="s">
        <v>15</v>
      </c>
      <c r="B44" s="77" t="s">
        <v>129</v>
      </c>
      <c r="C44" s="76" t="s">
        <v>180</v>
      </c>
      <c r="D44" s="15" t="s">
        <v>81</v>
      </c>
      <c r="E44" s="16" t="s">
        <v>16</v>
      </c>
      <c r="F44" s="110" t="s">
        <v>25</v>
      </c>
      <c r="G44" s="51">
        <v>2146.84</v>
      </c>
      <c r="H44" s="90">
        <v>4622.38</v>
      </c>
      <c r="I44" s="90">
        <v>23073.93</v>
      </c>
      <c r="J44" s="90">
        <v>28235.57</v>
      </c>
      <c r="K44" s="90">
        <v>26969.55</v>
      </c>
      <c r="L44" s="90">
        <v>23085.49</v>
      </c>
      <c r="M44" s="90">
        <v>40.01</v>
      </c>
      <c r="N44" s="95"/>
      <c r="O44" s="88">
        <f t="shared" si="2"/>
        <v>108173.77</v>
      </c>
      <c r="P44" s="13"/>
    </row>
    <row r="45" spans="1:16" x14ac:dyDescent="0.25">
      <c r="A45" s="14" t="s">
        <v>15</v>
      </c>
      <c r="B45" s="77" t="s">
        <v>130</v>
      </c>
      <c r="C45" s="76" t="s">
        <v>181</v>
      </c>
      <c r="D45" s="27" t="s">
        <v>82</v>
      </c>
      <c r="E45" s="16" t="s">
        <v>16</v>
      </c>
      <c r="F45" s="112" t="s">
        <v>219</v>
      </c>
      <c r="G45" s="51">
        <v>1402.86</v>
      </c>
      <c r="H45" s="90">
        <v>2922.96</v>
      </c>
      <c r="I45" s="90">
        <v>8721.8799999999992</v>
      </c>
      <c r="J45" s="90">
        <v>14176.43</v>
      </c>
      <c r="K45" s="90">
        <v>13583.77</v>
      </c>
      <c r="L45" s="90">
        <v>12993.82</v>
      </c>
      <c r="M45" s="90">
        <v>12397.63</v>
      </c>
      <c r="N45" s="90">
        <v>5096.74</v>
      </c>
      <c r="O45" s="88">
        <f t="shared" si="2"/>
        <v>71296.09</v>
      </c>
      <c r="P45" s="13"/>
    </row>
    <row r="46" spans="1:16" ht="30" x14ac:dyDescent="0.25">
      <c r="A46" s="14" t="s">
        <v>15</v>
      </c>
      <c r="B46" s="77" t="s">
        <v>131</v>
      </c>
      <c r="C46" s="76" t="s">
        <v>182</v>
      </c>
      <c r="D46" s="15" t="s">
        <v>83</v>
      </c>
      <c r="E46" s="16" t="s">
        <v>16</v>
      </c>
      <c r="F46" s="112" t="s">
        <v>220</v>
      </c>
      <c r="G46" s="51">
        <v>6476.11</v>
      </c>
      <c r="H46" s="90">
        <v>10990.7</v>
      </c>
      <c r="I46" s="90">
        <v>24379.75</v>
      </c>
      <c r="J46" s="90">
        <v>62762.28</v>
      </c>
      <c r="K46" s="90">
        <v>59742.03</v>
      </c>
      <c r="L46" s="90">
        <v>56682.97</v>
      </c>
      <c r="M46" s="90">
        <v>22212.62</v>
      </c>
      <c r="N46" s="95"/>
      <c r="O46" s="88">
        <f t="shared" si="2"/>
        <v>243246.46</v>
      </c>
      <c r="P46" s="13"/>
    </row>
    <row r="47" spans="1:16" s="25" customFormat="1" ht="44.25" x14ac:dyDescent="0.25">
      <c r="A47" s="14" t="s">
        <v>15</v>
      </c>
      <c r="B47" s="77" t="s">
        <v>132</v>
      </c>
      <c r="C47" s="76" t="s">
        <v>149</v>
      </c>
      <c r="D47" s="96" t="s">
        <v>51</v>
      </c>
      <c r="E47" s="16" t="s">
        <v>16</v>
      </c>
      <c r="F47" s="110" t="s">
        <v>231</v>
      </c>
      <c r="G47" s="87">
        <v>357</v>
      </c>
      <c r="H47" s="87">
        <v>1279</v>
      </c>
      <c r="I47" s="87">
        <v>1279</v>
      </c>
      <c r="J47" s="51">
        <v>2101</v>
      </c>
      <c r="K47" s="51">
        <v>2056</v>
      </c>
      <c r="L47" s="87">
        <v>2009</v>
      </c>
      <c r="M47" s="51">
        <v>1962</v>
      </c>
      <c r="N47" s="97">
        <v>32288</v>
      </c>
      <c r="O47" s="88">
        <f t="shared" si="2"/>
        <v>43331</v>
      </c>
      <c r="P47" s="24"/>
    </row>
    <row r="48" spans="1:16" s="25" customFormat="1" ht="43.5" x14ac:dyDescent="0.25">
      <c r="A48" s="14" t="s">
        <v>15</v>
      </c>
      <c r="B48" s="77" t="s">
        <v>133</v>
      </c>
      <c r="C48" s="76" t="s">
        <v>183</v>
      </c>
      <c r="D48" s="96" t="s">
        <v>51</v>
      </c>
      <c r="E48" s="16" t="s">
        <v>16</v>
      </c>
      <c r="F48" s="110" t="s">
        <v>230</v>
      </c>
      <c r="G48" s="87">
        <v>3535</v>
      </c>
      <c r="H48" s="87">
        <v>16887</v>
      </c>
      <c r="I48" s="87">
        <v>16887</v>
      </c>
      <c r="J48" s="87">
        <v>26653</v>
      </c>
      <c r="K48" s="87">
        <v>26068</v>
      </c>
      <c r="L48" s="87">
        <v>25448</v>
      </c>
      <c r="M48" s="87">
        <v>24828</v>
      </c>
      <c r="N48" s="97">
        <v>402295</v>
      </c>
      <c r="O48" s="88">
        <f t="shared" si="2"/>
        <v>542601</v>
      </c>
      <c r="P48" s="24"/>
    </row>
    <row r="49" spans="1:17" s="25" customFormat="1" x14ac:dyDescent="0.25">
      <c r="A49" s="14" t="s">
        <v>15</v>
      </c>
      <c r="B49" s="77" t="s">
        <v>134</v>
      </c>
      <c r="C49" s="76" t="s">
        <v>222</v>
      </c>
      <c r="D49" s="96" t="s">
        <v>223</v>
      </c>
      <c r="E49" s="16" t="s">
        <v>16</v>
      </c>
      <c r="F49" s="110" t="s">
        <v>224</v>
      </c>
      <c r="G49" s="87">
        <v>2641</v>
      </c>
      <c r="H49" s="87">
        <v>15122</v>
      </c>
      <c r="I49" s="87">
        <v>15122</v>
      </c>
      <c r="J49" s="87">
        <v>81054</v>
      </c>
      <c r="K49" s="87">
        <v>77880</v>
      </c>
      <c r="L49" s="87">
        <v>74519</v>
      </c>
      <c r="M49" s="87">
        <v>71159</v>
      </c>
      <c r="N49" s="97">
        <v>34497</v>
      </c>
      <c r="O49" s="88">
        <f t="shared" si="2"/>
        <v>371994</v>
      </c>
      <c r="P49" s="24"/>
    </row>
    <row r="50" spans="1:17" s="25" customFormat="1" x14ac:dyDescent="0.25">
      <c r="A50" s="29"/>
      <c r="B50" s="79"/>
      <c r="C50" s="80"/>
      <c r="D50" s="30"/>
      <c r="E50" s="31"/>
      <c r="F50" s="32" t="s">
        <v>26</v>
      </c>
      <c r="G50" s="89">
        <f>SUM(G8:G49)</f>
        <v>2076765.3400000005</v>
      </c>
      <c r="H50" s="89">
        <f t="shared" ref="H50:O50" si="5">SUM(H8:H49)</f>
        <v>2519766.0100000002</v>
      </c>
      <c r="I50" s="89">
        <f t="shared" si="5"/>
        <v>2564456.8699999996</v>
      </c>
      <c r="J50" s="89">
        <f t="shared" si="5"/>
        <v>2606848.0999999992</v>
      </c>
      <c r="K50" s="89">
        <f t="shared" si="5"/>
        <v>2456814.5799999996</v>
      </c>
      <c r="L50" s="89">
        <f t="shared" si="5"/>
        <v>2348365.1700000004</v>
      </c>
      <c r="M50" s="89">
        <f t="shared" si="5"/>
        <v>2179155.2899999996</v>
      </c>
      <c r="N50" s="89">
        <f t="shared" si="5"/>
        <v>15060184.98</v>
      </c>
      <c r="O50" s="89">
        <f t="shared" si="5"/>
        <v>31812356.339999992</v>
      </c>
      <c r="P50" s="24"/>
    </row>
    <row r="51" spans="1:17" ht="30" x14ac:dyDescent="0.25">
      <c r="A51" s="39" t="s">
        <v>27</v>
      </c>
      <c r="B51" s="78" t="s">
        <v>135</v>
      </c>
      <c r="C51" s="76" t="s">
        <v>190</v>
      </c>
      <c r="D51" s="49" t="s">
        <v>39</v>
      </c>
      <c r="E51" s="50" t="s">
        <v>28</v>
      </c>
      <c r="F51" s="113" t="s">
        <v>38</v>
      </c>
      <c r="G51" s="51">
        <v>905.87900000000002</v>
      </c>
      <c r="H51" s="51">
        <v>878.01099999999997</v>
      </c>
      <c r="I51" s="51">
        <v>809.17399999999998</v>
      </c>
      <c r="J51" s="51">
        <v>760.72199999999998</v>
      </c>
      <c r="K51" s="52"/>
      <c r="L51" s="53"/>
      <c r="M51" s="53"/>
      <c r="N51" s="53"/>
      <c r="O51" s="53">
        <f t="shared" ref="O51:O64" si="6">SUM(G51:N51)</f>
        <v>3353.7860000000001</v>
      </c>
    </row>
    <row r="52" spans="1:17" ht="30" x14ac:dyDescent="0.25">
      <c r="A52" s="39" t="s">
        <v>27</v>
      </c>
      <c r="B52" s="78" t="s">
        <v>136</v>
      </c>
      <c r="C52" s="76" t="s">
        <v>190</v>
      </c>
      <c r="D52" s="54" t="s">
        <v>39</v>
      </c>
      <c r="E52" s="50" t="s">
        <v>28</v>
      </c>
      <c r="F52" s="113" t="s">
        <v>40</v>
      </c>
      <c r="G52" s="51">
        <v>2972.1439999999998</v>
      </c>
      <c r="H52" s="51">
        <v>2814.9160000000002</v>
      </c>
      <c r="I52" s="51">
        <v>2654.8620000000001</v>
      </c>
      <c r="J52" s="51">
        <v>2495.895</v>
      </c>
      <c r="K52" s="52"/>
      <c r="L52" s="53"/>
      <c r="M52" s="53"/>
      <c r="N52" s="53"/>
      <c r="O52" s="53">
        <f t="shared" si="6"/>
        <v>10937.816999999999</v>
      </c>
    </row>
    <row r="53" spans="1:17" ht="30.75" thickBot="1" x14ac:dyDescent="0.3">
      <c r="A53" s="39" t="s">
        <v>27</v>
      </c>
      <c r="B53" s="78" t="s">
        <v>137</v>
      </c>
      <c r="C53" s="76" t="s">
        <v>190</v>
      </c>
      <c r="D53" s="54" t="s">
        <v>39</v>
      </c>
      <c r="E53" s="50" t="s">
        <v>28</v>
      </c>
      <c r="F53" s="114" t="s">
        <v>41</v>
      </c>
      <c r="G53" s="51">
        <v>580.19100000000003</v>
      </c>
      <c r="H53" s="51">
        <v>549.49800000000005</v>
      </c>
      <c r="I53" s="51">
        <v>518.25400000000002</v>
      </c>
      <c r="J53" s="51">
        <v>487.22199999999998</v>
      </c>
      <c r="K53" s="52"/>
      <c r="L53" s="53"/>
      <c r="M53" s="53"/>
      <c r="N53" s="53"/>
      <c r="O53" s="53">
        <f t="shared" si="6"/>
        <v>2135.165</v>
      </c>
    </row>
    <row r="54" spans="1:17" ht="30.75" thickTop="1" x14ac:dyDescent="0.25">
      <c r="A54" s="39" t="s">
        <v>27</v>
      </c>
      <c r="B54" s="78" t="s">
        <v>138</v>
      </c>
      <c r="C54" s="76" t="s">
        <v>190</v>
      </c>
      <c r="D54" s="54" t="s">
        <v>39</v>
      </c>
      <c r="E54" s="50" t="s">
        <v>28</v>
      </c>
      <c r="F54" s="115" t="s">
        <v>42</v>
      </c>
      <c r="G54" s="51">
        <v>325.68599999999998</v>
      </c>
      <c r="H54" s="51">
        <v>308.45600000000002</v>
      </c>
      <c r="I54" s="51">
        <v>290.91800000000001</v>
      </c>
      <c r="J54" s="51">
        <v>273.49799999999999</v>
      </c>
      <c r="K54" s="52"/>
      <c r="L54" s="53"/>
      <c r="M54" s="53"/>
      <c r="N54" s="53"/>
      <c r="O54" s="53">
        <f t="shared" si="6"/>
        <v>1198.558</v>
      </c>
    </row>
    <row r="55" spans="1:17" ht="15.75" customHeight="1" x14ac:dyDescent="0.25">
      <c r="A55" s="39" t="s">
        <v>27</v>
      </c>
      <c r="B55" s="78" t="s">
        <v>139</v>
      </c>
      <c r="C55" s="76" t="s">
        <v>187</v>
      </c>
      <c r="D55" s="40" t="s">
        <v>32</v>
      </c>
      <c r="E55" s="41" t="s">
        <v>16</v>
      </c>
      <c r="F55" s="116" t="s">
        <v>33</v>
      </c>
      <c r="G55" s="42">
        <v>53216</v>
      </c>
      <c r="H55" s="42">
        <v>61854.82</v>
      </c>
      <c r="I55" s="43">
        <v>60144.3</v>
      </c>
      <c r="J55" s="43">
        <v>59033.49</v>
      </c>
      <c r="K55" s="43">
        <v>57648.88</v>
      </c>
      <c r="L55" s="43">
        <v>56305.01</v>
      </c>
      <c r="M55" s="43">
        <v>54877.760000000002</v>
      </c>
      <c r="N55" s="43">
        <v>452385.58</v>
      </c>
      <c r="O55" s="44">
        <f t="shared" si="6"/>
        <v>855465.84000000008</v>
      </c>
      <c r="P55" s="1"/>
    </row>
    <row r="56" spans="1:17" ht="15.75" customHeight="1" x14ac:dyDescent="0.25">
      <c r="A56" s="39" t="s">
        <v>27</v>
      </c>
      <c r="B56" s="78" t="s">
        <v>140</v>
      </c>
      <c r="C56" s="76" t="s">
        <v>188</v>
      </c>
      <c r="D56" s="40" t="s">
        <v>34</v>
      </c>
      <c r="E56" s="41" t="s">
        <v>16</v>
      </c>
      <c r="F56" s="116" t="s">
        <v>35</v>
      </c>
      <c r="G56" s="42">
        <v>47259.06</v>
      </c>
      <c r="H56" s="102">
        <v>50249.75</v>
      </c>
      <c r="I56" s="102">
        <v>49107.58</v>
      </c>
      <c r="J56" s="102">
        <v>48016.34</v>
      </c>
      <c r="K56" s="43">
        <v>46922.11</v>
      </c>
      <c r="L56" s="43">
        <v>45863.83</v>
      </c>
      <c r="M56" s="43">
        <v>44732.15</v>
      </c>
      <c r="N56" s="43">
        <v>411736.97</v>
      </c>
      <c r="O56" s="44">
        <f t="shared" si="6"/>
        <v>743887.79</v>
      </c>
      <c r="P56" s="1"/>
    </row>
    <row r="57" spans="1:17" ht="29.25" x14ac:dyDescent="0.25">
      <c r="A57" s="39" t="s">
        <v>27</v>
      </c>
      <c r="B57" s="78" t="s">
        <v>141</v>
      </c>
      <c r="C57" s="76"/>
      <c r="D57" s="55" t="s">
        <v>86</v>
      </c>
      <c r="E57" s="17" t="s">
        <v>43</v>
      </c>
      <c r="F57" s="105" t="s">
        <v>221</v>
      </c>
      <c r="G57" s="53">
        <v>12450</v>
      </c>
      <c r="H57" s="53"/>
      <c r="I57" s="53"/>
      <c r="J57" s="53"/>
      <c r="K57" s="44"/>
      <c r="L57" s="44"/>
      <c r="M57" s="44"/>
      <c r="N57" s="44"/>
      <c r="O57" s="44">
        <f t="shared" si="6"/>
        <v>12450</v>
      </c>
    </row>
    <row r="58" spans="1:17" ht="15.75" thickBot="1" x14ac:dyDescent="0.3">
      <c r="A58" s="33" t="s">
        <v>27</v>
      </c>
      <c r="B58" s="78" t="s">
        <v>142</v>
      </c>
      <c r="C58" s="76" t="s">
        <v>185</v>
      </c>
      <c r="D58" s="34" t="s">
        <v>85</v>
      </c>
      <c r="E58" s="16" t="s">
        <v>16</v>
      </c>
      <c r="F58" s="117" t="s">
        <v>30</v>
      </c>
      <c r="G58" s="18">
        <v>33641.33</v>
      </c>
      <c r="H58" s="18">
        <v>35193.06</v>
      </c>
      <c r="I58" s="18">
        <v>34302.17</v>
      </c>
      <c r="J58" s="18">
        <v>33439.14</v>
      </c>
      <c r="K58" s="18">
        <v>32573.71</v>
      </c>
      <c r="L58" s="18">
        <v>31724.32</v>
      </c>
      <c r="M58" s="18">
        <v>30841.69</v>
      </c>
      <c r="N58" s="19">
        <v>154230.51</v>
      </c>
      <c r="O58" s="18">
        <f t="shared" si="6"/>
        <v>385945.93000000005</v>
      </c>
    </row>
    <row r="59" spans="1:17" ht="29.25" x14ac:dyDescent="0.25">
      <c r="A59" s="39" t="s">
        <v>27</v>
      </c>
      <c r="B59" s="78" t="s">
        <v>143</v>
      </c>
      <c r="C59" s="76" t="s">
        <v>191</v>
      </c>
      <c r="D59" s="55" t="s">
        <v>87</v>
      </c>
      <c r="E59" s="17" t="s">
        <v>16</v>
      </c>
      <c r="F59" s="105" t="s">
        <v>44</v>
      </c>
      <c r="G59" s="44">
        <v>17279.91</v>
      </c>
      <c r="H59" s="44">
        <v>19993.45</v>
      </c>
      <c r="I59" s="44">
        <v>19523.8</v>
      </c>
      <c r="J59" s="44">
        <v>19072.650000000001</v>
      </c>
      <c r="K59" s="44">
        <v>18621.73</v>
      </c>
      <c r="L59" s="44">
        <v>18184.43</v>
      </c>
      <c r="M59" s="44">
        <v>17719.400000000001</v>
      </c>
      <c r="N59" s="44">
        <v>142679.96</v>
      </c>
      <c r="O59" s="44">
        <f t="shared" si="6"/>
        <v>273075.32999999996</v>
      </c>
    </row>
    <row r="60" spans="1:17" ht="29.25" x14ac:dyDescent="0.25">
      <c r="A60" s="39" t="s">
        <v>27</v>
      </c>
      <c r="B60" s="78" t="s">
        <v>144</v>
      </c>
      <c r="C60" s="76" t="s">
        <v>192</v>
      </c>
      <c r="D60" s="55" t="s">
        <v>88</v>
      </c>
      <c r="E60" s="17" t="s">
        <v>16</v>
      </c>
      <c r="F60" s="105" t="s">
        <v>45</v>
      </c>
      <c r="G60" s="44">
        <v>81108.06</v>
      </c>
      <c r="H60" s="44">
        <v>81824.710000000006</v>
      </c>
      <c r="I60" s="44">
        <v>79975.67</v>
      </c>
      <c r="J60" s="44">
        <v>78151.89</v>
      </c>
      <c r="K60" s="44">
        <v>76328.98</v>
      </c>
      <c r="L60" s="44">
        <v>74563.94</v>
      </c>
      <c r="M60" s="44">
        <v>72681.06</v>
      </c>
      <c r="N60" s="44">
        <v>617707.42000000004</v>
      </c>
      <c r="O60" s="44">
        <f t="shared" si="6"/>
        <v>1162341.73</v>
      </c>
    </row>
    <row r="61" spans="1:17" ht="29.25" x14ac:dyDescent="0.25">
      <c r="A61" s="39" t="s">
        <v>27</v>
      </c>
      <c r="B61" s="78" t="s">
        <v>145</v>
      </c>
      <c r="C61" s="76" t="s">
        <v>193</v>
      </c>
      <c r="D61" s="55" t="s">
        <v>89</v>
      </c>
      <c r="E61" s="17" t="s">
        <v>16</v>
      </c>
      <c r="F61" s="105" t="s">
        <v>46</v>
      </c>
      <c r="G61" s="44">
        <v>8480.3700000000008</v>
      </c>
      <c r="H61" s="44">
        <v>9863.14</v>
      </c>
      <c r="I61" s="44">
        <v>9595.6200000000008</v>
      </c>
      <c r="J61" s="44">
        <v>9339.5</v>
      </c>
      <c r="K61" s="44">
        <v>9083.48</v>
      </c>
      <c r="L61" s="44">
        <v>8836.02</v>
      </c>
      <c r="M61" s="44">
        <v>8571.16</v>
      </c>
      <c r="N61" s="44">
        <v>74274.31</v>
      </c>
      <c r="O61" s="44">
        <f t="shared" si="6"/>
        <v>138043.6</v>
      </c>
    </row>
    <row r="62" spans="1:17" ht="30" thickBot="1" x14ac:dyDescent="0.3">
      <c r="A62" s="56" t="s">
        <v>27</v>
      </c>
      <c r="B62" s="78" t="s">
        <v>146</v>
      </c>
      <c r="C62" s="76" t="s">
        <v>194</v>
      </c>
      <c r="D62" s="57" t="s">
        <v>90</v>
      </c>
      <c r="E62" s="26" t="s">
        <v>16</v>
      </c>
      <c r="F62" s="108" t="s">
        <v>47</v>
      </c>
      <c r="G62" s="48">
        <v>8680.39</v>
      </c>
      <c r="H62" s="48">
        <v>11637.38</v>
      </c>
      <c r="I62" s="48">
        <v>11364.01</v>
      </c>
      <c r="J62" s="48">
        <v>11102.82</v>
      </c>
      <c r="K62" s="48">
        <v>10841.75</v>
      </c>
      <c r="L62" s="48">
        <v>10590.02</v>
      </c>
      <c r="M62" s="48">
        <v>10319.32</v>
      </c>
      <c r="N62" s="48">
        <v>98314.42</v>
      </c>
      <c r="O62" s="48">
        <f t="shared" si="6"/>
        <v>172850.11</v>
      </c>
    </row>
    <row r="63" spans="1:17" ht="15.75" customHeight="1" thickTop="1" thickBot="1" x14ac:dyDescent="0.3">
      <c r="A63" s="39" t="s">
        <v>27</v>
      </c>
      <c r="B63" s="78" t="s">
        <v>147</v>
      </c>
      <c r="C63" s="76" t="s">
        <v>189</v>
      </c>
      <c r="D63" s="45" t="s">
        <v>36</v>
      </c>
      <c r="E63" s="46" t="s">
        <v>16</v>
      </c>
      <c r="F63" s="118" t="s">
        <v>37</v>
      </c>
      <c r="G63" s="43">
        <v>15347.89</v>
      </c>
      <c r="H63" s="43">
        <v>16261.35</v>
      </c>
      <c r="I63" s="43">
        <v>15794.3</v>
      </c>
      <c r="J63" s="43">
        <v>15338.44</v>
      </c>
      <c r="K63" s="47">
        <v>14880.3</v>
      </c>
      <c r="L63" s="47">
        <v>14426.26</v>
      </c>
      <c r="M63" s="47">
        <v>13963.53</v>
      </c>
      <c r="N63" s="47">
        <v>20201.259999999998</v>
      </c>
      <c r="O63" s="48">
        <f t="shared" si="6"/>
        <v>126213.32999999999</v>
      </c>
      <c r="P63" s="1"/>
    </row>
    <row r="64" spans="1:17" ht="44.25" thickTop="1" x14ac:dyDescent="0.25">
      <c r="A64" s="33" t="s">
        <v>27</v>
      </c>
      <c r="B64" s="78" t="s">
        <v>148</v>
      </c>
      <c r="C64" s="76" t="s">
        <v>186</v>
      </c>
      <c r="D64" s="35">
        <v>44789</v>
      </c>
      <c r="E64" s="28" t="s">
        <v>28</v>
      </c>
      <c r="F64" s="119" t="s">
        <v>31</v>
      </c>
      <c r="G64" s="36">
        <v>265</v>
      </c>
      <c r="H64" s="36">
        <v>9728.8799999999992</v>
      </c>
      <c r="I64" s="36"/>
      <c r="J64" s="36"/>
      <c r="K64" s="36"/>
      <c r="L64" s="36"/>
      <c r="M64" s="36"/>
      <c r="N64" s="37"/>
      <c r="O64" s="18">
        <f t="shared" si="6"/>
        <v>9993.8799999999992</v>
      </c>
      <c r="Q64" s="38"/>
    </row>
    <row r="65" spans="1:16" ht="30" x14ac:dyDescent="0.25">
      <c r="A65" s="33" t="s">
        <v>27</v>
      </c>
      <c r="B65" s="78" t="s">
        <v>149</v>
      </c>
      <c r="C65" s="76" t="s">
        <v>184</v>
      </c>
      <c r="D65" s="34" t="s">
        <v>84</v>
      </c>
      <c r="E65" s="16" t="s">
        <v>28</v>
      </c>
      <c r="F65" s="110" t="s">
        <v>29</v>
      </c>
      <c r="G65" s="18">
        <v>79365.91</v>
      </c>
      <c r="H65" s="18">
        <v>58396.34</v>
      </c>
      <c r="I65" s="18"/>
      <c r="J65" s="18"/>
      <c r="K65" s="18"/>
      <c r="L65" s="18"/>
      <c r="M65" s="18"/>
      <c r="N65" s="19"/>
      <c r="O65" s="18">
        <f t="shared" ref="O65" si="7">SUM(G65:N65)</f>
        <v>137762.25</v>
      </c>
    </row>
    <row r="66" spans="1:16" ht="15.75" customHeight="1" x14ac:dyDescent="0.25">
      <c r="A66" s="58" t="s">
        <v>48</v>
      </c>
      <c r="B66" s="59"/>
      <c r="C66" s="84"/>
      <c r="D66" s="60"/>
      <c r="E66" s="61"/>
      <c r="F66" s="62" t="s">
        <v>26</v>
      </c>
      <c r="G66" s="63">
        <f>SUM(G51:G65)</f>
        <v>361877.81999999995</v>
      </c>
      <c r="H66" s="63">
        <f t="shared" ref="H66:O66" si="8">SUM(H51:H65)</f>
        <v>359553.76100000006</v>
      </c>
      <c r="I66" s="63">
        <f t="shared" si="8"/>
        <v>284080.658</v>
      </c>
      <c r="J66" s="63">
        <f t="shared" si="8"/>
        <v>277511.60699999996</v>
      </c>
      <c r="K66" s="63">
        <f t="shared" si="8"/>
        <v>266900.94</v>
      </c>
      <c r="L66" s="63">
        <f t="shared" si="8"/>
        <v>260493.83</v>
      </c>
      <c r="M66" s="63">
        <f t="shared" si="8"/>
        <v>253706.07</v>
      </c>
      <c r="N66" s="63">
        <f t="shared" si="8"/>
        <v>1971530.43</v>
      </c>
      <c r="O66" s="63">
        <f t="shared" si="8"/>
        <v>4035655.1160000004</v>
      </c>
      <c r="P66" s="1"/>
    </row>
    <row r="67" spans="1:16" ht="15.75" customHeight="1" x14ac:dyDescent="0.25">
      <c r="F67" s="64" t="s">
        <v>49</v>
      </c>
      <c r="G67" s="65">
        <f>SUM(G50,G66)</f>
        <v>2438643.1600000006</v>
      </c>
      <c r="H67" s="65">
        <f t="shared" ref="H67:O67" si="9">SUM(H50,H66)</f>
        <v>2879319.7710000002</v>
      </c>
      <c r="I67" s="65">
        <f t="shared" si="9"/>
        <v>2848537.5279999995</v>
      </c>
      <c r="J67" s="65">
        <f t="shared" si="9"/>
        <v>2884359.706999999</v>
      </c>
      <c r="K67" s="65">
        <f t="shared" si="9"/>
        <v>2723715.5199999996</v>
      </c>
      <c r="L67" s="65">
        <f t="shared" si="9"/>
        <v>2608859.0000000005</v>
      </c>
      <c r="M67" s="65">
        <f t="shared" si="9"/>
        <v>2432861.3599999994</v>
      </c>
      <c r="N67" s="65">
        <f t="shared" si="9"/>
        <v>17031715.41</v>
      </c>
      <c r="O67" s="65">
        <f t="shared" si="9"/>
        <v>35848011.455999993</v>
      </c>
    </row>
    <row r="68" spans="1:16" ht="15.75" customHeight="1" x14ac:dyDescent="0.25">
      <c r="F68" s="120" t="s">
        <v>50</v>
      </c>
      <c r="G68" s="66">
        <f>G67/G70</f>
        <v>0.10229624537140336</v>
      </c>
      <c r="H68" s="66">
        <f>H67/G70</f>
        <v>0.12078175545656664</v>
      </c>
      <c r="I68" s="66">
        <f>I67/G70</f>
        <v>0.11949050139584122</v>
      </c>
      <c r="J68" s="66">
        <f>J67/G70</f>
        <v>0.12099317077889368</v>
      </c>
      <c r="K68" s="66">
        <f>K67/G70</f>
        <v>0.11425446564958663</v>
      </c>
      <c r="L68" s="66">
        <f>L67/G70</f>
        <v>0.10943646236597977</v>
      </c>
      <c r="M68" s="66">
        <f>M67/G70</f>
        <v>0.10205371032519821</v>
      </c>
      <c r="N68" s="66"/>
      <c r="O68" s="66"/>
    </row>
    <row r="69" spans="1:16" ht="15.75" customHeight="1" x14ac:dyDescent="0.25">
      <c r="O69" s="67"/>
    </row>
    <row r="70" spans="1:16" ht="15.75" customHeight="1" x14ac:dyDescent="0.25">
      <c r="F70" s="121" t="s">
        <v>225</v>
      </c>
      <c r="G70" s="68">
        <v>23839029</v>
      </c>
      <c r="I70" s="69"/>
    </row>
    <row r="71" spans="1:16" ht="15.75" customHeight="1" x14ac:dyDescent="0.25">
      <c r="F71" s="122" t="s">
        <v>52</v>
      </c>
      <c r="G71" s="70">
        <f>G67/G70</f>
        <v>0.10229624537140336</v>
      </c>
    </row>
    <row r="72" spans="1:16" ht="15.75" customHeight="1" x14ac:dyDescent="0.25">
      <c r="F72" s="122"/>
      <c r="G72" s="70"/>
    </row>
    <row r="73" spans="1:16" ht="15.75" customHeight="1" x14ac:dyDescent="0.25">
      <c r="F73" s="122"/>
      <c r="G73" s="71"/>
      <c r="H73" s="1"/>
      <c r="M73" s="72"/>
    </row>
    <row r="74" spans="1:16" ht="15.75" customHeight="1" x14ac:dyDescent="0.25">
      <c r="F74" s="122"/>
      <c r="G74" s="71"/>
      <c r="H74" s="1"/>
      <c r="M74" s="72"/>
    </row>
    <row r="75" spans="1:16" ht="15.75" customHeight="1" x14ac:dyDescent="0.25">
      <c r="G75" s="73"/>
      <c r="H75" s="1"/>
      <c r="M75" s="72"/>
    </row>
    <row r="76" spans="1:16" x14ac:dyDescent="0.25">
      <c r="G76" s="1"/>
      <c r="H76" s="1"/>
      <c r="M76" s="72"/>
    </row>
    <row r="77" spans="1:16" x14ac:dyDescent="0.25">
      <c r="G77" s="1"/>
      <c r="H77" s="1"/>
      <c r="M77" s="72"/>
    </row>
    <row r="78" spans="1:16" x14ac:dyDescent="0.25">
      <c r="G78" s="1"/>
      <c r="H78" s="1"/>
      <c r="M78" s="72"/>
    </row>
    <row r="79" spans="1:16" x14ac:dyDescent="0.25">
      <c r="G79" s="1"/>
      <c r="H79" s="1"/>
      <c r="M79" s="72"/>
    </row>
    <row r="80" spans="1:16" x14ac:dyDescent="0.25">
      <c r="G80" s="1"/>
      <c r="H80" s="1"/>
      <c r="K80" s="74"/>
      <c r="M80" s="72"/>
      <c r="P80" s="74"/>
    </row>
    <row r="81" spans="7:15" x14ac:dyDescent="0.25">
      <c r="G81" s="1"/>
      <c r="H81" s="1"/>
      <c r="I81" s="1"/>
      <c r="J81" s="1"/>
      <c r="K81" s="1"/>
      <c r="L81" s="1"/>
      <c r="M81" s="72"/>
    </row>
    <row r="82" spans="7:15" x14ac:dyDescent="0.25">
      <c r="G82" s="1"/>
      <c r="H82" s="1"/>
      <c r="I82" s="1"/>
      <c r="J82" s="1"/>
      <c r="K82" s="1"/>
      <c r="L82" s="1"/>
      <c r="M82" s="1"/>
      <c r="O82" s="67"/>
    </row>
    <row r="83" spans="7:15" x14ac:dyDescent="0.25">
      <c r="G83" s="1"/>
      <c r="H83" s="1"/>
      <c r="I83" s="1"/>
      <c r="J83" s="1"/>
      <c r="K83" s="1"/>
      <c r="L83" s="1"/>
      <c r="M83" s="1"/>
      <c r="N83" s="1"/>
      <c r="O83" s="67"/>
    </row>
    <row r="84" spans="7:15" x14ac:dyDescent="0.25">
      <c r="G84" s="1"/>
      <c r="H84" s="1"/>
      <c r="I84" s="1"/>
      <c r="J84" s="1"/>
      <c r="K84" s="1"/>
      <c r="L84" s="1"/>
      <c r="M84" s="1"/>
      <c r="N84" s="1"/>
      <c r="O84" s="67"/>
    </row>
    <row r="85" spans="7:15" x14ac:dyDescent="0.25">
      <c r="G85" s="1"/>
      <c r="H85" s="1"/>
      <c r="I85" s="1"/>
      <c r="J85" s="1"/>
      <c r="K85" s="1"/>
      <c r="L85" s="1"/>
      <c r="M85" s="1"/>
      <c r="N85" s="1"/>
      <c r="O85" s="67"/>
    </row>
    <row r="86" spans="7:15" x14ac:dyDescent="0.25">
      <c r="G86" s="1"/>
      <c r="H86" s="1"/>
      <c r="I86" s="1"/>
      <c r="J86" s="1"/>
      <c r="K86" s="75"/>
      <c r="L86" s="75"/>
      <c r="M86" s="1"/>
      <c r="N86" s="1"/>
      <c r="O86" s="67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67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67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67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67"/>
    </row>
    <row r="91" spans="7:15" x14ac:dyDescent="0.25">
      <c r="G91" s="1"/>
      <c r="H91" s="1"/>
      <c r="I91" s="1"/>
      <c r="J91" s="1"/>
      <c r="K91" s="1"/>
      <c r="L91" s="1"/>
      <c r="M91" s="1"/>
      <c r="N91" s="1"/>
      <c r="O91" s="67"/>
    </row>
    <row r="92" spans="7:15" x14ac:dyDescent="0.25">
      <c r="G92" s="1"/>
      <c r="H92" s="1"/>
      <c r="I92" s="1"/>
      <c r="J92" s="1"/>
      <c r="K92" s="1"/>
      <c r="L92" s="1"/>
      <c r="M92" s="1"/>
      <c r="N92" s="1"/>
      <c r="O92" s="67"/>
    </row>
    <row r="93" spans="7:15" x14ac:dyDescent="0.25">
      <c r="G93" s="1"/>
      <c r="H93" s="1"/>
      <c r="I93" s="1"/>
      <c r="J93" s="1"/>
      <c r="K93" s="74"/>
      <c r="L93" s="74"/>
      <c r="M93" s="1"/>
      <c r="N93" s="1"/>
      <c r="O93" s="67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67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67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67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67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67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67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67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67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67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67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67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67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67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67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67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67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67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67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67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67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67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67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67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67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67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67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67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67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67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67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67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67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67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67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67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67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67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67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67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67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67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67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67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67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67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67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67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67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67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67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67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67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67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67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67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67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67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67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67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67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67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67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67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67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67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67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67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67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67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67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67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67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67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67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67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67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67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67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67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67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67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67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67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67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67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67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67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67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67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67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67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67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67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67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67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67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67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67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67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67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67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67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67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67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67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67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67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67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67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67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67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67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67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67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67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67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67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67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67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67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67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67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67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67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67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67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67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67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67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67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67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67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67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67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67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67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67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67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67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67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67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67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67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67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67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67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67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67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67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67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67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67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67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67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67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67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67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67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67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67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67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67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67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67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67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67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67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67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67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67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67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67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67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67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67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67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67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67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67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67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67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67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67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67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67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67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67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67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67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67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67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67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67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67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67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67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67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67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67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67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67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67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67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67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67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67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67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67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67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67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67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67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67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67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67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67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67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67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67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67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67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67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67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67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67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67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67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67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67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67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67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67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67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67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67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67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67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67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67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67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67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67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67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67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67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67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67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67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67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67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67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67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67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67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67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67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67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67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67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67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67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67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67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67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67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67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67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67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67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67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67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67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67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67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67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67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67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67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67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67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67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67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67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67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67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67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67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67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67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67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67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67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67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67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67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67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67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67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67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67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67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67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67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67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67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67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67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67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67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67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67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67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67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67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67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67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67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67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67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67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67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67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67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67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67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67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67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67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67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67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67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67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67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67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67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67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67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67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67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67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67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67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67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67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67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67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67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67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67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67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67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67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67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67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67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67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67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67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67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67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67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67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67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67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67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67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67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67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67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67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67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67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67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67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67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67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67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67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67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67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67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67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67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67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67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67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67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67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67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67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67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67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67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67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67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67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67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67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67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67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67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67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67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67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67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67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67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67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67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67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67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67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67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67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67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67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67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67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67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67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67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67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67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67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67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67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67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67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67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67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67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67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67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67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67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67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67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67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67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67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67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67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67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67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67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67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67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67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67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67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67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67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67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67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67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67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67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67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67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67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67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67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67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67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67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67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67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67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67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67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67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67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67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67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67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67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67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67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67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67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67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67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67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67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67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67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67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67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67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67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67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67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67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67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67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67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67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67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67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67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67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67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67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67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67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67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67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67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67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67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67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67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67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67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67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67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67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67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67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67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67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67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67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67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67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67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67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67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67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67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67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67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67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67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67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67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67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67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67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67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67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67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67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67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67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67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67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67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67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67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67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67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67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67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67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67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67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67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67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67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67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67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67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67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67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67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67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67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67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67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67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67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67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67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67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67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67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67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67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67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67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67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67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67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67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67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67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67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67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67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67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67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67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67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67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67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67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67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67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67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67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67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67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67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67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67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67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67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67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67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67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67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67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67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67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67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67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67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67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67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67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67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67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67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67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67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67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67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67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67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67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67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67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67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67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67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67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67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67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67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67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67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67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67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67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67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67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67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67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67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67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67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67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67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67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67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67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67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67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67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67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67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67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67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67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67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67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67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67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67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67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67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67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67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67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67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67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67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67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67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67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67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67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67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67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67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67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67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67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67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67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67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67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67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67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67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67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67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67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67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67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67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67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67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67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67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67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67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67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67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67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67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67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67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67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67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67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67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67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67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67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67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67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67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67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67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67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67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67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67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67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67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67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67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67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67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67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67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67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67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67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67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67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67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67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67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67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67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67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67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67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67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67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67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67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67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67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67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67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67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67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67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67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67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67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67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67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67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67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67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67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67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67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67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67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67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67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67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67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67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67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67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67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67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67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67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67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67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67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67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67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67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67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67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67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67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67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67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67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67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67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67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67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67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67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67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67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67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67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67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67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67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67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67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67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67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67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67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67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67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67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67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67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67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67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67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67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67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67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67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67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67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67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67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67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67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67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67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67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67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67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67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67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67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67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67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67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67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67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67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67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67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67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67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67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67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67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67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67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67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67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67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67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67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67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67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67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67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67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67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67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67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67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67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  <c r="O968" s="67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  <c r="O969" s="67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  <c r="O970" s="67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  <c r="O971" s="67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  <c r="O972" s="67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  <c r="O973" s="67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  <c r="O974" s="67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  <row r="990" spans="7:14" x14ac:dyDescent="0.25">
      <c r="G990" s="1"/>
      <c r="H990" s="1"/>
      <c r="I990" s="1"/>
      <c r="J990" s="1"/>
      <c r="K990" s="1"/>
      <c r="L990" s="1"/>
      <c r="M990" s="1"/>
      <c r="N990" s="1"/>
    </row>
    <row r="991" spans="7:14" x14ac:dyDescent="0.25">
      <c r="G991" s="1"/>
      <c r="H991" s="1"/>
      <c r="I991" s="1"/>
      <c r="J991" s="1"/>
      <c r="K991" s="1"/>
      <c r="L991" s="1"/>
      <c r="M991" s="1"/>
      <c r="N991" s="1"/>
    </row>
    <row r="992" spans="7:14" x14ac:dyDescent="0.25">
      <c r="G992" s="1"/>
      <c r="H992" s="1"/>
      <c r="I992" s="1"/>
      <c r="J992" s="1"/>
      <c r="K992" s="1"/>
      <c r="L992" s="1"/>
      <c r="M992" s="1"/>
      <c r="N992" s="1"/>
    </row>
    <row r="993" spans="7:14" x14ac:dyDescent="0.25">
      <c r="G993" s="1"/>
      <c r="H993" s="1"/>
      <c r="I993" s="1"/>
      <c r="J993" s="1"/>
      <c r="K993" s="1"/>
      <c r="L993" s="1"/>
      <c r="M993" s="1"/>
      <c r="N993" s="1"/>
    </row>
    <row r="994" spans="7:14" x14ac:dyDescent="0.25">
      <c r="G994" s="1"/>
      <c r="H994" s="1"/>
      <c r="I994" s="1"/>
      <c r="J994" s="1"/>
      <c r="K994" s="1"/>
      <c r="L994" s="1"/>
      <c r="M994" s="1"/>
      <c r="N994" s="1"/>
    </row>
    <row r="995" spans="7:14" x14ac:dyDescent="0.25">
      <c r="G995" s="1"/>
      <c r="H995" s="1"/>
      <c r="I995" s="1"/>
      <c r="J995" s="1"/>
      <c r="K995" s="1"/>
      <c r="L995" s="1"/>
      <c r="M995" s="1"/>
      <c r="N995" s="1"/>
    </row>
    <row r="996" spans="7:14" x14ac:dyDescent="0.25">
      <c r="G996" s="1"/>
      <c r="H996" s="1"/>
      <c r="I996" s="1"/>
      <c r="J996" s="1"/>
      <c r="K996" s="1"/>
      <c r="L996" s="1"/>
      <c r="M996" s="1"/>
      <c r="N996" s="1"/>
    </row>
  </sheetData>
  <conditionalFormatting sqref="C51:C65">
    <cfRule type="cellIs" dxfId="0" priority="1" operator="greaterThan">
      <formula>#REF!</formula>
    </cfRule>
  </conditionalFormatting>
  <dataValidations count="1">
    <dataValidation type="list" allowBlank="1" showInputMessage="1" showErrorMessage="1" prompt="Izvēlies pārvaldi" sqref="H70">
      <formula1>#REF!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3.piel.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Sanita Djadela</cp:lastModifiedBy>
  <cp:lastPrinted>2023-06-12T12:44:58Z</cp:lastPrinted>
  <dcterms:created xsi:type="dcterms:W3CDTF">2023-04-26T07:22:01Z</dcterms:created>
  <dcterms:modified xsi:type="dcterms:W3CDTF">2023-07-04T09:02:15Z</dcterms:modified>
</cp:coreProperties>
</file>