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0" yWindow="45" windowWidth="23010" windowHeight="12195"/>
  </bookViews>
  <sheets>
    <sheet name="Sheet1" sheetId="1" r:id="rId1"/>
  </sheets>
  <definedNames>
    <definedName name="_ftn1" localSheetId="0">Sheet1!#REF!</definedName>
    <definedName name="_ftnref1" localSheetId="0">Sheet1!#REF!</definedName>
    <definedName name="_Hlk105424559" localSheetId="0">Sheet1!#REF!</definedName>
    <definedName name="_Hlk115168433" localSheetId="0">Sheet1!$B$97</definedName>
    <definedName name="_Hlk115168641" localSheetId="0">Sheet1!$B$224</definedName>
    <definedName name="_Hlk115169482" localSheetId="0">Sheet1!$B$278</definedName>
    <definedName name="_Hlk89015825" localSheetId="0">Sheet1!$B$234</definedName>
  </definedName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96" i="1" l="1"/>
  <c r="I96" i="1"/>
  <c r="H96" i="1"/>
  <c r="G96" i="1"/>
  <c r="D18" i="1"/>
  <c r="E18" i="1"/>
  <c r="F18" i="1"/>
  <c r="G18" i="1"/>
  <c r="G11" i="1" s="1"/>
  <c r="H18" i="1"/>
  <c r="I18" i="1"/>
  <c r="J18" i="1"/>
  <c r="K18" i="1"/>
  <c r="G368" i="1"/>
  <c r="J368" i="1"/>
  <c r="J367" i="1" s="1"/>
  <c r="K371" i="1"/>
  <c r="K368" i="1" s="1"/>
  <c r="K367" i="1" s="1"/>
  <c r="I371" i="1"/>
  <c r="I368" i="1" s="1"/>
  <c r="I367" i="1" s="1"/>
  <c r="H371" i="1"/>
  <c r="H368" i="1" s="1"/>
  <c r="E368" i="1" l="1"/>
  <c r="J148" i="1" l="1"/>
  <c r="J147" i="1" s="1"/>
  <c r="I148" i="1"/>
  <c r="I147" i="1" s="1"/>
  <c r="H148" i="1"/>
  <c r="G148" i="1"/>
  <c r="G147" i="1" s="1"/>
  <c r="H147" i="1"/>
  <c r="J144" i="1"/>
  <c r="J143" i="1" s="1"/>
  <c r="I144" i="1"/>
  <c r="I143" i="1" s="1"/>
  <c r="H144" i="1"/>
  <c r="H143" i="1" s="1"/>
  <c r="G144" i="1"/>
  <c r="G143" i="1" s="1"/>
  <c r="J140" i="1"/>
  <c r="J139" i="1" s="1"/>
  <c r="I140" i="1"/>
  <c r="I139" i="1" s="1"/>
  <c r="H140" i="1"/>
  <c r="H139" i="1" s="1"/>
  <c r="G140" i="1"/>
  <c r="G139" i="1" s="1"/>
  <c r="J136" i="1"/>
  <c r="J135" i="1" s="1"/>
  <c r="I136" i="1"/>
  <c r="I135" i="1" s="1"/>
  <c r="H136" i="1"/>
  <c r="H135" i="1" s="1"/>
  <c r="G136" i="1"/>
  <c r="G135" i="1" s="1"/>
  <c r="J132" i="1"/>
  <c r="J131" i="1" s="1"/>
  <c r="I132" i="1"/>
  <c r="I131" i="1" s="1"/>
  <c r="H132" i="1"/>
  <c r="H131" i="1" s="1"/>
  <c r="G132" i="1"/>
  <c r="G131" i="1" s="1"/>
  <c r="J128" i="1"/>
  <c r="J127" i="1" s="1"/>
  <c r="I128" i="1"/>
  <c r="I127" i="1" s="1"/>
  <c r="H128" i="1"/>
  <c r="H127" i="1" s="1"/>
  <c r="G128" i="1"/>
  <c r="G127" i="1" s="1"/>
  <c r="J124" i="1"/>
  <c r="J123" i="1" s="1"/>
  <c r="I124" i="1"/>
  <c r="I123" i="1" s="1"/>
  <c r="H124" i="1"/>
  <c r="H123" i="1" s="1"/>
  <c r="G124" i="1"/>
  <c r="G123" i="1"/>
  <c r="J120" i="1"/>
  <c r="I120" i="1"/>
  <c r="H120" i="1"/>
  <c r="G120" i="1"/>
  <c r="G119" i="1" s="1"/>
  <c r="J119" i="1"/>
  <c r="I119" i="1"/>
  <c r="H119" i="1"/>
  <c r="J115" i="1"/>
  <c r="J114" i="1" s="1"/>
  <c r="I115" i="1"/>
  <c r="I114" i="1" s="1"/>
  <c r="H115" i="1"/>
  <c r="H114" i="1" s="1"/>
  <c r="G115" i="1"/>
  <c r="G114" i="1" s="1"/>
  <c r="J111" i="1"/>
  <c r="J110" i="1" s="1"/>
  <c r="I111" i="1"/>
  <c r="I110" i="1" s="1"/>
  <c r="H111" i="1"/>
  <c r="G111" i="1"/>
  <c r="H110" i="1"/>
  <c r="G110" i="1"/>
  <c r="J107" i="1"/>
  <c r="J106" i="1" s="1"/>
  <c r="I107" i="1"/>
  <c r="I106" i="1" s="1"/>
  <c r="H107" i="1"/>
  <c r="H106" i="1" s="1"/>
  <c r="G107" i="1"/>
  <c r="G106" i="1" s="1"/>
  <c r="J102" i="1"/>
  <c r="J101" i="1" s="1"/>
  <c r="I102" i="1"/>
  <c r="I101" i="1" s="1"/>
  <c r="H102" i="1"/>
  <c r="H101" i="1" s="1"/>
  <c r="G102" i="1"/>
  <c r="G101" i="1"/>
  <c r="J98" i="1"/>
  <c r="J97" i="1" s="1"/>
  <c r="I98" i="1"/>
  <c r="I97" i="1" s="1"/>
  <c r="H98" i="1"/>
  <c r="H97" i="1" s="1"/>
  <c r="G98" i="1"/>
  <c r="G97" i="1"/>
  <c r="J94" i="1"/>
  <c r="J93" i="1" s="1"/>
  <c r="I94" i="1"/>
  <c r="I93" i="1" s="1"/>
  <c r="H94" i="1"/>
  <c r="H93" i="1" s="1"/>
  <c r="G94" i="1"/>
  <c r="G93" i="1"/>
  <c r="J90" i="1"/>
  <c r="J89" i="1" s="1"/>
  <c r="I90" i="1"/>
  <c r="I89" i="1" s="1"/>
  <c r="H90" i="1"/>
  <c r="H89" i="1" s="1"/>
  <c r="G90" i="1"/>
  <c r="G89" i="1" s="1"/>
  <c r="J86" i="1"/>
  <c r="J85" i="1" s="1"/>
  <c r="I86" i="1"/>
  <c r="I85" i="1" s="1"/>
  <c r="H86" i="1"/>
  <c r="H85" i="1" s="1"/>
  <c r="G86" i="1"/>
  <c r="G85" i="1" s="1"/>
  <c r="H13" i="1"/>
  <c r="I13" i="1"/>
  <c r="J13" i="1"/>
  <c r="K13" i="1"/>
  <c r="G13" i="1"/>
  <c r="J208" i="1"/>
  <c r="E19" i="1"/>
  <c r="F19" i="1"/>
  <c r="G19" i="1"/>
  <c r="H19" i="1"/>
  <c r="I19" i="1"/>
  <c r="J19" i="1"/>
  <c r="K19" i="1"/>
  <c r="K12" i="1" s="1"/>
  <c r="D19" i="1"/>
  <c r="E242" i="1" l="1"/>
  <c r="E241" i="1" s="1"/>
  <c r="F242" i="1"/>
  <c r="F241" i="1" s="1"/>
  <c r="G242" i="1"/>
  <c r="G241" i="1" s="1"/>
  <c r="H242" i="1"/>
  <c r="H241" i="1" s="1"/>
  <c r="I242" i="1"/>
  <c r="I241" i="1" s="1"/>
  <c r="J242" i="1"/>
  <c r="J241" i="1" s="1"/>
  <c r="K242" i="1"/>
  <c r="K241" i="1" s="1"/>
  <c r="D242" i="1"/>
  <c r="D241" i="1" s="1"/>
  <c r="E23" i="1"/>
  <c r="E22" i="1" s="1"/>
  <c r="F23" i="1"/>
  <c r="F22" i="1" s="1"/>
  <c r="G23" i="1"/>
  <c r="G22" i="1" s="1"/>
  <c r="H23" i="1"/>
  <c r="H22" i="1" s="1"/>
  <c r="I23" i="1"/>
  <c r="I22" i="1" s="1"/>
  <c r="J23" i="1"/>
  <c r="J22" i="1" s="1"/>
  <c r="K23" i="1"/>
  <c r="K22" i="1" s="1"/>
  <c r="D23" i="1"/>
  <c r="D22" i="1" s="1"/>
  <c r="E16" i="1" l="1"/>
  <c r="F16" i="1"/>
  <c r="G16" i="1"/>
  <c r="H16" i="1"/>
  <c r="I16" i="1"/>
  <c r="D16" i="1"/>
  <c r="F368" i="1"/>
  <c r="G367" i="1"/>
  <c r="H367" i="1"/>
  <c r="D368" i="1"/>
  <c r="D367" i="1" s="1"/>
  <c r="D366" i="1" s="1"/>
  <c r="E346" i="1"/>
  <c r="F346" i="1"/>
  <c r="G346" i="1"/>
  <c r="H346" i="1"/>
  <c r="I346" i="1"/>
  <c r="J346" i="1"/>
  <c r="K346" i="1"/>
  <c r="D346" i="1"/>
  <c r="E341" i="1"/>
  <c r="F341" i="1"/>
  <c r="G341" i="1"/>
  <c r="H341" i="1"/>
  <c r="I341" i="1"/>
  <c r="J341" i="1"/>
  <c r="K341" i="1"/>
  <c r="D341" i="1"/>
  <c r="I15" i="1" l="1"/>
  <c r="I12" i="1"/>
  <c r="H15" i="1"/>
  <c r="H12" i="1"/>
  <c r="D15" i="1"/>
  <c r="D12" i="1"/>
  <c r="F15" i="1"/>
  <c r="F12" i="1"/>
  <c r="G15" i="1"/>
  <c r="G12" i="1"/>
  <c r="E15" i="1"/>
  <c r="E12" i="1"/>
  <c r="K17" i="1"/>
  <c r="J17" i="1"/>
  <c r="G17" i="1"/>
  <c r="D17" i="1"/>
  <c r="I17" i="1"/>
  <c r="H17" i="1"/>
  <c r="F17" i="1"/>
  <c r="K366" i="1"/>
  <c r="J366" i="1"/>
  <c r="I366" i="1"/>
  <c r="H366" i="1"/>
  <c r="G366" i="1"/>
  <c r="F367" i="1"/>
  <c r="F366" i="1" s="1"/>
  <c r="E367" i="1"/>
  <c r="E366" i="1" s="1"/>
  <c r="K271" i="1"/>
  <c r="I272" i="1"/>
  <c r="J272" i="1"/>
  <c r="E268" i="1" l="1"/>
  <c r="E267" i="1" s="1"/>
  <c r="E266" i="1" s="1"/>
  <c r="F268" i="1"/>
  <c r="F267" i="1" s="1"/>
  <c r="F266" i="1" s="1"/>
  <c r="G268" i="1"/>
  <c r="G267" i="1" s="1"/>
  <c r="G266" i="1" s="1"/>
  <c r="H268" i="1"/>
  <c r="H267" i="1" s="1"/>
  <c r="H266" i="1" s="1"/>
  <c r="I268" i="1"/>
  <c r="I267" i="1" s="1"/>
  <c r="I266" i="1" s="1"/>
  <c r="J268" i="1"/>
  <c r="J267" i="1" s="1"/>
  <c r="J266" i="1" s="1"/>
  <c r="K268" i="1"/>
  <c r="K267" i="1" s="1"/>
  <c r="K266" i="1" s="1"/>
  <c r="D268" i="1"/>
  <c r="D267" i="1" s="1"/>
  <c r="D266" i="1" s="1"/>
  <c r="J237" i="1"/>
  <c r="K198" i="1" l="1"/>
  <c r="K237" i="1"/>
  <c r="I239" i="1"/>
  <c r="I238" i="1" s="1"/>
  <c r="H239" i="1"/>
  <c r="H238" i="1" s="1"/>
  <c r="G239" i="1"/>
  <c r="G238" i="1" s="1"/>
  <c r="F239" i="1"/>
  <c r="F238" i="1" s="1"/>
  <c r="E239" i="1"/>
  <c r="E238" i="1" s="1"/>
  <c r="D239" i="1"/>
  <c r="D238" i="1" s="1"/>
  <c r="D237" i="1" s="1"/>
  <c r="F392" i="1"/>
  <c r="F391" i="1" s="1"/>
  <c r="E392" i="1"/>
  <c r="E391" i="1" s="1"/>
  <c r="D392" i="1"/>
  <c r="D391" i="1" s="1"/>
  <c r="F389" i="1"/>
  <c r="F388" i="1" s="1"/>
  <c r="E389" i="1"/>
  <c r="E388" i="1" s="1"/>
  <c r="D389" i="1"/>
  <c r="D388" i="1" s="1"/>
  <c r="J196" i="1"/>
  <c r="J195" i="1" s="1"/>
  <c r="J193" i="1"/>
  <c r="J192" i="1" s="1"/>
  <c r="J16" i="1"/>
  <c r="J15" i="1" l="1"/>
  <c r="J12" i="1"/>
  <c r="J188" i="1"/>
  <c r="F237" i="1"/>
  <c r="E237" i="1"/>
  <c r="G237" i="1"/>
  <c r="H237" i="1"/>
  <c r="I237" i="1"/>
  <c r="E385" i="1"/>
  <c r="E257" i="1"/>
  <c r="E256" i="1" s="1"/>
  <c r="D257" i="1"/>
  <c r="D256" i="1" s="1"/>
  <c r="H272" i="1"/>
  <c r="G272" i="1"/>
  <c r="E17" i="1" l="1"/>
  <c r="J386" i="1"/>
  <c r="K386" i="1"/>
  <c r="G386" i="1"/>
  <c r="H386" i="1"/>
  <c r="I386" i="1"/>
  <c r="E384" i="1"/>
  <c r="E383" i="1" s="1"/>
  <c r="E382" i="1" s="1"/>
  <c r="F384" i="1"/>
  <c r="F383" i="1" s="1"/>
  <c r="F382" i="1" s="1"/>
  <c r="D384" i="1"/>
  <c r="D383" i="1" s="1"/>
  <c r="D382" i="1" s="1"/>
  <c r="E380" i="1"/>
  <c r="E379" i="1" s="1"/>
  <c r="E378" i="1" s="1"/>
  <c r="F380" i="1"/>
  <c r="F379" i="1" s="1"/>
  <c r="F378" i="1" s="1"/>
  <c r="D380" i="1"/>
  <c r="D379" i="1" s="1"/>
  <c r="D378" i="1" s="1"/>
  <c r="E364" i="1"/>
  <c r="E363" i="1" s="1"/>
  <c r="F364" i="1"/>
  <c r="F363" i="1" s="1"/>
  <c r="D364" i="1"/>
  <c r="D363" i="1" s="1"/>
  <c r="E361" i="1"/>
  <c r="E360" i="1" s="1"/>
  <c r="F361" i="1"/>
  <c r="F360" i="1" s="1"/>
  <c r="D361" i="1"/>
  <c r="D360" i="1" s="1"/>
  <c r="G354" i="1"/>
  <c r="G353" i="1" s="1"/>
  <c r="H354" i="1"/>
  <c r="H353" i="1" s="1"/>
  <c r="I354" i="1"/>
  <c r="I353" i="1" s="1"/>
  <c r="E354" i="1"/>
  <c r="E353" i="1" s="1"/>
  <c r="F354" i="1"/>
  <c r="F353" i="1" s="1"/>
  <c r="D354" i="1"/>
  <c r="D353" i="1" s="1"/>
  <c r="E351" i="1"/>
  <c r="E350" i="1" s="1"/>
  <c r="F351" i="1"/>
  <c r="F350" i="1" s="1"/>
  <c r="G351" i="1"/>
  <c r="G350" i="1" s="1"/>
  <c r="H351" i="1"/>
  <c r="H350" i="1" s="1"/>
  <c r="I351" i="1"/>
  <c r="I350" i="1" s="1"/>
  <c r="J351" i="1"/>
  <c r="J350" i="1" s="1"/>
  <c r="J349" i="1" s="1"/>
  <c r="K351" i="1"/>
  <c r="K350" i="1" s="1"/>
  <c r="K349" i="1" s="1"/>
  <c r="D351" i="1"/>
  <c r="D350" i="1" s="1"/>
  <c r="E345" i="1"/>
  <c r="F345" i="1"/>
  <c r="G345" i="1"/>
  <c r="H345" i="1"/>
  <c r="I345" i="1"/>
  <c r="J345" i="1"/>
  <c r="K345" i="1"/>
  <c r="D345" i="1"/>
  <c r="E340" i="1"/>
  <c r="F340" i="1"/>
  <c r="G340" i="1"/>
  <c r="H340" i="1"/>
  <c r="I340" i="1"/>
  <c r="J340" i="1"/>
  <c r="K340" i="1"/>
  <c r="D340" i="1"/>
  <c r="K338" i="1"/>
  <c r="K337" i="1" s="1"/>
  <c r="E338" i="1"/>
  <c r="E337" i="1" s="1"/>
  <c r="F338" i="1"/>
  <c r="F337" i="1" s="1"/>
  <c r="D338" i="1"/>
  <c r="D337" i="1" s="1"/>
  <c r="H338" i="1"/>
  <c r="H337" i="1" s="1"/>
  <c r="I338" i="1"/>
  <c r="I337" i="1" s="1"/>
  <c r="G338" i="1"/>
  <c r="G337" i="1" s="1"/>
  <c r="D349" i="1" l="1"/>
  <c r="D336" i="1"/>
  <c r="J336" i="1"/>
  <c r="J335" i="1" s="1"/>
  <c r="E336" i="1"/>
  <c r="K336" i="1"/>
  <c r="K335" i="1" s="1"/>
  <c r="G336" i="1"/>
  <c r="H336" i="1"/>
  <c r="I336" i="1"/>
  <c r="F336" i="1"/>
  <c r="F387" i="1"/>
  <c r="F386" i="1" s="1"/>
  <c r="D387" i="1"/>
  <c r="D386" i="1" s="1"/>
  <c r="E387" i="1"/>
  <c r="E386" i="1" s="1"/>
  <c r="E349" i="1"/>
  <c r="I349" i="1"/>
  <c r="H349" i="1"/>
  <c r="G349" i="1"/>
  <c r="F349" i="1"/>
  <c r="D335" i="1" l="1"/>
  <c r="F335" i="1"/>
  <c r="I335" i="1"/>
  <c r="H335" i="1"/>
  <c r="E335" i="1"/>
  <c r="G335" i="1"/>
  <c r="E333" i="1"/>
  <c r="E332" i="1" s="1"/>
  <c r="F333" i="1"/>
  <c r="F332" i="1" s="1"/>
  <c r="D333" i="1"/>
  <c r="D332" i="1" s="1"/>
  <c r="E330" i="1"/>
  <c r="E329" i="1" s="1"/>
  <c r="F330" i="1"/>
  <c r="F329" i="1" s="1"/>
  <c r="G330" i="1"/>
  <c r="G329" i="1" s="1"/>
  <c r="H330" i="1"/>
  <c r="H329" i="1" s="1"/>
  <c r="I330" i="1"/>
  <c r="I329" i="1" s="1"/>
  <c r="J330" i="1"/>
  <c r="J329" i="1" s="1"/>
  <c r="D330" i="1"/>
  <c r="D329" i="1" s="1"/>
  <c r="E327" i="1"/>
  <c r="E326" i="1" s="1"/>
  <c r="F327" i="1"/>
  <c r="F326" i="1" s="1"/>
  <c r="G327" i="1"/>
  <c r="G326" i="1" s="1"/>
  <c r="H327" i="1"/>
  <c r="H326" i="1" s="1"/>
  <c r="I327" i="1"/>
  <c r="I326" i="1" s="1"/>
  <c r="J327" i="1"/>
  <c r="J326" i="1" s="1"/>
  <c r="K327" i="1"/>
  <c r="K326" i="1" s="1"/>
  <c r="K316" i="1" s="1"/>
  <c r="D327" i="1"/>
  <c r="D326" i="1" s="1"/>
  <c r="E324" i="1"/>
  <c r="E323" i="1" s="1"/>
  <c r="F324" i="1"/>
  <c r="F323" i="1" s="1"/>
  <c r="D324" i="1"/>
  <c r="D323" i="1" s="1"/>
  <c r="G321" i="1"/>
  <c r="G320" i="1" s="1"/>
  <c r="H321" i="1"/>
  <c r="H320" i="1" s="1"/>
  <c r="I321" i="1"/>
  <c r="I320" i="1" s="1"/>
  <c r="E321" i="1"/>
  <c r="E320" i="1" s="1"/>
  <c r="F321" i="1"/>
  <c r="F320" i="1" s="1"/>
  <c r="D321" i="1"/>
  <c r="D320" i="1" s="1"/>
  <c r="E318" i="1"/>
  <c r="E317" i="1" s="1"/>
  <c r="F318" i="1"/>
  <c r="F317" i="1" s="1"/>
  <c r="D318" i="1"/>
  <c r="D317" i="1" s="1"/>
  <c r="E314" i="1"/>
  <c r="E313" i="1" s="1"/>
  <c r="F314" i="1"/>
  <c r="F313" i="1" s="1"/>
  <c r="G314" i="1"/>
  <c r="G313" i="1" s="1"/>
  <c r="H314" i="1"/>
  <c r="H313" i="1" s="1"/>
  <c r="I314" i="1"/>
  <c r="I313" i="1" s="1"/>
  <c r="J314" i="1"/>
  <c r="J313" i="1" s="1"/>
  <c r="K314" i="1"/>
  <c r="K313" i="1" s="1"/>
  <c r="K288" i="1" s="1"/>
  <c r="D313" i="1"/>
  <c r="E311" i="1"/>
  <c r="E310" i="1" s="1"/>
  <c r="F311" i="1"/>
  <c r="F310" i="1" s="1"/>
  <c r="D311" i="1"/>
  <c r="D310" i="1" s="1"/>
  <c r="E308" i="1"/>
  <c r="E307" i="1" s="1"/>
  <c r="F308" i="1"/>
  <c r="F307" i="1" s="1"/>
  <c r="G308" i="1"/>
  <c r="G307" i="1" s="1"/>
  <c r="H308" i="1"/>
  <c r="H307" i="1" s="1"/>
  <c r="I308" i="1"/>
  <c r="I307" i="1" s="1"/>
  <c r="J308" i="1"/>
  <c r="J307" i="1" s="1"/>
  <c r="D308" i="1"/>
  <c r="D307" i="1" s="1"/>
  <c r="E305" i="1"/>
  <c r="E304" i="1" s="1"/>
  <c r="F305" i="1"/>
  <c r="F304" i="1" s="1"/>
  <c r="D305" i="1"/>
  <c r="D304" i="1" s="1"/>
  <c r="E302" i="1"/>
  <c r="E301" i="1" s="1"/>
  <c r="F302" i="1"/>
  <c r="F301" i="1" s="1"/>
  <c r="D302" i="1"/>
  <c r="D301" i="1" s="1"/>
  <c r="E299" i="1"/>
  <c r="E298" i="1" s="1"/>
  <c r="F299" i="1"/>
  <c r="F298" i="1" s="1"/>
  <c r="G299" i="1"/>
  <c r="G298" i="1" s="1"/>
  <c r="H299" i="1"/>
  <c r="H298" i="1" s="1"/>
  <c r="I299" i="1"/>
  <c r="I298" i="1" s="1"/>
  <c r="D299" i="1"/>
  <c r="D298" i="1" s="1"/>
  <c r="E296" i="1"/>
  <c r="E295" i="1" s="1"/>
  <c r="F296" i="1"/>
  <c r="F295" i="1" s="1"/>
  <c r="D296" i="1"/>
  <c r="D295" i="1" s="1"/>
  <c r="E292" i="1"/>
  <c r="F293" i="1"/>
  <c r="F292" i="1" s="1"/>
  <c r="G293" i="1"/>
  <c r="G292" i="1" s="1"/>
  <c r="H293" i="1"/>
  <c r="H292" i="1" s="1"/>
  <c r="I293" i="1"/>
  <c r="I292" i="1" s="1"/>
  <c r="J293" i="1"/>
  <c r="J292" i="1" s="1"/>
  <c r="D293" i="1"/>
  <c r="D292" i="1" s="1"/>
  <c r="G290" i="1"/>
  <c r="G289" i="1" s="1"/>
  <c r="H290" i="1"/>
  <c r="H289" i="1" s="1"/>
  <c r="I290" i="1"/>
  <c r="I289" i="1" s="1"/>
  <c r="J290" i="1"/>
  <c r="J289" i="1" s="1"/>
  <c r="E290" i="1"/>
  <c r="E289" i="1" s="1"/>
  <c r="F290" i="1"/>
  <c r="F289" i="1" s="1"/>
  <c r="D290" i="1"/>
  <c r="D289" i="1" s="1"/>
  <c r="E286" i="1"/>
  <c r="E285" i="1" s="1"/>
  <c r="F286" i="1"/>
  <c r="F285" i="1" s="1"/>
  <c r="D286" i="1"/>
  <c r="D285" i="1" s="1"/>
  <c r="E283" i="1"/>
  <c r="E282" i="1" s="1"/>
  <c r="F283" i="1"/>
  <c r="F282" i="1" s="1"/>
  <c r="D283" i="1"/>
  <c r="D282" i="1" s="1"/>
  <c r="E279" i="1"/>
  <c r="E278" i="1" s="1"/>
  <c r="F279" i="1"/>
  <c r="F278" i="1" s="1"/>
  <c r="G279" i="1"/>
  <c r="G278" i="1" s="1"/>
  <c r="G271" i="1" s="1"/>
  <c r="H279" i="1"/>
  <c r="H278" i="1" s="1"/>
  <c r="H271" i="1" s="1"/>
  <c r="I279" i="1"/>
  <c r="I278" i="1" s="1"/>
  <c r="I271" i="1" s="1"/>
  <c r="J279" i="1"/>
  <c r="J278" i="1" s="1"/>
  <c r="J271" i="1" s="1"/>
  <c r="D279" i="1"/>
  <c r="D278" i="1" s="1"/>
  <c r="E276" i="1"/>
  <c r="E275" i="1" s="1"/>
  <c r="F276" i="1"/>
  <c r="F275" i="1" s="1"/>
  <c r="D276" i="1"/>
  <c r="D275" i="1" s="1"/>
  <c r="F273" i="1"/>
  <c r="E273" i="1"/>
  <c r="D273" i="1"/>
  <c r="D272" i="1" s="1"/>
  <c r="D271" i="1" l="1"/>
  <c r="J316" i="1"/>
  <c r="D316" i="1"/>
  <c r="D288" i="1"/>
  <c r="F288" i="1"/>
  <c r="F272" i="1"/>
  <c r="F271" i="1" s="1"/>
  <c r="E272" i="1"/>
  <c r="E271" i="1" s="1"/>
  <c r="F281" i="1"/>
  <c r="E316" i="1"/>
  <c r="D281" i="1"/>
  <c r="E281" i="1"/>
  <c r="I288" i="1"/>
  <c r="H316" i="1"/>
  <c r="F316" i="1"/>
  <c r="K270" i="1"/>
  <c r="G316" i="1"/>
  <c r="J288" i="1"/>
  <c r="I316" i="1"/>
  <c r="E288" i="1"/>
  <c r="H288" i="1"/>
  <c r="G288" i="1"/>
  <c r="I270" i="1" l="1"/>
  <c r="J270" i="1"/>
  <c r="G270" i="1"/>
  <c r="H270" i="1"/>
  <c r="E270" i="1"/>
  <c r="F270" i="1"/>
  <c r="D270" i="1"/>
  <c r="E264" i="1"/>
  <c r="E263" i="1" s="1"/>
  <c r="F264" i="1"/>
  <c r="F263" i="1" s="1"/>
  <c r="G264" i="1"/>
  <c r="G263" i="1" s="1"/>
  <c r="H264" i="1"/>
  <c r="H263" i="1" s="1"/>
  <c r="I264" i="1"/>
  <c r="I263" i="1" s="1"/>
  <c r="J264" i="1"/>
  <c r="J263" i="1" s="1"/>
  <c r="K264" i="1"/>
  <c r="K263" i="1" s="1"/>
  <c r="D264" i="1"/>
  <c r="D263" i="1" s="1"/>
  <c r="E261" i="1"/>
  <c r="E260" i="1" s="1"/>
  <c r="F261" i="1"/>
  <c r="F260" i="1" s="1"/>
  <c r="G261" i="1"/>
  <c r="G260" i="1" s="1"/>
  <c r="H261" i="1"/>
  <c r="H260" i="1" s="1"/>
  <c r="I261" i="1"/>
  <c r="I260" i="1" s="1"/>
  <c r="J261" i="1"/>
  <c r="J260" i="1" s="1"/>
  <c r="K261" i="1"/>
  <c r="K260" i="1" s="1"/>
  <c r="D261" i="1"/>
  <c r="D260" i="1" s="1"/>
  <c r="E254" i="1"/>
  <c r="E253" i="1" s="1"/>
  <c r="F254" i="1"/>
  <c r="F253" i="1" s="1"/>
  <c r="G254" i="1"/>
  <c r="G21" i="1" s="1"/>
  <c r="H254" i="1"/>
  <c r="H21" i="1" s="1"/>
  <c r="H11" i="1" s="1"/>
  <c r="I254" i="1"/>
  <c r="I21" i="1" s="1"/>
  <c r="J254" i="1"/>
  <c r="J21" i="1" s="1"/>
  <c r="K254" i="1"/>
  <c r="K21" i="1" s="1"/>
  <c r="D254" i="1"/>
  <c r="D253" i="1" s="1"/>
  <c r="E251" i="1"/>
  <c r="F251" i="1"/>
  <c r="D251" i="1"/>
  <c r="E248" i="1"/>
  <c r="F248" i="1"/>
  <c r="F247" i="1" s="1"/>
  <c r="G248" i="1"/>
  <c r="G247" i="1" s="1"/>
  <c r="H248" i="1"/>
  <c r="H247" i="1" s="1"/>
  <c r="I248" i="1"/>
  <c r="I247" i="1" s="1"/>
  <c r="D248" i="1"/>
  <c r="J227" i="1"/>
  <c r="K227" i="1"/>
  <c r="E235" i="1"/>
  <c r="E234" i="1" s="1"/>
  <c r="F235" i="1"/>
  <c r="F234" i="1" s="1"/>
  <c r="D235" i="1"/>
  <c r="D234" i="1" s="1"/>
  <c r="E229" i="1"/>
  <c r="E228" i="1" s="1"/>
  <c r="F229" i="1"/>
  <c r="F228" i="1" s="1"/>
  <c r="G229" i="1"/>
  <c r="G228" i="1" s="1"/>
  <c r="G227" i="1" s="1"/>
  <c r="H229" i="1"/>
  <c r="H228" i="1" s="1"/>
  <c r="H227" i="1" s="1"/>
  <c r="I229" i="1"/>
  <c r="I228" i="1" s="1"/>
  <c r="I227" i="1" s="1"/>
  <c r="D229" i="1"/>
  <c r="D228" i="1" s="1"/>
  <c r="E225" i="1"/>
  <c r="E224" i="1" s="1"/>
  <c r="F225" i="1"/>
  <c r="F224" i="1" s="1"/>
  <c r="G224" i="1"/>
  <c r="H225" i="1"/>
  <c r="H224" i="1" s="1"/>
  <c r="I225" i="1"/>
  <c r="I224" i="1" s="1"/>
  <c r="K225" i="1"/>
  <c r="K224" i="1" s="1"/>
  <c r="K208" i="1" s="1"/>
  <c r="D225" i="1"/>
  <c r="D224" i="1" s="1"/>
  <c r="E222" i="1"/>
  <c r="E221" i="1" s="1"/>
  <c r="F222" i="1"/>
  <c r="F221" i="1" s="1"/>
  <c r="G222" i="1"/>
  <c r="G221" i="1" s="1"/>
  <c r="H222" i="1"/>
  <c r="H221" i="1" s="1"/>
  <c r="I222" i="1"/>
  <c r="I221" i="1" s="1"/>
  <c r="D222" i="1"/>
  <c r="D221" i="1" s="1"/>
  <c r="G219" i="1"/>
  <c r="G218" i="1" s="1"/>
  <c r="H219" i="1"/>
  <c r="H218" i="1" s="1"/>
  <c r="I219" i="1"/>
  <c r="I218" i="1" s="1"/>
  <c r="D219" i="1"/>
  <c r="D218" i="1" s="1"/>
  <c r="F219" i="1"/>
  <c r="F218" i="1" s="1"/>
  <c r="E219" i="1"/>
  <c r="E218" i="1" s="1"/>
  <c r="G210" i="1"/>
  <c r="G209" i="1" s="1"/>
  <c r="H210" i="1"/>
  <c r="H209" i="1" s="1"/>
  <c r="I210" i="1"/>
  <c r="I209" i="1" s="1"/>
  <c r="G213" i="1"/>
  <c r="G212" i="1" s="1"/>
  <c r="H213" i="1"/>
  <c r="H212" i="1" s="1"/>
  <c r="I213" i="1"/>
  <c r="I212" i="1" s="1"/>
  <c r="G216" i="1"/>
  <c r="G215" i="1" s="1"/>
  <c r="H216" i="1"/>
  <c r="H215" i="1" s="1"/>
  <c r="I216" i="1"/>
  <c r="I215" i="1" s="1"/>
  <c r="E216" i="1"/>
  <c r="E215" i="1" s="1"/>
  <c r="F216" i="1"/>
  <c r="F215" i="1" s="1"/>
  <c r="D216" i="1"/>
  <c r="D215" i="1" s="1"/>
  <c r="E213" i="1"/>
  <c r="E212" i="1" s="1"/>
  <c r="F213" i="1"/>
  <c r="F212" i="1" s="1"/>
  <c r="D213" i="1"/>
  <c r="D212" i="1" s="1"/>
  <c r="E210" i="1"/>
  <c r="E209" i="1" s="1"/>
  <c r="F210" i="1"/>
  <c r="F209" i="1" s="1"/>
  <c r="D210" i="1"/>
  <c r="D209" i="1" s="1"/>
  <c r="E206" i="1"/>
  <c r="E205" i="1" s="1"/>
  <c r="F206" i="1"/>
  <c r="F205" i="1" s="1"/>
  <c r="G206" i="1"/>
  <c r="G205" i="1" s="1"/>
  <c r="H206" i="1"/>
  <c r="H205" i="1" s="1"/>
  <c r="I206" i="1"/>
  <c r="I205" i="1" s="1"/>
  <c r="J206" i="1"/>
  <c r="J205" i="1" s="1"/>
  <c r="D206" i="1"/>
  <c r="D205" i="1" s="1"/>
  <c r="E203" i="1"/>
  <c r="E202" i="1" s="1"/>
  <c r="F203" i="1"/>
  <c r="F202" i="1" s="1"/>
  <c r="G203" i="1"/>
  <c r="G202" i="1" s="1"/>
  <c r="H203" i="1"/>
  <c r="H202" i="1" s="1"/>
  <c r="I203" i="1"/>
  <c r="I202" i="1" s="1"/>
  <c r="J203" i="1"/>
  <c r="J202" i="1" s="1"/>
  <c r="D203" i="1"/>
  <c r="D202" i="1" s="1"/>
  <c r="E200" i="1"/>
  <c r="E199" i="1" s="1"/>
  <c r="F200" i="1"/>
  <c r="F199" i="1" s="1"/>
  <c r="G200" i="1"/>
  <c r="G199" i="1" s="1"/>
  <c r="H200" i="1"/>
  <c r="H199" i="1" s="1"/>
  <c r="I200" i="1"/>
  <c r="I199" i="1" s="1"/>
  <c r="J200" i="1"/>
  <c r="J199" i="1" s="1"/>
  <c r="D200" i="1"/>
  <c r="D199" i="1" s="1"/>
  <c r="E196" i="1"/>
  <c r="E195" i="1" s="1"/>
  <c r="F196" i="1"/>
  <c r="F195" i="1" s="1"/>
  <c r="G196" i="1"/>
  <c r="G195" i="1" s="1"/>
  <c r="H196" i="1"/>
  <c r="H195" i="1" s="1"/>
  <c r="I196" i="1"/>
  <c r="I195" i="1" s="1"/>
  <c r="K196" i="1"/>
  <c r="K195" i="1" s="1"/>
  <c r="D196" i="1"/>
  <c r="D195" i="1" s="1"/>
  <c r="G193" i="1"/>
  <c r="G192" i="1" s="1"/>
  <c r="H193" i="1"/>
  <c r="H192" i="1" s="1"/>
  <c r="I193" i="1"/>
  <c r="I192" i="1" s="1"/>
  <c r="K193" i="1"/>
  <c r="K192" i="1" s="1"/>
  <c r="E193" i="1"/>
  <c r="E192" i="1" s="1"/>
  <c r="F193" i="1"/>
  <c r="F192" i="1" s="1"/>
  <c r="D193" i="1"/>
  <c r="D192" i="1" s="1"/>
  <c r="K190" i="1"/>
  <c r="K189" i="1" s="1"/>
  <c r="G190" i="1"/>
  <c r="G189" i="1" s="1"/>
  <c r="H190" i="1"/>
  <c r="H189" i="1" s="1"/>
  <c r="I190" i="1"/>
  <c r="I189" i="1" s="1"/>
  <c r="E190" i="1"/>
  <c r="E189" i="1" s="1"/>
  <c r="F190" i="1"/>
  <c r="F189" i="1" s="1"/>
  <c r="D190" i="1"/>
  <c r="D189" i="1" s="1"/>
  <c r="G186" i="1"/>
  <c r="G185" i="1" s="1"/>
  <c r="H186" i="1"/>
  <c r="H185" i="1" s="1"/>
  <c r="I186" i="1"/>
  <c r="I185" i="1" s="1"/>
  <c r="J186" i="1"/>
  <c r="J185" i="1" s="1"/>
  <c r="E186" i="1"/>
  <c r="E185" i="1" s="1"/>
  <c r="F186" i="1"/>
  <c r="F185" i="1" s="1"/>
  <c r="D186" i="1"/>
  <c r="D185" i="1" s="1"/>
  <c r="I183" i="1"/>
  <c r="J183" i="1"/>
  <c r="H183" i="1"/>
  <c r="G183" i="1"/>
  <c r="E183" i="1"/>
  <c r="E182" i="1" s="1"/>
  <c r="F183" i="1"/>
  <c r="F182" i="1" s="1"/>
  <c r="D183" i="1"/>
  <c r="D182" i="1" s="1"/>
  <c r="E180" i="1"/>
  <c r="E179" i="1" s="1"/>
  <c r="F180" i="1"/>
  <c r="F179" i="1" s="1"/>
  <c r="G180" i="1"/>
  <c r="G179" i="1" s="1"/>
  <c r="H180" i="1"/>
  <c r="H179" i="1" s="1"/>
  <c r="I180" i="1"/>
  <c r="I179" i="1" s="1"/>
  <c r="J180" i="1"/>
  <c r="J179" i="1" s="1"/>
  <c r="D180" i="1"/>
  <c r="D179" i="1" s="1"/>
  <c r="F177" i="1"/>
  <c r="F176" i="1" s="1"/>
  <c r="G177" i="1"/>
  <c r="G176" i="1" s="1"/>
  <c r="H177" i="1"/>
  <c r="H176" i="1" s="1"/>
  <c r="I177" i="1"/>
  <c r="I176" i="1" s="1"/>
  <c r="J177" i="1"/>
  <c r="J176" i="1" s="1"/>
  <c r="K177" i="1"/>
  <c r="K176" i="1" s="1"/>
  <c r="E177" i="1"/>
  <c r="E176" i="1" s="1"/>
  <c r="D177" i="1"/>
  <c r="D176" i="1" s="1"/>
  <c r="E174" i="1"/>
  <c r="E173" i="1" s="1"/>
  <c r="F174" i="1"/>
  <c r="G174" i="1"/>
  <c r="G173" i="1" s="1"/>
  <c r="H174" i="1"/>
  <c r="H173" i="1" s="1"/>
  <c r="I174" i="1"/>
  <c r="I173" i="1" s="1"/>
  <c r="J174" i="1"/>
  <c r="J173" i="1" s="1"/>
  <c r="K174" i="1"/>
  <c r="K173" i="1" s="1"/>
  <c r="D174" i="1"/>
  <c r="D173" i="1" s="1"/>
  <c r="H171" i="1"/>
  <c r="I171" i="1"/>
  <c r="J171" i="1"/>
  <c r="G171" i="1"/>
  <c r="E171" i="1"/>
  <c r="E170" i="1" s="1"/>
  <c r="F171" i="1"/>
  <c r="F170" i="1" s="1"/>
  <c r="D171" i="1"/>
  <c r="D170" i="1" s="1"/>
  <c r="G198" i="1" l="1"/>
  <c r="E21" i="1"/>
  <c r="H208" i="1"/>
  <c r="F208" i="1"/>
  <c r="D208" i="1"/>
  <c r="E208" i="1"/>
  <c r="G208" i="1"/>
  <c r="I208" i="1"/>
  <c r="E20" i="1"/>
  <c r="E11" i="1"/>
  <c r="J20" i="1"/>
  <c r="J11" i="1"/>
  <c r="I20" i="1"/>
  <c r="I11" i="1"/>
  <c r="H20" i="1"/>
  <c r="G20" i="1"/>
  <c r="K20" i="1"/>
  <c r="K11" i="1"/>
  <c r="E188" i="1"/>
  <c r="F21" i="1"/>
  <c r="F259" i="1"/>
  <c r="D21" i="1"/>
  <c r="J259" i="1"/>
  <c r="J198" i="1"/>
  <c r="D227" i="1"/>
  <c r="D188" i="1"/>
  <c r="D198" i="1"/>
  <c r="D169" i="1"/>
  <c r="F198" i="1"/>
  <c r="D259" i="1"/>
  <c r="K259" i="1"/>
  <c r="E259" i="1"/>
  <c r="F188" i="1"/>
  <c r="I188" i="1"/>
  <c r="H188" i="1"/>
  <c r="G188" i="1"/>
  <c r="K188" i="1"/>
  <c r="H259" i="1"/>
  <c r="G259" i="1"/>
  <c r="I198" i="1"/>
  <c r="H198" i="1"/>
  <c r="E198" i="1"/>
  <c r="I259" i="1"/>
  <c r="G170" i="1"/>
  <c r="G169" i="1" s="1"/>
  <c r="I170" i="1"/>
  <c r="I169" i="1" s="1"/>
  <c r="D250" i="1"/>
  <c r="F250" i="1"/>
  <c r="E250" i="1"/>
  <c r="J170" i="1"/>
  <c r="J169" i="1" s="1"/>
  <c r="H170" i="1"/>
  <c r="H169" i="1" s="1"/>
  <c r="K253" i="1"/>
  <c r="K246" i="1" s="1"/>
  <c r="J253" i="1"/>
  <c r="J246" i="1" s="1"/>
  <c r="I253" i="1"/>
  <c r="I246" i="1" s="1"/>
  <c r="H253" i="1"/>
  <c r="H246" i="1" s="1"/>
  <c r="G253" i="1"/>
  <c r="G246" i="1" s="1"/>
  <c r="K169" i="1"/>
  <c r="E247" i="1"/>
  <c r="D247" i="1"/>
  <c r="F173" i="1"/>
  <c r="F169" i="1" s="1"/>
  <c r="F227" i="1"/>
  <c r="E227" i="1"/>
  <c r="E169" i="1"/>
  <c r="D20" i="1" l="1"/>
  <c r="D11" i="1"/>
  <c r="F20" i="1"/>
  <c r="F11" i="1"/>
  <c r="J168" i="1"/>
  <c r="D246" i="1"/>
  <c r="D245" i="1" s="1"/>
  <c r="E246" i="1"/>
  <c r="E245" i="1" s="1"/>
  <c r="F246" i="1"/>
  <c r="F245" i="1" s="1"/>
  <c r="J245" i="1"/>
  <c r="K245" i="1"/>
  <c r="H168" i="1"/>
  <c r="E168" i="1"/>
  <c r="G168" i="1"/>
  <c r="I168" i="1"/>
  <c r="D168" i="1"/>
  <c r="F168" i="1"/>
  <c r="K168" i="1"/>
  <c r="H245" i="1"/>
  <c r="I245" i="1"/>
  <c r="G245" i="1"/>
  <c r="K165" i="1"/>
  <c r="K164" i="1" s="1"/>
  <c r="J165" i="1"/>
  <c r="J164" i="1" s="1"/>
  <c r="I165" i="1"/>
  <c r="I164" i="1" s="1"/>
  <c r="H165" i="1"/>
  <c r="H164" i="1" s="1"/>
  <c r="G165" i="1"/>
  <c r="G164" i="1" s="1"/>
  <c r="F165" i="1"/>
  <c r="F164" i="1" s="1"/>
  <c r="E165" i="1"/>
  <c r="E164" i="1" s="1"/>
  <c r="D165" i="1"/>
  <c r="D164" i="1" s="1"/>
  <c r="K161" i="1"/>
  <c r="K160" i="1" s="1"/>
  <c r="J161" i="1"/>
  <c r="J160" i="1" s="1"/>
  <c r="I161" i="1"/>
  <c r="I160" i="1" s="1"/>
  <c r="H161" i="1"/>
  <c r="H160" i="1" s="1"/>
  <c r="G161" i="1"/>
  <c r="G160" i="1" s="1"/>
  <c r="F161" i="1"/>
  <c r="F160" i="1" s="1"/>
  <c r="E161" i="1"/>
  <c r="E160" i="1" s="1"/>
  <c r="D161" i="1"/>
  <c r="D160" i="1" s="1"/>
  <c r="K157" i="1"/>
  <c r="K156" i="1" s="1"/>
  <c r="J157" i="1"/>
  <c r="J156" i="1" s="1"/>
  <c r="I157" i="1"/>
  <c r="I156" i="1" s="1"/>
  <c r="H157" i="1"/>
  <c r="H156" i="1" s="1"/>
  <c r="G157" i="1"/>
  <c r="G156" i="1" s="1"/>
  <c r="F157" i="1"/>
  <c r="F156" i="1" s="1"/>
  <c r="E157" i="1"/>
  <c r="E156" i="1" s="1"/>
  <c r="D157" i="1"/>
  <c r="D156" i="1" s="1"/>
  <c r="K153" i="1"/>
  <c r="K152" i="1" s="1"/>
  <c r="J153" i="1"/>
  <c r="J152" i="1" s="1"/>
  <c r="I153" i="1"/>
  <c r="I152" i="1" s="1"/>
  <c r="H153" i="1"/>
  <c r="H152" i="1" s="1"/>
  <c r="G153" i="1"/>
  <c r="G152" i="1" s="1"/>
  <c r="F153" i="1"/>
  <c r="F152" i="1" s="1"/>
  <c r="E153" i="1"/>
  <c r="E152" i="1" s="1"/>
  <c r="D153" i="1"/>
  <c r="D152" i="1" s="1"/>
  <c r="K148" i="1"/>
  <c r="K147" i="1" s="1"/>
  <c r="F148" i="1"/>
  <c r="F147" i="1" s="1"/>
  <c r="E148" i="1"/>
  <c r="E147" i="1" s="1"/>
  <c r="D148" i="1"/>
  <c r="D147" i="1" s="1"/>
  <c r="K144" i="1"/>
  <c r="K143" i="1" s="1"/>
  <c r="F144" i="1"/>
  <c r="F143" i="1" s="1"/>
  <c r="E144" i="1"/>
  <c r="E143" i="1" s="1"/>
  <c r="D144" i="1"/>
  <c r="D143" i="1" s="1"/>
  <c r="K140" i="1"/>
  <c r="K139" i="1" s="1"/>
  <c r="F140" i="1"/>
  <c r="F139" i="1" s="1"/>
  <c r="E140" i="1"/>
  <c r="E139" i="1" s="1"/>
  <c r="D140" i="1"/>
  <c r="D139" i="1" s="1"/>
  <c r="K136" i="1"/>
  <c r="K135" i="1" s="1"/>
  <c r="F136" i="1"/>
  <c r="F135" i="1" s="1"/>
  <c r="E136" i="1"/>
  <c r="E135" i="1" s="1"/>
  <c r="D136" i="1"/>
  <c r="D135" i="1" s="1"/>
  <c r="K132" i="1"/>
  <c r="K131" i="1" s="1"/>
  <c r="F132" i="1"/>
  <c r="F131" i="1" s="1"/>
  <c r="E132" i="1"/>
  <c r="E131" i="1" s="1"/>
  <c r="D132" i="1"/>
  <c r="D131" i="1" s="1"/>
  <c r="K128" i="1"/>
  <c r="K127" i="1" s="1"/>
  <c r="F128" i="1"/>
  <c r="F127" i="1" s="1"/>
  <c r="E128" i="1"/>
  <c r="E127" i="1" s="1"/>
  <c r="D128" i="1"/>
  <c r="D127" i="1" s="1"/>
  <c r="K124" i="1"/>
  <c r="K123" i="1" s="1"/>
  <c r="F124" i="1"/>
  <c r="F123" i="1" s="1"/>
  <c r="E124" i="1"/>
  <c r="E123" i="1" s="1"/>
  <c r="D124" i="1"/>
  <c r="D123" i="1" s="1"/>
  <c r="K120" i="1"/>
  <c r="K119" i="1" s="1"/>
  <c r="F120" i="1"/>
  <c r="F119" i="1" s="1"/>
  <c r="E120" i="1"/>
  <c r="E119" i="1" s="1"/>
  <c r="D120" i="1"/>
  <c r="D119" i="1" s="1"/>
  <c r="F115" i="1"/>
  <c r="F114" i="1" s="1"/>
  <c r="E115" i="1"/>
  <c r="E114" i="1" s="1"/>
  <c r="D115" i="1"/>
  <c r="D114" i="1" s="1"/>
  <c r="F111" i="1"/>
  <c r="F110" i="1" s="1"/>
  <c r="E111" i="1"/>
  <c r="E110" i="1" s="1"/>
  <c r="D111" i="1"/>
  <c r="D110" i="1" s="1"/>
  <c r="F107" i="1"/>
  <c r="F106" i="1" s="1"/>
  <c r="E107" i="1"/>
  <c r="E106" i="1" s="1"/>
  <c r="D107" i="1"/>
  <c r="D106" i="1" s="1"/>
  <c r="D102" i="1"/>
  <c r="D101" i="1" s="1"/>
  <c r="E102" i="1"/>
  <c r="E101" i="1" s="1"/>
  <c r="F102" i="1"/>
  <c r="F101" i="1" s="1"/>
  <c r="K101" i="1"/>
  <c r="K98" i="1"/>
  <c r="K97" i="1" s="1"/>
  <c r="F98" i="1"/>
  <c r="F97" i="1" s="1"/>
  <c r="E98" i="1"/>
  <c r="E97" i="1" s="1"/>
  <c r="D98" i="1"/>
  <c r="D97" i="1" s="1"/>
  <c r="K94" i="1"/>
  <c r="K93" i="1" s="1"/>
  <c r="F94" i="1"/>
  <c r="F93" i="1" s="1"/>
  <c r="E94" i="1"/>
  <c r="E93" i="1" s="1"/>
  <c r="D94" i="1"/>
  <c r="D93" i="1" s="1"/>
  <c r="K90" i="1"/>
  <c r="K89" i="1" s="1"/>
  <c r="F90" i="1"/>
  <c r="F89" i="1" s="1"/>
  <c r="E90" i="1"/>
  <c r="E89" i="1" s="1"/>
  <c r="D90" i="1"/>
  <c r="D89" i="1" s="1"/>
  <c r="K86" i="1"/>
  <c r="F86" i="1"/>
  <c r="E86" i="1"/>
  <c r="D86" i="1"/>
  <c r="K81" i="1"/>
  <c r="K80" i="1" s="1"/>
  <c r="J81" i="1"/>
  <c r="J80" i="1" s="1"/>
  <c r="I81" i="1"/>
  <c r="I80" i="1" s="1"/>
  <c r="H81" i="1"/>
  <c r="H80" i="1" s="1"/>
  <c r="G81" i="1"/>
  <c r="G80" i="1" s="1"/>
  <c r="F81" i="1"/>
  <c r="F80" i="1" s="1"/>
  <c r="E81" i="1"/>
  <c r="E80" i="1" s="1"/>
  <c r="D81" i="1"/>
  <c r="D80" i="1" s="1"/>
  <c r="K77" i="1"/>
  <c r="K76" i="1" s="1"/>
  <c r="J77" i="1"/>
  <c r="J76" i="1" s="1"/>
  <c r="I77" i="1"/>
  <c r="I76" i="1" s="1"/>
  <c r="H77" i="1"/>
  <c r="H76" i="1" s="1"/>
  <c r="G77" i="1"/>
  <c r="G76" i="1" s="1"/>
  <c r="F77" i="1"/>
  <c r="F76" i="1" s="1"/>
  <c r="E77" i="1"/>
  <c r="E76" i="1" s="1"/>
  <c r="D77" i="1"/>
  <c r="D76" i="1" s="1"/>
  <c r="K73" i="1"/>
  <c r="K72" i="1" s="1"/>
  <c r="J73" i="1"/>
  <c r="J72" i="1" s="1"/>
  <c r="I73" i="1"/>
  <c r="I72" i="1" s="1"/>
  <c r="H73" i="1"/>
  <c r="H72" i="1" s="1"/>
  <c r="G73" i="1"/>
  <c r="G72" i="1" s="1"/>
  <c r="F73" i="1"/>
  <c r="F72" i="1" s="1"/>
  <c r="E73" i="1"/>
  <c r="E72" i="1" s="1"/>
  <c r="D73" i="1"/>
  <c r="D72" i="1" s="1"/>
  <c r="K69" i="1"/>
  <c r="K68" i="1" s="1"/>
  <c r="J69" i="1"/>
  <c r="J68" i="1" s="1"/>
  <c r="I69" i="1"/>
  <c r="I68" i="1" s="1"/>
  <c r="H69" i="1"/>
  <c r="H68" i="1" s="1"/>
  <c r="G69" i="1"/>
  <c r="G68" i="1" s="1"/>
  <c r="F69" i="1"/>
  <c r="F68" i="1" s="1"/>
  <c r="E69" i="1"/>
  <c r="E68" i="1" s="1"/>
  <c r="D69" i="1"/>
  <c r="D68" i="1" s="1"/>
  <c r="K65" i="1"/>
  <c r="K64" i="1" s="1"/>
  <c r="J65" i="1"/>
  <c r="J64" i="1" s="1"/>
  <c r="I65" i="1"/>
  <c r="I64" i="1" s="1"/>
  <c r="H65" i="1"/>
  <c r="H64" i="1" s="1"/>
  <c r="G65" i="1"/>
  <c r="G64" i="1" s="1"/>
  <c r="F65" i="1"/>
  <c r="F64" i="1" s="1"/>
  <c r="E65" i="1"/>
  <c r="E64" i="1" s="1"/>
  <c r="D65" i="1"/>
  <c r="D64" i="1" s="1"/>
  <c r="K61" i="1"/>
  <c r="K60" i="1" s="1"/>
  <c r="J61" i="1"/>
  <c r="J60" i="1" s="1"/>
  <c r="I61" i="1"/>
  <c r="I60" i="1" s="1"/>
  <c r="H61" i="1"/>
  <c r="H60" i="1" s="1"/>
  <c r="G61" i="1"/>
  <c r="G60" i="1" s="1"/>
  <c r="F61" i="1"/>
  <c r="F60" i="1" s="1"/>
  <c r="E61" i="1"/>
  <c r="E60" i="1" s="1"/>
  <c r="D61" i="1"/>
  <c r="D60" i="1" s="1"/>
  <c r="K57" i="1"/>
  <c r="K56" i="1" s="1"/>
  <c r="J57" i="1"/>
  <c r="J56" i="1" s="1"/>
  <c r="I57" i="1"/>
  <c r="I56" i="1" s="1"/>
  <c r="H57" i="1"/>
  <c r="H56" i="1" s="1"/>
  <c r="G57" i="1"/>
  <c r="G56" i="1" s="1"/>
  <c r="F57" i="1"/>
  <c r="F56" i="1" s="1"/>
  <c r="E57" i="1"/>
  <c r="E56" i="1" s="1"/>
  <c r="D57" i="1"/>
  <c r="D56" i="1" s="1"/>
  <c r="K53" i="1"/>
  <c r="K52" i="1" s="1"/>
  <c r="J53" i="1"/>
  <c r="J52" i="1" s="1"/>
  <c r="I53" i="1"/>
  <c r="I52" i="1" s="1"/>
  <c r="H53" i="1"/>
  <c r="H52" i="1" s="1"/>
  <c r="G53" i="1"/>
  <c r="G52" i="1" s="1"/>
  <c r="F53" i="1"/>
  <c r="F52" i="1" s="1"/>
  <c r="E53" i="1"/>
  <c r="E52" i="1" s="1"/>
  <c r="D53" i="1"/>
  <c r="D52" i="1" s="1"/>
  <c r="K49" i="1"/>
  <c r="K48" i="1" s="1"/>
  <c r="J49" i="1"/>
  <c r="J48" i="1" s="1"/>
  <c r="I49" i="1"/>
  <c r="I48" i="1" s="1"/>
  <c r="H49" i="1"/>
  <c r="H48" i="1" s="1"/>
  <c r="G49" i="1"/>
  <c r="G48" i="1" s="1"/>
  <c r="F49" i="1"/>
  <c r="F48" i="1" s="1"/>
  <c r="E49" i="1"/>
  <c r="E48" i="1" s="1"/>
  <c r="D49" i="1"/>
  <c r="D48" i="1" s="1"/>
  <c r="K44" i="1"/>
  <c r="K43" i="1" s="1"/>
  <c r="J44" i="1"/>
  <c r="J43" i="1" s="1"/>
  <c r="I44" i="1"/>
  <c r="I43" i="1" s="1"/>
  <c r="H44" i="1"/>
  <c r="H43" i="1" s="1"/>
  <c r="G44" i="1"/>
  <c r="G43" i="1" s="1"/>
  <c r="F44" i="1"/>
  <c r="F43" i="1" s="1"/>
  <c r="E44" i="1"/>
  <c r="E43" i="1" s="1"/>
  <c r="D44" i="1"/>
  <c r="D43" i="1" s="1"/>
  <c r="K40" i="1"/>
  <c r="K39" i="1" s="1"/>
  <c r="J40" i="1"/>
  <c r="J39" i="1" s="1"/>
  <c r="I40" i="1"/>
  <c r="I39" i="1" s="1"/>
  <c r="H40" i="1"/>
  <c r="H39" i="1" s="1"/>
  <c r="G40" i="1"/>
  <c r="G39" i="1" s="1"/>
  <c r="F40" i="1"/>
  <c r="F39" i="1" s="1"/>
  <c r="E40" i="1"/>
  <c r="E39" i="1" s="1"/>
  <c r="D40" i="1"/>
  <c r="D39" i="1" s="1"/>
  <c r="K36" i="1"/>
  <c r="K35" i="1" s="1"/>
  <c r="J36" i="1"/>
  <c r="J35" i="1" s="1"/>
  <c r="I36" i="1"/>
  <c r="I35" i="1" s="1"/>
  <c r="H36" i="1"/>
  <c r="H35" i="1" s="1"/>
  <c r="G36" i="1"/>
  <c r="G35" i="1" s="1"/>
  <c r="F36" i="1"/>
  <c r="F35" i="1" s="1"/>
  <c r="E36" i="1"/>
  <c r="E35" i="1" s="1"/>
  <c r="D36" i="1"/>
  <c r="D35" i="1" s="1"/>
  <c r="K32" i="1"/>
  <c r="K31" i="1" s="1"/>
  <c r="J32" i="1"/>
  <c r="J31" i="1" s="1"/>
  <c r="I32" i="1"/>
  <c r="I31" i="1" s="1"/>
  <c r="H32" i="1"/>
  <c r="H31" i="1" s="1"/>
  <c r="G32" i="1"/>
  <c r="G31" i="1" s="1"/>
  <c r="F32" i="1"/>
  <c r="F31" i="1" s="1"/>
  <c r="E32" i="1"/>
  <c r="E31" i="1" s="1"/>
  <c r="D32" i="1"/>
  <c r="D31" i="1" s="1"/>
  <c r="E28" i="1"/>
  <c r="E27" i="1" s="1"/>
  <c r="F28" i="1"/>
  <c r="F27" i="1" s="1"/>
  <c r="G28" i="1"/>
  <c r="G27" i="1" s="1"/>
  <c r="H28" i="1"/>
  <c r="H27" i="1" s="1"/>
  <c r="I28" i="1"/>
  <c r="I27" i="1" s="1"/>
  <c r="J28" i="1"/>
  <c r="J27" i="1" s="1"/>
  <c r="K28" i="1"/>
  <c r="K27" i="1" s="1"/>
  <c r="D28" i="1"/>
  <c r="D27" i="1" s="1"/>
  <c r="D26" i="1" l="1"/>
  <c r="D118" i="1"/>
  <c r="D151" i="1"/>
  <c r="D47" i="1"/>
  <c r="D105" i="1"/>
  <c r="D85" i="1"/>
  <c r="D84" i="1" s="1"/>
  <c r="F85" i="1"/>
  <c r="F84" i="1" s="1"/>
  <c r="G84" i="1"/>
  <c r="H84" i="1"/>
  <c r="I84" i="1"/>
  <c r="E85" i="1"/>
  <c r="E84" i="1" s="1"/>
  <c r="K85" i="1"/>
  <c r="K84" i="1" s="1"/>
  <c r="K15" i="1"/>
  <c r="J84" i="1"/>
  <c r="G151" i="1"/>
  <c r="I151" i="1"/>
  <c r="J151" i="1"/>
  <c r="H151" i="1"/>
  <c r="K151" i="1"/>
  <c r="E151" i="1"/>
  <c r="F151" i="1"/>
  <c r="K105" i="1"/>
  <c r="G118" i="1"/>
  <c r="E105" i="1"/>
  <c r="K118" i="1"/>
  <c r="I105" i="1"/>
  <c r="J105" i="1"/>
  <c r="H105" i="1"/>
  <c r="G105" i="1"/>
  <c r="H118" i="1"/>
  <c r="E118" i="1"/>
  <c r="F118" i="1"/>
  <c r="I118" i="1"/>
  <c r="J118" i="1"/>
  <c r="F105" i="1"/>
  <c r="F47" i="1"/>
  <c r="G47" i="1"/>
  <c r="J47" i="1"/>
  <c r="I47" i="1"/>
  <c r="E47" i="1"/>
  <c r="H47" i="1"/>
  <c r="K47" i="1"/>
  <c r="F26" i="1"/>
  <c r="E26" i="1"/>
  <c r="J26" i="1"/>
  <c r="G26" i="1"/>
  <c r="H26" i="1"/>
  <c r="K26" i="1"/>
  <c r="I26" i="1"/>
  <c r="G25" i="1" l="1"/>
  <c r="G9" i="1" s="1"/>
  <c r="I25" i="1"/>
  <c r="I9" i="1" s="1"/>
  <c r="H25" i="1"/>
  <c r="H9" i="1" s="1"/>
  <c r="D25" i="1"/>
  <c r="D9" i="1" s="1"/>
  <c r="E25" i="1"/>
  <c r="E9" i="1" s="1"/>
  <c r="J25" i="1"/>
  <c r="J9" i="1" s="1"/>
  <c r="F25" i="1"/>
  <c r="F9" i="1" s="1"/>
  <c r="K25" i="1"/>
  <c r="K9" i="1" s="1"/>
</calcChain>
</file>

<file path=xl/sharedStrings.xml><?xml version="1.0" encoding="utf-8"?>
<sst xmlns="http://schemas.openxmlformats.org/spreadsheetml/2006/main" count="622" uniqueCount="264">
  <si>
    <t>Pasākums</t>
  </si>
  <si>
    <t>Vidēja termiņa budžeta ietvara likumā plānotais finansējums</t>
  </si>
  <si>
    <t>Nepieciešamais papildu finansējums</t>
  </si>
  <si>
    <t>(ja pasākuma īstenošana ir terminēta)</t>
  </si>
  <si>
    <t>turpmākajā laikposmā līdz pasākuma pabeigšanai</t>
  </si>
  <si>
    <t>turpmāk ik gadu</t>
  </si>
  <si>
    <t>(ja pasākuma izpilde nav terminēta)</t>
  </si>
  <si>
    <t>Finansējums plāna realizācijai kopā</t>
  </si>
  <si>
    <t>Pašvaldību budžets</t>
  </si>
  <si>
    <t>...</t>
  </si>
  <si>
    <t>Kopsavilkums par plānā iekļauto uzdevumu īstenošanai nepieciešamo valsts un pašvaldību budžeta finansējumu</t>
  </si>
  <si>
    <t>euro</t>
  </si>
  <si>
    <t>1. Agrīns preventīvs atbalsts veselīgai bērnu un jauniešu attīstībai</t>
  </si>
  <si>
    <t>1.1. Vecāku universālo izglītojošo programmu klāsta paplašināšana un ieviešana ģimenes pratības paaugstināšanai</t>
  </si>
  <si>
    <t>Uzdevums</t>
  </si>
  <si>
    <t>1.1.1.Vecāku prasmju stiprināšanas programmas bērna sociālās, emocionālās un valodas attīstībai izstrāde/adaptēšana un pilotēšana</t>
  </si>
  <si>
    <t>1.1.2. Vecāku prasmju stiprināšanas programmas bērna sociālās, emocionālās un valodas attīstībai ieviešana</t>
  </si>
  <si>
    <t>1.1.4.Incredible years vecākiem ieviešana, veicinot bērna gatavību skolai un sadarbības ar pedagogiem stiprināšanai, lai uzlabotu bērna akadēmiskās, sociālās un emocionālās prasmes</t>
  </si>
  <si>
    <t>1.1.5. Bērna emocionālās audzināšanas programmas pieejamības nodrošināšana</t>
  </si>
  <si>
    <t>1.2. Prenatālo un agrīnās bērnības vecāku prasmju programmu klāsta paplašināšana un nodrošināšana, mazinot attīstības nepietiekamību un grūtību veidošanās riskus bērniem</t>
  </si>
  <si>
    <t>1.2.2. Nurse-Family Partnership programmas ieviešana un pieejamības nodrošināšana</t>
  </si>
  <si>
    <t>1.2.3.Intervences programmas mātēm ar pēcdzemdību depresiju vai agrīnas piesaistes problēmām izstrāde/adaptēšana un pilotēšana</t>
  </si>
  <si>
    <t>1.2.4. Intervences programmas ieviešana un pieejamības nodrošināšana mātēm ar pēcdzemdību depresiju vai agrīnas piesaistes problēmām</t>
  </si>
  <si>
    <t>2022.gads</t>
  </si>
  <si>
    <t>2023.gads</t>
  </si>
  <si>
    <t>2024.gads</t>
  </si>
  <si>
    <t>2025.gads</t>
  </si>
  <si>
    <t>1.2.5.Programmas bērniem ar psihomotoriem un psihosociāliem traucējumiem izstrāde/adaptēšana un pilotēšana</t>
  </si>
  <si>
    <t>1.2.6.Programmas bērniem ar psihomotoriem un psihosociāliem traucējumiem pieejamības nodrošināšana</t>
  </si>
  <si>
    <t>1.2.7.Intervences programmas izstrādāšana ģimenēm ar maziem bērniem, kurās pastāv narkotiku atkarība</t>
  </si>
  <si>
    <t>1.2.8.Atbalsta grupu vecākiem, kuri audzina bērnus ar smagiem funkcionāliem traucējumiem vadlīniju un standartu izstrāde</t>
  </si>
  <si>
    <t>1.2.9.Atbalsta grupas vecākiem, kuri audzina bērnus ar smagiem funkcionāliem traucējumiem</t>
  </si>
  <si>
    <t>1.3. Pierādījumos balstītu multimodālo intervences un uzvedības korekcijas programmu ieviešana jaunākā vecumposma bērniem ar attīstības grūtībām un nepietiekamībām</t>
  </si>
  <si>
    <t xml:space="preserve">1.4. Bērnu un jauniešu emocionālās labklājības veicināšanas programmu un atbalsta ieviešana </t>
  </si>
  <si>
    <t>1.4.1.Atbalsta programmas bērniem, kuri zaudējuši tuviniekus, satura izstrāde</t>
  </si>
  <si>
    <t>1.4.2.Atbalsta programmas bērniem, kuri zaudējuši tuviniekus, pieejamības nodrošināšana</t>
  </si>
  <si>
    <t>1.4.3.Psihologa pieejamības nodrošināšana bērniem pirmsskolas izglītības iestādēs</t>
  </si>
  <si>
    <t>1.5.Starpsektorālas agrīnā preventīvā atbalsta sistēmas nostiprināšana bērnu attīstības potenciāla iespējināšanai, t.sk. normatīvajā ietvarā definējot tās mērķus, uzdevumus kopējā bērnu labbūtības sistēmā un atbildīgās institūcijas, kā arī izstrādājot vienotu risku analīzes un vadības rīku agrīnai atbalsta vajadzību identificēšanai</t>
  </si>
  <si>
    <t>1.5.1.Izveidot attīstības vajadzību novērtēšanas instrumentu sistēmu</t>
  </si>
  <si>
    <t>1.5.2.Izveidot agrīnās intervences programmu sistēmu un pakalpojumu grozu, t.sk. izstrādājot algoritmus klientu plūsmām un pakalpojumu saņemšanai</t>
  </si>
  <si>
    <t>1.5.3.Izpētes attīstības nepietiekamību, grūtību un vajadzību identificēšanai bērnu vidū</t>
  </si>
  <si>
    <t>1.5.4.Izstrādāt risku analīzes un vadības informācijas sistēmas satura 1.kārtu - agrīnā preventīvā atbalsta pakalpojumu saņēmēju reģistrēšanas moduli</t>
  </si>
  <si>
    <t>1.5.6.Izstrādāt risku analīzes un vadības informācijas sistēmas satura 3.kārtu, definējot nepieciešamo informācijas apjomu un avotus, kā arī datu apmaiņas plūsmas agrīnai attīstības risku identificēšanai</t>
  </si>
  <si>
    <t>1.5.7.Izstrādāt tehnisko risinājumu risku analīzes un vadības informācijas sistēmas 1. un 2.kārtai</t>
  </si>
  <si>
    <t>1.5.8.Starpsektorālā institucionālā juridiskā ietvara izveidošana agrīnā preventīvā atbalsta pakalpojumu metodiskai vadībai, koordinēšanai un pieejamības organizēšanai</t>
  </si>
  <si>
    <t>1.6. Darbā ar bērniem un jauniešiem iesaistīto speciālistu zināšanu un prasmju pilnveidošana jautājumos par bērnu un jauniešu attīstības vajadzībām</t>
  </si>
  <si>
    <t>1.6.1.Speciālistu apmācību darbam ar attīstības vajadzību novērtēšanas instrumentiem organizēšana</t>
  </si>
  <si>
    <t>1.6.2.Speciālistu apmācību darbam ar agrīnās intervences programmām organizēšana</t>
  </si>
  <si>
    <t>1.6.3.Pedagogu komandu supervīzijas sarežģītāku ar bērnu attīstības nepietiekamībām un grūtībām saistītu gadījumu risināšanai</t>
  </si>
  <si>
    <t>1.6.4.Semināri un praktiski treniņi pedagogiem un citiem speciālistiem bērnu un jauniešu attīstības vajadzību jautājumos</t>
  </si>
  <si>
    <t>2. Visa veida vardarbības izskaušana</t>
  </si>
  <si>
    <t>2.1.1.Vardarbības prevences spēles popularizēšana; aktivitātes “Draudzīga skola” pilnveidošana</t>
  </si>
  <si>
    <t>2.1.2.Sagatavot tipogrāfiski iespiestus izdevumus par vardarbības pret bērniem un vardarbības ģimenē novēršanas jomas aktualitātēm, teorijām un praksi (izstrāde un izdošana)</t>
  </si>
  <si>
    <t>2.1.3.Organizēt preventīvi izglītojošus pasākumus pret iespējamu bērnu seksuālu vardarbību jebkurā vidē</t>
  </si>
  <si>
    <t>2.1.4.Organizēt plašas sabiedrības informēšanas kampaņas masu saziņas līdzekļos par bērnu drošību un traumatismu, lai mazinātu iespējas bērniem nonākt potenciālās riska situācijās</t>
  </si>
  <si>
    <t>2.1.5.Veicināt bērnu (vecuma grupās, piemēram, pirmsskolas vecuma bērni un sākumskolas vecuma bērni) zināšanas un prasmes kā pazīt vardarbību un kā sevi no tās pasargāt</t>
  </si>
  <si>
    <t>2.1.6.Veikt pasākumus, lai nodrošinātu, ka personas, kuras baidās, ka varētu veikt seksuālu vardarbību, ir informētas par pieejamo atbalstu</t>
  </si>
  <si>
    <t xml:space="preserve">2.2. Īstenotas sabiedrības informēšanas kampaņas tolerances pret visa veida vardarbību mazināšanu </t>
  </si>
  <si>
    <t>2.2.1.Ikgadēja sociāli izglītojoša kampaņa ar mērķi, stiprināt sabiedrībā izpratni par drošām attiecībām, atpazīt vardarbības riskus, veidot rīcības algoritmus vardarbības novēršanai un  informēt par atbalsta iespējām</t>
  </si>
  <si>
    <t>2.3. Vardarbībā cietušo personu aizsardzības un rehabilitācijas atbalsta pakalpojumu paplašināšana</t>
  </si>
  <si>
    <t>2.4.1.Izstrādāts vienots, skaidrs sadarbības algoritms speciālistiem, kā reaģēt uz vardarbības riskiem pret bērnu</t>
  </si>
  <si>
    <t>2.4.2.Izstrādāt programmas bērnu un ģimeņu labbūtības veicināšanai, tai skaitā novēršot jebkāda veida vardarbības riskus</t>
  </si>
  <si>
    <t>2.4.3.Izstrādāt programmas vecākiem par drošību attiecībās, konfliktu risināšanu, dažāda veida vardarbības atpazīšanu un rīcību, interneta radītiem riskiem un to novēršanu</t>
  </si>
  <si>
    <t>2.4.4.Speciālistu apmācību bērnu tiesību aizsardzības jomā programmu satura izstrāde, pārskatīšana un pilnveide atbilstoši normatīvajam regulējumam un jomas novitātēm</t>
  </si>
  <si>
    <t xml:space="preserve">2.5.Pierādījumos un vienotā metodoloģijā balstītas vardarbības monitoringa sistēmas Latvijā izveide </t>
  </si>
  <si>
    <t>3.Ģimenes sociālās funkcionēšanas spēju atjaunošana krīzes situācijā</t>
  </si>
  <si>
    <t xml:space="preserve">3.1.Izstrādāt pierādījumos balstītas pieejas (izlīgumi, mediācija, ģimenes psihoterapija) izmantošanai ģimenes strīdu gadījumos </t>
  </si>
  <si>
    <t>3.1.1.Ieviest bezmaksas ģimenes psihoterapijas pakalpojumu ģimenēm ar bērniem, lai veicinātu strīdu risināšanas kultūru ģimenes strīdos, it īpaši tādos, kas skar bērnu tiesības un intereses, attīstot ar ģimenes jautājumiem saistītu strīdu efektīvus risināšanas mehānismus</t>
  </si>
  <si>
    <t>3.1.2.Izstrādātas vadlīnijas mediācijas ieteikšanai ģimenes strīdu risināšanai</t>
  </si>
  <si>
    <t>3.1.3.Nodrošināt mediācijas pakalpojumu kā ģimenes strīdu risināšanas metodi</t>
  </si>
  <si>
    <t>3.1.4.Izvērtēt iespēju ieviest obligātu mediatora konsultāciju strīdos, kas skar bērna intereses.</t>
  </si>
  <si>
    <t>4. Bērnu noziedzības novēršana, aizsardzība pret noziedzīgiem nodarījumiem un attieksmes maiņa pret tiesvedībā iesaistītiem bērniem</t>
  </si>
  <si>
    <t xml:space="preserve">4.1. Bērnu likumpārkāpumu prevences sistēmas pilnveidošana bērnu antisociālas uzvedības novēršanai </t>
  </si>
  <si>
    <t>4.1.1.Izstrādāt pierādījumos balstītas pieejas, kā risināt izveidojošos konfliktus, saskaņā ar taisnīguma atjaunošanas praksēm</t>
  </si>
  <si>
    <t>4.1.2.Pilnveidot bērnu likumpārkāpumu prevences sistēmu bērna antisociālās uzvedības novēršanai, izstrādājot nepieciešamos normatīvos aktus</t>
  </si>
  <si>
    <t xml:space="preserve">4.2. Bērnu tiesību nodrošināšana tiesvedības procesā, t.sk., pārrobežu lietās </t>
  </si>
  <si>
    <t>4.2.1.Izvērtēt līdzgaitnieka institūta izveidošanas nepieciešamību civillietu procesos</t>
  </si>
  <si>
    <t>4.2.2.Izvērtēt bērnu tiesību koordinatora ieviešanu Latvijā bērnu tiesību nodrošināšanai pārrobežu jautājumos</t>
  </si>
  <si>
    <t xml:space="preserve">4.3. Bērnu tiesību aizsardzības sistēmā iesaistīto speciālistu kvalifikācijas un starpinstitūciju sadarbības pilnveide </t>
  </si>
  <si>
    <t>4.3.1.Sistemātiski pilnveidot speciālistu, kuru profesionālā darbība saistīta ar bērnu tiesību aizsardzības nodrošināšanu, zināšanas, prasmes un kompetences, sekmējot efektīvu, tiesisku un pilnvērtīgu bērnu tiesību un aizsardzību Latvijā</t>
  </si>
  <si>
    <t xml:space="preserve">4.3.2.Pilnveidot Centrālās bērnu tiesību aizsardzības iestādes (VBTAI) darbību, nodrošinot bāriņtiesu funkcionālo pārraudzību un sertifikācijas ieviešanu </t>
  </si>
  <si>
    <t>4.3.3.Turpināt bērnu tiesību aizsardzības sistēmas pilnveides procesu, tostarp bāriņtiesu reorganizāciju</t>
  </si>
  <si>
    <t>4.3.4.Bērna un ģimeņu atbalsta efektivitāšu regulāru mērījumu ieviešana (valsts līmeņa regulāri pētījumi)</t>
  </si>
  <si>
    <t>4.3.5.Koordinējošas iestādes un mehānisma izveide, lai regulāri pārskatītu bērnu labbūtības politikas mērķus un to realizēšanu, saskaņojot plānus un atbildības</t>
  </si>
  <si>
    <t>4.3.6.Pilnveidot starpinstitūciju grupu sadarbības modeli pašvaldību ietvaros, tajās ietverot izglītības iestādes, sākot ar pirmsskolu, kā arī pašvaldību teritorijā darbojošās privātās izglītības iestādes</t>
  </si>
  <si>
    <t>4.3.7.Sniegts profesionāls atbalsts dažādu problēmsituāciju risināšanā bāriņtiesu darbiniekiem, paaugstināta bāriņtiesu darba kvalitāte un mazināts speciālistu izdegšanas risks</t>
  </si>
  <si>
    <t>4.3.8.Sekmēt Latvijas Tiesnešu mācību centra un Valsts bērnu tiesību aizsardzības inspekcijas metodisko vadlīniju “Starpinstitūciju sadarbība bērnu tiesību aizsardzībai pašvaldībās METODISKĀS VADLĪNIJAS” piemērošanu sadarbības grupu darbā, tajā skaitā par sadarbības grupu nolikumu publiskošanu un sadarbību ar Bērnu lietu sadarbības padomi</t>
  </si>
  <si>
    <t>4.3.9.Organizēt  starpdisciplinārus izglītojošus un labās prakses popularizēšanas pasākumus bērnu tiesību aizsardzības un likumpārkāpumu prevences jomā</t>
  </si>
  <si>
    <t xml:space="preserve">4.4. Vienotu IT sistēmu attīstība, tostarp pilnveidojot un attīstot bāriņtiesu darbu, nodrošinot bāriņtiesu kvalifikāciju </t>
  </si>
  <si>
    <t>4.4.1.Vienotas bāriņtiesu informācijas sistēmas ieviešana (BARIS)</t>
  </si>
  <si>
    <t xml:space="preserve">4.4.2.VBTAI IT sistēmas pielāgošanas(risinājumu bāriņtiesu amatpersonu sertifikācijas informācijas sistēmas izveidei izvērtējums, modeļa izstrāde un aprobācija, sistēmas izstrāde vai esošas informācijas sistēmas pielāgošana) iespēju izvērtēšana un pielāgošana </t>
  </si>
  <si>
    <t>4.4.3.Veikti grozījumi tiesību aktos NPAIS pielāgošanai</t>
  </si>
  <si>
    <t>4.4.4.NPAIS satura izstrāde, tajā skaitā būtiskāko izmaiņu veikšana bērnu tiesību aizsardzības sistēmā</t>
  </si>
  <si>
    <t>4.4.5.NPAIS izstrāde, testēšana un ieviešana</t>
  </si>
  <si>
    <t>5. Ģimeniska vide bērniem un jauniešiem ārpusģimenes aprūpē</t>
  </si>
  <si>
    <t xml:space="preserve">5.1. Atbalsta pakalpojumu pilnveide adoptētājiem, aizbildņiem un audžuvecākiem </t>
  </si>
  <si>
    <t xml:space="preserve">5.2. Pakalpojumu un atbalsta attīstīšana bērniem un jauniešiem ārpusģimenes aprūpē un pēc ārpusģimenes aprūpes </t>
  </si>
  <si>
    <t>5.1.1.Nodrošināt aizbildņu mācības no valsts budžeta līdzekļiem</t>
  </si>
  <si>
    <t>5.2.1.Bērnu atbalsta resursu personas institūta ieviešana pašvaldībās</t>
  </si>
  <si>
    <t xml:space="preserve">5.2.2.Pilnveidot aizbildņu, audžuģimeņu, kā arī bērnu aprūpes iestāžu darbinieku zināšanas un prasmes sagatavot bērnus dzīvei pēc ārpusģimenes aprūpes </t>
  </si>
  <si>
    <t>5.2.3.Sekmēt mentora/ģimenes asistenta pakalpojuma attīstību pašvaldībā</t>
  </si>
  <si>
    <t>5.2.4.Sekmēt bērnu, kuri uz vecāku iesnieguma pamata ievietoti  ilgstošas sociālās aprūpes un sociālās rehabilitācijas institūcijā, atgriešanos ģimenē</t>
  </si>
  <si>
    <t>5.2.5.Pārskatīt prasības sociālo pakalpojumu sniedzējiem attiecībā uz bērnu (bērni ar smagiem un ļoti smagiem funkcionāliem traucējumiem) skaitu vienā grupā  ilgstošas sociālās un sociālās rehabilitācijas institūcijā</t>
  </si>
  <si>
    <t>6. Bērnu, kuriem nav noteikta paternitāte sociālā iekļaušana un vienlīdzīgu iespēju stiprināšana</t>
  </si>
  <si>
    <t xml:space="preserve">6.1. Attīstīt atbalstu bērniem, kuriem nav noteikta paternitāte (reģistrējot bērna dzimšanas faktu, ievadīta informācija tikai par bērna māti), kā arī uzsākt diskusiju “viena vecāka ģimenēe” kritēriju definēšanai </t>
  </si>
  <si>
    <r>
      <t>1.1.3. Incredible years</t>
    </r>
    <r>
      <rPr>
        <sz val="9"/>
        <color theme="1"/>
        <rFont val="Calibri"/>
        <family val="2"/>
        <charset val="186"/>
        <scheme val="minor"/>
      </rPr>
      <t xml:space="preserve"> vecākiem adaptēšana un pilotēšana, veicinot bērna gatavību skolai un sadarbības ar pedagogiem stiprināšanai, lai uzlabotu bērna akadēmiskās, sociālās un emocionālās prasmes</t>
    </r>
  </si>
  <si>
    <r>
      <t>1.2.1.Nurse-Family Partnership</t>
    </r>
    <r>
      <rPr>
        <sz val="9"/>
        <color theme="1"/>
        <rFont val="Calibri"/>
        <family val="2"/>
        <charset val="186"/>
        <scheme val="minor"/>
      </rPr>
      <t xml:space="preserve"> programmas adaptēšana un pilotēšana ieviešanai Latvijā</t>
    </r>
  </si>
  <si>
    <r>
      <rPr>
        <sz val="9"/>
        <color theme="1"/>
        <rFont val="Calibri"/>
        <family val="2"/>
        <charset val="186"/>
        <scheme val="minor"/>
      </rPr>
      <t>1.3.1.</t>
    </r>
    <r>
      <rPr>
        <i/>
        <sz val="9"/>
        <color theme="1"/>
        <rFont val="Calibri"/>
        <family val="2"/>
        <charset val="186"/>
        <scheme val="minor"/>
      </rPr>
      <t xml:space="preserve"> Cool kids</t>
    </r>
    <r>
      <rPr>
        <sz val="9"/>
        <color theme="1"/>
        <rFont val="Calibri"/>
        <family val="2"/>
        <charset val="186"/>
        <scheme val="minor"/>
      </rPr>
      <t xml:space="preserve"> programmas prasmju un iemaņu korekcijai bērniem ar sociālemocionālām grūtībām, trauksmi, distresu adaptēšana un pilotēšana </t>
    </r>
  </si>
  <si>
    <r>
      <rPr>
        <sz val="9"/>
        <color theme="1"/>
        <rFont val="Calibri"/>
        <family val="2"/>
        <charset val="186"/>
        <scheme val="minor"/>
      </rPr>
      <t>1.3.2.</t>
    </r>
    <r>
      <rPr>
        <i/>
        <sz val="9"/>
        <color theme="1"/>
        <rFont val="Calibri"/>
        <family val="2"/>
        <charset val="186"/>
        <scheme val="minor"/>
      </rPr>
      <t xml:space="preserve"> Cool kids</t>
    </r>
    <r>
      <rPr>
        <sz val="9"/>
        <color theme="1"/>
        <rFont val="Calibri"/>
        <family val="2"/>
        <charset val="186"/>
        <scheme val="minor"/>
      </rPr>
      <t xml:space="preserve"> programmas ieviešana prasmju un iemaņu korekcijai bērniem ar sociālemocionālām grūtībām, trauksmi, distresu</t>
    </r>
  </si>
  <si>
    <r>
      <rPr>
        <sz val="9"/>
        <color theme="1"/>
        <rFont val="Calibri"/>
        <family val="2"/>
        <charset val="186"/>
        <scheme val="minor"/>
      </rPr>
      <t>1.3.3.</t>
    </r>
    <r>
      <rPr>
        <i/>
        <sz val="9"/>
        <color theme="1"/>
        <rFont val="Calibri"/>
        <family val="2"/>
        <charset val="186"/>
        <scheme val="minor"/>
      </rPr>
      <t>Stop 4-7</t>
    </r>
    <r>
      <rPr>
        <sz val="9"/>
        <color theme="1"/>
        <rFont val="Calibri"/>
        <family val="2"/>
        <charset val="186"/>
        <scheme val="minor"/>
      </rPr>
      <t xml:space="preserve"> bērniem ar uzvedības grūtībām pieejamības nodrošināšana</t>
    </r>
  </si>
  <si>
    <r>
      <rPr>
        <sz val="9"/>
        <color theme="1"/>
        <rFont val="Calibri"/>
        <family val="2"/>
        <charset val="186"/>
        <scheme val="minor"/>
      </rPr>
      <t>1.3.4</t>
    </r>
    <r>
      <rPr>
        <i/>
        <sz val="9"/>
        <color theme="1"/>
        <rFont val="Calibri"/>
        <family val="2"/>
        <charset val="186"/>
        <scheme val="minor"/>
      </rPr>
      <t>. Kiva</t>
    </r>
    <r>
      <rPr>
        <sz val="9"/>
        <color theme="1"/>
        <rFont val="Calibri"/>
        <family val="2"/>
        <charset val="186"/>
        <scheme val="minor"/>
      </rPr>
      <t xml:space="preserve"> intervences programmas vardarbības risku mazināšanai skolas vidē adaptēšana un pilotēšana</t>
    </r>
  </si>
  <si>
    <r>
      <rPr>
        <sz val="9"/>
        <color theme="1"/>
        <rFont val="Calibri"/>
        <family val="2"/>
        <charset val="186"/>
        <scheme val="minor"/>
      </rPr>
      <t>1.3.5</t>
    </r>
    <r>
      <rPr>
        <i/>
        <sz val="9"/>
        <color theme="1"/>
        <rFont val="Calibri"/>
        <family val="2"/>
        <charset val="186"/>
        <scheme val="minor"/>
      </rPr>
      <t>. Kiva</t>
    </r>
    <r>
      <rPr>
        <sz val="9"/>
        <color theme="1"/>
        <rFont val="Calibri"/>
        <family val="2"/>
        <charset val="186"/>
        <scheme val="minor"/>
      </rPr>
      <t xml:space="preserve"> intervences programmas vardarbības risku mazināšanai skolas vidē ieviešana</t>
    </r>
  </si>
  <si>
    <t>2.5.1.Veikt izvērtējumu par vardarbības novēršanas un mazināšanas ekosistēmu, tās vājās un stiprās puses un definēt jomas, kur būtu nepieciešamas intervences</t>
  </si>
  <si>
    <t>2.5.2.Veikt pieejamo datu izvērtējumu, tostarp izvērtējot datu centralizāciju. Izstrādāt kritērijus datu noteikšanai/uzkrāšanai/analīzei</t>
  </si>
  <si>
    <t xml:space="preserve">2.5.3.Vardarbības pret bērniem un jauniešiem izplatības monitorēšanai izstrādātas un ieviestas regulāri veicamās aptaujas </t>
  </si>
  <si>
    <t>25. Pārresoru koordinācijas centrs</t>
  </si>
  <si>
    <t>– valsts pamatfunkciju īstenošana</t>
  </si>
  <si>
    <t>– ES politiku instrumentu un pārējās ārvalstu finanšu palīdzības līdzfinansēto projektu un pasākumu īstenošana</t>
  </si>
  <si>
    <t>Izpilde iekļauta Izglītības attīstības pamatnostādņu 2021.–2027. gadam „Nākotnes prasmes nākotnes sabiedrībai” Rīcības plānā 2021.-2023. gadam</t>
  </si>
  <si>
    <t>03.Ministru kabinets</t>
  </si>
  <si>
    <t>18. Labklājības ministrija</t>
  </si>
  <si>
    <t>Pasākuma īstenošanas gads
(ja pasākuma īstenošana ir terminēta</t>
  </si>
  <si>
    <t>Budžeta programmas (apakš-
programmas)
kods un nosaukums</t>
  </si>
  <si>
    <t>2024. gada 1.pusgads</t>
  </si>
  <si>
    <t>No 2023. gada 2.pusgada</t>
  </si>
  <si>
    <t>15.Izglītības un zinātnes ministrija</t>
  </si>
  <si>
    <t>Pasākuma 2.5.1. ietvaros.</t>
  </si>
  <si>
    <t>19. Tieslietu ministrija</t>
  </si>
  <si>
    <t xml:space="preserve">– Valsts budžeta līdzekļi </t>
  </si>
  <si>
    <t>Sociālās aizsardzības un darba tirgus politikas pamatnostādnes 2021.-2027.gadam</t>
  </si>
  <si>
    <t>Eiropas Sociālā fonda projekts Nr.9.2.1.3/16/I/001 “Atbalsta sistēmas pilnveide bērniem ar saskarsmes grūtībām, uzvedības traucējumiem un vardarbību ģimenē”</t>
  </si>
  <si>
    <t>Pašvaldības</t>
  </si>
  <si>
    <t>Finansējums  no ESF, Sākot no 2024.gada ESF+ finansējums</t>
  </si>
  <si>
    <t>Pasākums izmaksas tiks iekļautas 4.4.2. pasākumā</t>
  </si>
  <si>
    <t>Izmaksas iekļautas 4.4.5.pasākumā</t>
  </si>
  <si>
    <t>29. Veselības ministrija</t>
  </si>
  <si>
    <t>3.3.2.Konsultatīvais atbalsts bērniem ar saskarsmes grūtībām un uzvedības traucējumiem, bērnu vecākiem, citiem likumiskajiem pārstāvjiem/aprūpētājiem, ar mērķi sniegt neatkarīgu skatījumu uz bērna uzvedības problēmu novēršanu, nodrošināt profesionālas speciālistu komandas atbalstu, kā arī sniegt izvērstas un pamatotas rekomendācijas darbam ar bērniem, kuriem ir saskarsmes grūtības vai uzvedības problēmas</t>
  </si>
  <si>
    <t xml:space="preserve">2.4. Diskriminācijas un vardarbības (tai skaitā ņirgāšanās) mazināšana sabiedrībā, izglītības iestādēs un interneta vidē </t>
  </si>
  <si>
    <t>No 2023.gada 2.pusgada</t>
  </si>
  <si>
    <t>No 2024.gada 1.pusgada</t>
  </si>
  <si>
    <t>6.1.1.Uzsākt diskusiju par principu un kritēriju  ”viena vecāka ģimene” noteikšanai</t>
  </si>
  <si>
    <t>6.1.2.Izvērtēt nepieciešamību ieviest jaunu atbalsta veidu</t>
  </si>
  <si>
    <t>*Pasākuma ieviešana ir veicama pamatdarbības ietvaros un atsevišķu finansējumu nav iespējams izdalīt.</t>
  </si>
  <si>
    <t>2024.gada 2.pusgads</t>
  </si>
  <si>
    <t>22.02.00 apakšprogramma Valsts programma Bērna un ģimenes stāvokļa uzlabošanai</t>
  </si>
  <si>
    <t>No 2023. gada 2.pusgads</t>
  </si>
  <si>
    <t xml:space="preserve">2.6. Projekta “Barnahus ieviešana Latvijā” īstenošana ar mērķi vienuviet nodrošināt vardarbībā cietušā bērna labākajām interesēm atbilstošus intervences pasākumus, tajā skaitā izpētes intervijas, bērna vajadzību un risku izvērtēšanu, medicīnisko, psiholoģisko un sociālo atbalstu bērnam un tā nevardarbīgajam tuviniekam </t>
  </si>
  <si>
    <t>2.6.1.Normatīvo aktu pilnveide, lai ieviestu Barnahus pieeju vardarbībā cietušajiem, arī bērniem, kas kriminālprocesā kļuvuši par cietušajiem vai lieciniekiem. Tai skaitā iestrādāt normatīvajos regulējumos prasību kriminālistikas un izpētes intervijām izmantot seksuālās vardarbības un izmantošanas upuru iztaujāšanā uz pierādījumiem balstītā NICHD (Nacionālā bērnu veselības un cilvēka attīstības institūta) protokola pielietošanu (Barnahus)</t>
  </si>
  <si>
    <t>2.6.2. Projekta “Barnahus ieviešana Latvijā” aktivitāšu īstenošana</t>
  </si>
  <si>
    <t>2.3.1.Ieviest jaunas pierādījumos balstītas darba metodes, kas samazina vardarbības izplatību un palīdz speciālistiem darbam ar cietušām un vardarbību veikušām personām (piem. Multidimensionālā ģimenes terapija un uz traumu fokusēta kognitīvi biheiviorāla terapija)</t>
  </si>
  <si>
    <t xml:space="preserve">2.3.2.Pilnveidota sociālas rehabilitācijas programma vardarbību veikušām personām </t>
  </si>
  <si>
    <t>2.3.3.Jaunu pieeju darbā ar vardarbībā ģimenē cietušām pilngadīgām personām pilotēšana, ņemot vērā cietušo individuālas vajadzības</t>
  </si>
  <si>
    <t>2024. gada 2.pusgads</t>
  </si>
  <si>
    <t>No 2022. gada 2.pusgada</t>
  </si>
  <si>
    <t>2023. gada 2.pusgads</t>
  </si>
  <si>
    <t>2023. gada 1.pusgads</t>
  </si>
  <si>
    <t>No 2024. gada 1.pusgada</t>
  </si>
  <si>
    <t>No 2024. gada 2.pusgada</t>
  </si>
  <si>
    <t>No 2023. gada 1.pusgada</t>
  </si>
  <si>
    <t>No 2022. gada 1.pusgada</t>
  </si>
  <si>
    <t>Pasākuma aktivitātes sākas 2022.gadā, bet finansējums aktivitāšu realizēšanai nepieciešams sāot no 2023.gada</t>
  </si>
  <si>
    <t>2024. gada 2.pusgada</t>
  </si>
  <si>
    <t>No 2022.gada 1.pusgada</t>
  </si>
  <si>
    <t>2023.gada 1.pusgads</t>
  </si>
  <si>
    <t xml:space="preserve">– ES politiku instrumentu un pārējās ārvalstu finanšu palīdzības līdzfinansēto projektu un pasākumu īstenošana </t>
  </si>
  <si>
    <t>63.08.00 apakšprogramma Eiropas Sociālā fonda Plus (ESF+) projektu un pasākumu īstenošana (2021-2027)</t>
  </si>
  <si>
    <t>No 2022. gada 2.pusgada līdz 2023.gada 1.pusgadam</t>
  </si>
  <si>
    <t>97.01.00 apakšprogramma Labklājības nozares vadība un politikas plānošana</t>
  </si>
  <si>
    <t>2023. gada 2.pusgada</t>
  </si>
  <si>
    <t xml:space="preserve">2.1.Īstenoti izglītojošie pasākumi izglītojamiem par vardarbības atpazīšanu un nepieciešamo rīcību vardarbības risku gadījumā, veicinot spēju rast labvēlīgu risinājumu  </t>
  </si>
  <si>
    <t>No 2022.gada 2.pusgada</t>
  </si>
  <si>
    <t xml:space="preserve">No 2022.gada 1.pusgada līdz 2023. gada 2.pusgadam </t>
  </si>
  <si>
    <t>63.07.00 apakšprogramma Eiropas Sociālā fonda (ESF) īstenotie projekti labklājības nozarē (2014-2020)</t>
  </si>
  <si>
    <t xml:space="preserve">3.2. Preventīvā darba attīstība ģimenēs, kurās pastāv augsts risks aizgādības tiesību pārtraukšanai </t>
  </si>
  <si>
    <t>3.2.1.Attīstīta vienotas metodiskās izpratnes un prakses veidošana bērnu tiesību aizsardzības jomā strādājošajiem un bērnu likumisko pārstāvju līdzdalības un atbildības veicināšanas aktivitātes bērnu tiesību aizsardzības jautājumos</t>
  </si>
  <si>
    <t>2.2.2.Informatīvi izglītojošie pasākumi sabiedrībai, bērna likumiskajiem pārstāvjiem un aprūpētājiem tolerances pret vardarbību ģimenē mazināšanai, sadarbības ar institūcijām stiprināšanai un iesaistei vardarbības, kad bērns ir cietis, seku novēršanā</t>
  </si>
  <si>
    <t>2.2.3.Izglītojošie pasākumi speciālistiem padziļinātas un vispusīgu izpratnes par vardarbības ģimenē fenomenu un starpinstitūciju sadarbības veicināšanai</t>
  </si>
  <si>
    <t>No 2022.gada 1.pusgada līdz 2023.gada 2.pusgadam</t>
  </si>
  <si>
    <t>09.05.00 apakšprogramma Dotācijas reliģiskajām organizācijām, biedrībām un nodibinājumiem</t>
  </si>
  <si>
    <t>97.00.00 programma Nozaru vadība un politikas plānošana</t>
  </si>
  <si>
    <t>3.3. Ikvienam iedzīvotājam nodrošināt līdzvērtīgu informāciju par pašvaldību nodrošinātajiem pakalpojumiem ģimenēm ar bērniem pieejamību</t>
  </si>
  <si>
    <t>3.3.1.Nodrošināta salīdzinoša informācija par pašvaldību sniegtajiem pakalpojumiem ģimenēm ar bērniem</t>
  </si>
  <si>
    <t>08. Sabiedrības integrācijas fonds</t>
  </si>
  <si>
    <t>2025. gada 2.pusgads</t>
  </si>
  <si>
    <t>No 2025. gada 2.pusgads</t>
  </si>
  <si>
    <t>– Valsts budžeta līdzekļi*</t>
  </si>
  <si>
    <t>4.1.3.Jaunas sociālā atbalsta un palīdzības formas bērniem, jauniešiem un ģimenēm ar bērniem ar vielu vai procesu atkarību, tostarp, bērniem un jauniešiem ar zemu motivāciju un ilgstošām atkarības problēmām</t>
  </si>
  <si>
    <t>No 2023. gads 2.pusgads</t>
  </si>
  <si>
    <t>– Pašvaldību budžeta līdzekļi*</t>
  </si>
  <si>
    <t> 2024.gada 2.pusgads</t>
  </si>
  <si>
    <t>No 2024.gada 2.pusgada</t>
  </si>
  <si>
    <t>4.4.6.Paplašināt institūciju loku, kas ikdienas darbā izmanto NPAIS</t>
  </si>
  <si>
    <t>– Valstsbudžeta līdzekļi</t>
  </si>
  <si>
    <t xml:space="preserve">5.3. Ārpusģimenes aprūpes pakalpojumu metodiskās vadības  un uzraudzības pilnveide </t>
  </si>
  <si>
    <t>5.1.2.Ieviest sociālās garantijas aizbildņiem un pārskatīt atlīdzību par aizbildņa pienākumu pildīšanu</t>
  </si>
  <si>
    <t>5.1.3.Pārskatīt adopcijas atlīdzības pabalstu un atlīdzības par adoptējamā bērna aprūpi apmērus</t>
  </si>
  <si>
    <t>22.03.00 apakšprogrammas Valsts atbalsts ārpusģimenes aprūpei</t>
  </si>
  <si>
    <t>– Valsts budžeta līdzekļi</t>
  </si>
  <si>
    <t xml:space="preserve">No 2023. gada 1.pusgada </t>
  </si>
  <si>
    <t>63.07.00 apakšprogrammas Eiropas Sociālā fonda (ESF) īstenotie projekti labklājības nozarē (2014-2020)</t>
  </si>
  <si>
    <t xml:space="preserve">5.4. Pieejamas un daudzpusīgas informācijas nodrošināšana  ārpusģimenes aprūpē esošajiem  bērniem par sociālajām garantijām </t>
  </si>
  <si>
    <t>5.4.1.Nodrošināt saprotamu un pieejamu informāciju bāreņiem un bez vecāku gādības palikušajiem bērniem pēc pilngadības sasniegšanas par sociālajām garantijām</t>
  </si>
  <si>
    <t>2024.gada  2.pusgads</t>
  </si>
  <si>
    <t xml:space="preserve">5.5. Pārskatīt ārpusģimenes aprūpes procesus, vietējās un ārvalstu adopcijas procesus, kā arī nepieciešamību stiprināt viesģimeņu kustības attīstību,  un veikt izmaiņas normatīvajos aktos </t>
  </si>
  <si>
    <r>
      <t xml:space="preserve">5.5.1.Pārskatīt ārpusģimenes aprūpes procesus, vietējās un ārvalstu adopcijas procesus, </t>
    </r>
    <r>
      <rPr>
        <sz val="9"/>
        <color rgb="FF1C1C1C"/>
        <rFont val="Calibri"/>
        <family val="2"/>
        <charset val="186"/>
        <scheme val="minor"/>
      </rPr>
      <t xml:space="preserve">kā arī nepieciešamību stiprināt viesģimeņu kustības attīstību, </t>
    </r>
    <r>
      <rPr>
        <sz val="9"/>
        <color rgb="FF212121"/>
        <rFont val="Calibri"/>
        <family val="2"/>
        <charset val="186"/>
        <scheme val="minor"/>
      </rPr>
      <t>un  nepieciešamības gadījumā veikt izmaiņas normatīvajos aktos</t>
    </r>
  </si>
  <si>
    <t>No 2022.gada 2.pusgada līdz 2023.gada 2.pusgadam</t>
  </si>
  <si>
    <t>–  Valsts budžeta līdzekļi</t>
  </si>
  <si>
    <t>–  Valsts budžeta līdzekļi*</t>
  </si>
  <si>
    <t>22.03.00 apakšprogramma Valsts atbalsts ārpusģimenes aprūpei</t>
  </si>
  <si>
    <t xml:space="preserve"> 20.01.00 apakšprogramma Valsts sociālie pabalsti</t>
  </si>
  <si>
    <t>04.05.00 apakšprogramma Valsts sociālās apdrošināšanas aģentūras speciālais budžets</t>
  </si>
  <si>
    <t>04.00.00 apakšprogramma Valsts atbalsts sociālajai apdrošināšanai</t>
  </si>
  <si>
    <t>Eiropas Reģionālais attīstības fonds, projektas Nr. 2.2.1.1/19/I/008 “Deinstitucionalizācijas procesu atbalsta informācijas sistēma (2.kārta)”</t>
  </si>
  <si>
    <t>22.02.00 apakšprogramma Valsts programma bērnu un ģimenes stāvokļa uzlabošanai</t>
  </si>
  <si>
    <t xml:space="preserve"> 97.02.00 apakšprogramma Nozares centralizēto funkciju izpilde</t>
  </si>
  <si>
    <t xml:space="preserve">– Valsts budžeta līdzekļi* </t>
  </si>
  <si>
    <t>– Valsts budžeta līdzekļi *</t>
  </si>
  <si>
    <t>5.3.1.Ārpusģimenes aprūpes atbalsta pakalpojumu pilnveide</t>
  </si>
  <si>
    <t>01.00.00 apakšpogramma Sabiedrības integrācijas fonda vadība</t>
  </si>
  <si>
    <t>tajā skaitā:</t>
  </si>
  <si>
    <t>Sadalījumā pa resoriem:</t>
  </si>
  <si>
    <t>97.01.00 apakšprogranmma Ministrijas centrālā aparāta darbības nodrošināšana</t>
  </si>
  <si>
    <t>97.00.00  apakšprogramma Nozaru vadība un politikas plānošana</t>
  </si>
  <si>
    <t>97.00.00 apakšprogramma Nozaru vadība un politikas plānošana</t>
  </si>
  <si>
    <t>2.4.5.Jaunas pieejas pilotēšana ņirgāšanās un savstarpējas vardarbības bērnu un jauniešu vidū novēršanai un mazināšanai</t>
  </si>
  <si>
    <t>2.4.6.Specializētas intervences pakalpojuma izstrāde un ieviešana kaitējošas seksuālas uzvedības starp bērniem gadījumos.</t>
  </si>
  <si>
    <t>Pasākuma aktivitātes sākas 2022.gadā, bet finansējums aktivitāšu realizēšanai nepieciešams sākot no 2023.gada</t>
  </si>
  <si>
    <t>- Pašvaldību budžeta līdzekļi</t>
  </si>
  <si>
    <t>71.06.00 apakšprogramma Eiropas Ekonomikas zonas finanšu instrumenta un Norvēģijas valdības divpusējā finanšu instrumenta finansētie projekti</t>
  </si>
  <si>
    <t xml:space="preserve">NAP2027 [601]; [603]; </t>
  </si>
  <si>
    <t>NAP2027 [601]; [603];</t>
  </si>
  <si>
    <t>1.1.1.uzdevums</t>
  </si>
  <si>
    <t>pamatnostādņu 1.1.2.uzdevums</t>
  </si>
  <si>
    <t>pamatnostādņu 1.1.3.uzdevums</t>
  </si>
  <si>
    <t>pamatnostādņu 1.1.4.uzdevums</t>
  </si>
  <si>
    <t>pamatnostādņu 1.1.5.uzdevums</t>
  </si>
  <si>
    <t>pamatnostādņu 1.1.6.uzdevums</t>
  </si>
  <si>
    <t>pamatnostādņu 1.2.1.uzdevums</t>
  </si>
  <si>
    <t>pamatnostādņu 1.2.2.uzdevums</t>
  </si>
  <si>
    <t>(pamatnostādņu 1.2.3.uzdevums</t>
  </si>
  <si>
    <t>1.2.6. pamatnostādņu uzdevums</t>
  </si>
  <si>
    <t>1.4.1.pamatnostādņu uzdevums</t>
  </si>
  <si>
    <t>pamatnostādņu 1.4.5.uzdevums</t>
  </si>
  <si>
    <t>pamatnostādņu 1.4.6.uzdevums</t>
  </si>
  <si>
    <t>pamatnostādņu 1.5.1.uzdevums</t>
  </si>
  <si>
    <t>pamatnostādņu 1.5.2.uzdevums</t>
  </si>
  <si>
    <t>pamatnostādņu 1.5.3.uzdevums</t>
  </si>
  <si>
    <t>pamatnostādņu 1.5.4.uzdevums</t>
  </si>
  <si>
    <t>pamatnostādņu 2.1.1.uzdevums</t>
  </si>
  <si>
    <t>pamatnostādņu 2.1.2.uzdevums</t>
  </si>
  <si>
    <t>pamatnostādņu 2.1.3.uzdevums</t>
  </si>
  <si>
    <t>pamatnostādņu 2.1.4..uzdevums</t>
  </si>
  <si>
    <t>pamatnostādņu 2.1.5.uzdevums</t>
  </si>
  <si>
    <t>pamatnostādņu 2.3.1. un 2.3.2.uzdevums</t>
  </si>
  <si>
    <t>Atbilstīgais uzdevums Pamatnostādnēs</t>
  </si>
  <si>
    <r>
      <t>pamatnostādņu</t>
    </r>
    <r>
      <rPr>
        <b/>
        <sz val="9"/>
        <color theme="1"/>
        <rFont val="Calibri"/>
        <family val="2"/>
        <charset val="186"/>
        <scheme val="minor"/>
      </rPr>
      <t xml:space="preserve"> </t>
    </r>
    <r>
      <rPr>
        <i/>
        <sz val="9"/>
        <color theme="1"/>
        <rFont val="Calibri"/>
        <family val="2"/>
        <charset val="186"/>
        <scheme val="minor"/>
      </rPr>
      <t>1.2.4.uzdevums</t>
    </r>
  </si>
  <si>
    <r>
      <t>pamatnostādņu</t>
    </r>
    <r>
      <rPr>
        <b/>
        <sz val="9"/>
        <color theme="1"/>
        <rFont val="Calibri"/>
        <family val="2"/>
        <charset val="186"/>
        <scheme val="minor"/>
      </rPr>
      <t xml:space="preserve"> </t>
    </r>
    <r>
      <rPr>
        <i/>
        <sz val="9"/>
        <color theme="1"/>
        <rFont val="Calibri"/>
        <family val="2"/>
        <charset val="186"/>
        <scheme val="minor"/>
      </rPr>
      <t>1.2.5.uzdevums</t>
    </r>
  </si>
  <si>
    <t>20.01.00 apakšprogrammas Valsts sociālie pabalsti</t>
  </si>
  <si>
    <t>22.01.00 apakšprogramma Valsts bērnu tiesību aizsardzības inspekcija un bērnu uzticības tālrunis</t>
  </si>
  <si>
    <t>VK budžeta programma 63.00.00 Eiropas Sociālā fonda (ESF) projektu un pasākumu īstenošana</t>
  </si>
  <si>
    <t>1.5.5.Izstrādāt risku analīzes un vadības informācijas sistēmas satura 2.kārtu - agrīnā preventīvā atbalsta pakalpojumu sniedzēju reģistrēšanas moduli un paplašinot informācijas apjomu modulī par pakalpojumu saņēmējiem</t>
  </si>
  <si>
    <t xml:space="preserve">Finansēšanas avots, apjoms un kārtība tiks noteikta pēc informatīvā ziņojuma “Par Nepilngadīgo personu atbalsta informācijas sistēmas pārveidi” apstiprināšanas  </t>
  </si>
  <si>
    <t>NAP[575]; Detalizēts finanšu aprēķins 2026. un 2027.gadā (ar kopējo finansējumu 1,6 milj.) tiks atainots Pamatnostādņu Rīcības plānā 2026.-2028.gadā.</t>
  </si>
  <si>
    <t>6. pielikums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</si>
</sst>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 #,##0.00_-;_-* &quot;-&quot;??_-;_-@_-"/>
    <numFmt numFmtId="165" formatCode="_-* #,##0_-;\-* #,##0_-;_-* &quot;-&quot;??_-;_-@_-"/>
    <numFmt numFmtId="166" formatCode="#,##0_ ;\-#,##0\ "/>
  </numFmts>
  <fonts count="28" x14ac:knownFonts="1">
    <font>
      <sz val="11"/>
      <color theme="1"/>
      <name val="Calibri"/>
      <family val="2"/>
      <charset val="186"/>
      <scheme val="minor"/>
    </font>
    <font>
      <sz val="9"/>
      <color rgb="FF414142"/>
      <name val="Calibri"/>
      <family val="2"/>
      <charset val="186"/>
      <scheme val="minor"/>
    </font>
    <font>
      <sz val="9"/>
      <color theme="1"/>
      <name val="Calibri"/>
      <family val="2"/>
      <charset val="186"/>
      <scheme val="minor"/>
    </font>
    <font>
      <b/>
      <sz val="9"/>
      <color rgb="FF414142"/>
      <name val="Calibri"/>
      <family val="2"/>
      <charset val="186"/>
      <scheme val="minor"/>
    </font>
    <font>
      <i/>
      <sz val="9"/>
      <color theme="1"/>
      <name val="Calibri"/>
      <family val="2"/>
      <charset val="186"/>
      <scheme val="minor"/>
    </font>
    <font>
      <b/>
      <sz val="9"/>
      <color theme="1"/>
      <name val="Calibri"/>
      <family val="2"/>
      <charset val="186"/>
      <scheme val="minor"/>
    </font>
    <font>
      <sz val="9"/>
      <name val="Calibri"/>
      <family val="2"/>
      <charset val="186"/>
      <scheme val="minor"/>
    </font>
    <font>
      <sz val="9"/>
      <color rgb="FF212121"/>
      <name val="Calibri"/>
      <family val="2"/>
      <charset val="186"/>
      <scheme val="minor"/>
    </font>
    <font>
      <sz val="9"/>
      <color rgb="FF000000"/>
      <name val="Calibri"/>
      <family val="2"/>
      <charset val="186"/>
      <scheme val="minor"/>
    </font>
    <font>
      <sz val="9"/>
      <color rgb="FF1C1C1C"/>
      <name val="Calibri"/>
      <family val="2"/>
      <charset val="186"/>
      <scheme val="minor"/>
    </font>
    <font>
      <b/>
      <sz val="9"/>
      <name val="Calibri"/>
      <family val="2"/>
      <charset val="186"/>
      <scheme val="minor"/>
    </font>
    <font>
      <sz val="11"/>
      <color theme="1"/>
      <name val="Calibri"/>
      <family val="2"/>
      <charset val="186"/>
      <scheme val="minor"/>
    </font>
    <font>
      <sz val="9"/>
      <color rgb="FFFF0000"/>
      <name val="Calibri"/>
      <family val="2"/>
      <charset val="186"/>
      <scheme val="minor"/>
    </font>
    <font>
      <i/>
      <sz val="9"/>
      <color rgb="FF414142"/>
      <name val="Calibri"/>
      <family val="2"/>
      <charset val="186"/>
      <scheme val="minor"/>
    </font>
    <font>
      <sz val="7"/>
      <color rgb="FFFF0000"/>
      <name val="Arial"/>
      <family val="2"/>
      <charset val="186"/>
    </font>
    <font>
      <sz val="7"/>
      <color rgb="FF414142"/>
      <name val="Arial"/>
      <family val="2"/>
      <charset val="186"/>
    </font>
    <font>
      <b/>
      <sz val="8"/>
      <color rgb="FF414142"/>
      <name val="Calibri"/>
      <family val="2"/>
      <charset val="186"/>
      <scheme val="minor"/>
    </font>
    <font>
      <sz val="8"/>
      <color rgb="FF414142"/>
      <name val="Calibri"/>
      <family val="2"/>
      <charset val="186"/>
      <scheme val="minor"/>
    </font>
    <font>
      <sz val="7"/>
      <color rgb="FF414142"/>
      <name val="Calibri"/>
      <family val="2"/>
      <charset val="186"/>
      <scheme val="minor"/>
    </font>
    <font>
      <i/>
      <sz val="9"/>
      <name val="Calibri"/>
      <family val="2"/>
      <charset val="186"/>
      <scheme val="minor"/>
    </font>
    <font>
      <b/>
      <sz val="14"/>
      <color rgb="FF414142"/>
      <name val="Calibri"/>
      <family val="2"/>
      <charset val="186"/>
      <scheme val="minor"/>
    </font>
    <font>
      <i/>
      <sz val="10"/>
      <color theme="1"/>
      <name val="Calibri"/>
      <family val="2"/>
      <charset val="186"/>
      <scheme val="minor"/>
    </font>
    <font>
      <sz val="7"/>
      <color theme="1"/>
      <name val="Calibri"/>
      <family val="2"/>
      <charset val="186"/>
      <scheme val="minor"/>
    </font>
    <font>
      <sz val="8"/>
      <color theme="1"/>
      <name val="Calibri"/>
      <family val="2"/>
      <charset val="186"/>
      <scheme val="minor"/>
    </font>
    <font>
      <sz val="8"/>
      <name val="Calibri"/>
      <family val="2"/>
      <charset val="186"/>
      <scheme val="minor"/>
    </font>
    <font>
      <i/>
      <sz val="11"/>
      <color theme="1"/>
      <name val="Times New Roman"/>
      <family val="1"/>
      <charset val="186"/>
    </font>
    <font>
      <i/>
      <sz val="9"/>
      <color rgb="FF000000"/>
      <name val="Calibri"/>
      <family val="2"/>
      <charset val="186"/>
      <scheme val="minor"/>
    </font>
    <font>
      <sz val="7"/>
      <name val="Calibri"/>
      <family val="2"/>
      <charset val="186"/>
      <scheme val="minor"/>
    </font>
  </fonts>
  <fills count="16">
    <fill>
      <patternFill patternType="none"/>
    </fill>
    <fill>
      <patternFill patternType="gray125"/>
    </fill>
    <fill>
      <patternFill patternType="solid">
        <fgColor rgb="FFFFFFFF"/>
        <bgColor indexed="64"/>
      </patternFill>
    </fill>
    <fill>
      <patternFill patternType="solid">
        <fgColor theme="5" tint="0.79998168889431442"/>
        <bgColor indexed="64"/>
      </patternFill>
    </fill>
    <fill>
      <patternFill patternType="solid">
        <fgColor theme="5" tint="0.39997558519241921"/>
        <bgColor indexed="64"/>
      </patternFill>
    </fill>
    <fill>
      <patternFill patternType="solid">
        <fgColor theme="0"/>
        <bgColor indexed="64"/>
      </patternFill>
    </fill>
    <fill>
      <patternFill patternType="solid">
        <fgColor rgb="FFFFFF00"/>
        <bgColor indexed="64"/>
      </patternFill>
    </fill>
    <fill>
      <patternFill patternType="solid">
        <fgColor theme="5" tint="0.59999389629810485"/>
        <bgColor indexed="64"/>
      </patternFill>
    </fill>
    <fill>
      <patternFill patternType="solid">
        <fgColor rgb="FFFFFFFF"/>
        <bgColor rgb="FFFFFFFF"/>
      </patternFill>
    </fill>
    <fill>
      <patternFill patternType="solid">
        <fgColor theme="0"/>
        <bgColor rgb="FFFFFFFF"/>
      </patternFill>
    </fill>
    <fill>
      <patternFill patternType="solid">
        <fgColor theme="5" tint="0.39997558519241921"/>
        <bgColor rgb="FFFFFFFF"/>
      </patternFill>
    </fill>
    <fill>
      <patternFill patternType="solid">
        <fgColor theme="5" tint="0.79998168889431442"/>
        <bgColor rgb="FFFFFFFF"/>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4.9989318521683403E-2"/>
        <bgColor rgb="FFFFFFFF"/>
      </patternFill>
    </fill>
    <fill>
      <patternFill patternType="solid">
        <fgColor theme="0"/>
        <bgColor rgb="FF000000"/>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rgb="FF414142"/>
      </left>
      <right/>
      <top style="thin">
        <color rgb="FF414142"/>
      </top>
      <bottom style="thin">
        <color rgb="FF414142"/>
      </bottom>
      <diagonal/>
    </border>
    <border>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s>
  <cellStyleXfs count="2">
    <xf numFmtId="0" fontId="0" fillId="0" borderId="0"/>
    <xf numFmtId="164" fontId="11" fillId="0" borderId="0" applyFont="0" applyFill="0" applyBorder="0" applyAlignment="0" applyProtection="0"/>
  </cellStyleXfs>
  <cellXfs count="233">
    <xf numFmtId="0" fontId="0" fillId="0" borderId="0" xfId="0"/>
    <xf numFmtId="0" fontId="2" fillId="0" borderId="0" xfId="0" applyFont="1" applyBorder="1"/>
    <xf numFmtId="0" fontId="1" fillId="4" borderId="1" xfId="0" applyFont="1" applyFill="1" applyBorder="1" applyAlignment="1">
      <alignment vertical="top" wrapText="1"/>
    </xf>
    <xf numFmtId="0" fontId="1" fillId="2" borderId="1" xfId="0" applyFont="1" applyFill="1" applyBorder="1" applyAlignment="1">
      <alignment horizontal="center" vertical="top" wrapText="1"/>
    </xf>
    <xf numFmtId="0" fontId="1" fillId="3" borderId="1" xfId="0" applyFont="1" applyFill="1" applyBorder="1" applyAlignment="1">
      <alignment vertical="top" wrapText="1"/>
    </xf>
    <xf numFmtId="0" fontId="1" fillId="2" borderId="1" xfId="0" applyFont="1" applyFill="1" applyBorder="1" applyAlignment="1">
      <alignment horizontal="center" wrapText="1"/>
    </xf>
    <xf numFmtId="0" fontId="4" fillId="3" borderId="1" xfId="0" applyFont="1" applyFill="1" applyBorder="1" applyAlignment="1">
      <alignment wrapText="1"/>
    </xf>
    <xf numFmtId="0" fontId="2" fillId="0" borderId="1" xfId="0" applyFont="1" applyBorder="1"/>
    <xf numFmtId="0" fontId="2" fillId="3" borderId="1" xfId="0" applyFont="1" applyFill="1" applyBorder="1" applyAlignment="1">
      <alignment wrapText="1"/>
    </xf>
    <xf numFmtId="0" fontId="2" fillId="4" borderId="1" xfId="0" applyFont="1" applyFill="1" applyBorder="1"/>
    <xf numFmtId="0" fontId="2" fillId="3" borderId="1" xfId="0" applyFont="1" applyFill="1" applyBorder="1" applyAlignment="1">
      <alignment vertical="center" wrapText="1"/>
    </xf>
    <xf numFmtId="0" fontId="4" fillId="3" borderId="1" xfId="0" applyFont="1" applyFill="1" applyBorder="1" applyAlignment="1">
      <alignment vertical="center" wrapText="1"/>
    </xf>
    <xf numFmtId="0" fontId="5" fillId="6" borderId="1" xfId="0" applyFont="1" applyFill="1" applyBorder="1"/>
    <xf numFmtId="0" fontId="2" fillId="6" borderId="1" xfId="0" applyFont="1" applyFill="1" applyBorder="1"/>
    <xf numFmtId="0" fontId="5" fillId="4" borderId="1" xfId="0" applyFont="1" applyFill="1" applyBorder="1" applyAlignment="1">
      <alignment wrapText="1"/>
    </xf>
    <xf numFmtId="0" fontId="5" fillId="4" borderId="1" xfId="0" applyFont="1" applyFill="1" applyBorder="1" applyAlignment="1">
      <alignment vertical="center" wrapText="1"/>
    </xf>
    <xf numFmtId="0" fontId="7" fillId="3" borderId="1" xfId="0" applyFont="1" applyFill="1" applyBorder="1" applyAlignment="1">
      <alignment vertical="center" wrapText="1"/>
    </xf>
    <xf numFmtId="0" fontId="8" fillId="3" borderId="1" xfId="0" applyFont="1" applyFill="1" applyBorder="1" applyAlignment="1">
      <alignment horizontal="justify" vertical="center" wrapText="1"/>
    </xf>
    <xf numFmtId="0" fontId="5" fillId="6" borderId="1" xfId="0" applyFont="1" applyFill="1" applyBorder="1" applyAlignment="1">
      <alignment horizontal="left" vertical="center"/>
    </xf>
    <xf numFmtId="0" fontId="5" fillId="7" borderId="1" xfId="0" applyFont="1" applyFill="1" applyBorder="1" applyAlignment="1">
      <alignment wrapText="1"/>
    </xf>
    <xf numFmtId="0" fontId="2" fillId="7" borderId="1" xfId="0" applyFont="1" applyFill="1" applyBorder="1"/>
    <xf numFmtId="0" fontId="10" fillId="4" borderId="1" xfId="0" applyFont="1" applyFill="1" applyBorder="1" applyAlignment="1">
      <alignment wrapText="1"/>
    </xf>
    <xf numFmtId="0" fontId="3" fillId="6" borderId="1" xfId="0" applyFont="1" applyFill="1" applyBorder="1" applyAlignment="1">
      <alignment horizontal="left" vertical="center"/>
    </xf>
    <xf numFmtId="0" fontId="1" fillId="6" borderId="1" xfId="0" applyFont="1" applyFill="1" applyBorder="1" applyAlignment="1">
      <alignment vertical="center" wrapText="1"/>
    </xf>
    <xf numFmtId="0" fontId="3" fillId="4" borderId="1" xfId="0" applyFont="1" applyFill="1" applyBorder="1" applyAlignment="1">
      <alignment horizontal="left" wrapText="1"/>
    </xf>
    <xf numFmtId="0" fontId="2" fillId="3" borderId="1" xfId="0" applyFont="1" applyFill="1" applyBorder="1" applyAlignment="1">
      <alignment horizontal="justify" vertical="center" wrapText="1"/>
    </xf>
    <xf numFmtId="0" fontId="1" fillId="6" borderId="2" xfId="0" applyFont="1" applyFill="1" applyBorder="1" applyAlignment="1">
      <alignment horizontal="center" vertical="center" wrapText="1"/>
    </xf>
    <xf numFmtId="0" fontId="1" fillId="4" borderId="2" xfId="0" applyFont="1" applyFill="1" applyBorder="1" applyAlignment="1">
      <alignment horizontal="center" vertical="top" wrapText="1"/>
    </xf>
    <xf numFmtId="0" fontId="1" fillId="3" borderId="2" xfId="0" applyFont="1" applyFill="1" applyBorder="1" applyAlignment="1">
      <alignment horizontal="center" vertical="top" wrapText="1"/>
    </xf>
    <xf numFmtId="0" fontId="1" fillId="2" borderId="2" xfId="0" applyFont="1" applyFill="1" applyBorder="1" applyAlignment="1">
      <alignment horizontal="center" vertical="top" wrapText="1"/>
    </xf>
    <xf numFmtId="0" fontId="2" fillId="3" borderId="2" xfId="0" applyFont="1" applyFill="1" applyBorder="1"/>
    <xf numFmtId="0" fontId="2" fillId="4" borderId="2" xfId="0" applyFont="1" applyFill="1" applyBorder="1"/>
    <xf numFmtId="0" fontId="2" fillId="6" borderId="2" xfId="0" applyFont="1" applyFill="1" applyBorder="1"/>
    <xf numFmtId="0" fontId="6" fillId="4" borderId="2" xfId="0" applyFont="1" applyFill="1" applyBorder="1"/>
    <xf numFmtId="0" fontId="2" fillId="7" borderId="2" xfId="0" applyFont="1" applyFill="1" applyBorder="1"/>
    <xf numFmtId="0" fontId="12" fillId="2" borderId="1" xfId="0" applyFont="1" applyFill="1" applyBorder="1" applyAlignment="1">
      <alignment vertical="top" wrapText="1"/>
    </xf>
    <xf numFmtId="0" fontId="13" fillId="2" borderId="1" xfId="0" applyFont="1" applyFill="1" applyBorder="1" applyAlignment="1">
      <alignment vertical="top" wrapText="1"/>
    </xf>
    <xf numFmtId="0" fontId="18" fillId="2" borderId="1" xfId="0" applyFont="1" applyFill="1" applyBorder="1" applyAlignment="1">
      <alignment horizontal="center" vertical="top" wrapText="1"/>
    </xf>
    <xf numFmtId="0" fontId="2" fillId="5" borderId="0" xfId="0" applyFont="1" applyFill="1" applyBorder="1"/>
    <xf numFmtId="0" fontId="1" fillId="5" borderId="2" xfId="0" applyFont="1" applyFill="1" applyBorder="1" applyAlignment="1">
      <alignment horizontal="center" vertical="top" wrapText="1"/>
    </xf>
    <xf numFmtId="165" fontId="1" fillId="4" borderId="4" xfId="1" applyNumberFormat="1" applyFont="1" applyFill="1" applyBorder="1" applyAlignment="1">
      <alignment horizontal="right" vertical="center" wrapText="1"/>
    </xf>
    <xf numFmtId="165" fontId="1" fillId="3" borderId="4" xfId="1" applyNumberFormat="1" applyFont="1" applyFill="1" applyBorder="1" applyAlignment="1">
      <alignment horizontal="right" vertical="center" wrapText="1"/>
    </xf>
    <xf numFmtId="165" fontId="1" fillId="2" borderId="4" xfId="1" applyNumberFormat="1" applyFont="1" applyFill="1" applyBorder="1" applyAlignment="1">
      <alignment horizontal="right" vertical="center" wrapText="1"/>
    </xf>
    <xf numFmtId="165" fontId="1" fillId="2" borderId="5" xfId="1" applyNumberFormat="1" applyFont="1" applyFill="1" applyBorder="1" applyAlignment="1">
      <alignment wrapText="1"/>
    </xf>
    <xf numFmtId="165" fontId="1" fillId="2" borderId="3" xfId="1" applyNumberFormat="1" applyFont="1" applyFill="1" applyBorder="1" applyAlignment="1">
      <alignment wrapText="1"/>
    </xf>
    <xf numFmtId="165" fontId="1" fillId="2" borderId="1" xfId="1" applyNumberFormat="1" applyFont="1" applyFill="1" applyBorder="1" applyAlignment="1">
      <alignment wrapText="1"/>
    </xf>
    <xf numFmtId="165" fontId="1" fillId="3" borderId="4" xfId="1" applyNumberFormat="1" applyFont="1" applyFill="1" applyBorder="1" applyAlignment="1">
      <alignment wrapText="1"/>
    </xf>
    <xf numFmtId="165" fontId="2" fillId="3" borderId="4" xfId="1" applyNumberFormat="1" applyFont="1" applyFill="1" applyBorder="1"/>
    <xf numFmtId="165" fontId="2" fillId="4" borderId="4" xfId="1" applyNumberFormat="1" applyFont="1" applyFill="1" applyBorder="1"/>
    <xf numFmtId="165" fontId="2" fillId="6" borderId="4" xfId="1" applyNumberFormat="1" applyFont="1" applyFill="1" applyBorder="1"/>
    <xf numFmtId="165" fontId="2" fillId="0" borderId="4" xfId="1" applyNumberFormat="1" applyFont="1" applyBorder="1"/>
    <xf numFmtId="165" fontId="2" fillId="0" borderId="3" xfId="1" applyNumberFormat="1" applyFont="1" applyBorder="1"/>
    <xf numFmtId="165" fontId="2" fillId="0" borderId="5" xfId="1" applyNumberFormat="1" applyFont="1" applyBorder="1"/>
    <xf numFmtId="165" fontId="2" fillId="0" borderId="1" xfId="1" applyNumberFormat="1" applyFont="1" applyBorder="1"/>
    <xf numFmtId="165" fontId="2" fillId="3" borderId="1" xfId="1" applyNumberFormat="1" applyFont="1" applyFill="1" applyBorder="1"/>
    <xf numFmtId="165" fontId="2" fillId="3" borderId="3" xfId="1" applyNumberFormat="1" applyFont="1" applyFill="1" applyBorder="1"/>
    <xf numFmtId="165" fontId="2" fillId="3" borderId="5" xfId="1" applyNumberFormat="1" applyFont="1" applyFill="1" applyBorder="1"/>
    <xf numFmtId="165" fontId="2" fillId="6" borderId="5" xfId="1" applyNumberFormat="1" applyFont="1" applyFill="1" applyBorder="1"/>
    <xf numFmtId="165" fontId="2" fillId="6" borderId="3" xfId="1" applyNumberFormat="1" applyFont="1" applyFill="1" applyBorder="1"/>
    <xf numFmtId="165" fontId="2" fillId="6" borderId="1" xfId="1" applyNumberFormat="1" applyFont="1" applyFill="1" applyBorder="1"/>
    <xf numFmtId="165" fontId="2" fillId="4" borderId="5" xfId="1" applyNumberFormat="1" applyFont="1" applyFill="1" applyBorder="1"/>
    <xf numFmtId="165" fontId="2" fillId="4" borderId="3" xfId="1" applyNumberFormat="1" applyFont="1" applyFill="1" applyBorder="1"/>
    <xf numFmtId="165" fontId="2" fillId="4" borderId="1" xfId="1" applyNumberFormat="1" applyFont="1" applyFill="1" applyBorder="1"/>
    <xf numFmtId="165" fontId="2" fillId="7" borderId="5" xfId="1" applyNumberFormat="1" applyFont="1" applyFill="1" applyBorder="1"/>
    <xf numFmtId="165" fontId="2" fillId="7" borderId="3" xfId="1" applyNumberFormat="1" applyFont="1" applyFill="1" applyBorder="1"/>
    <xf numFmtId="165" fontId="2" fillId="7" borderId="1" xfId="1" applyNumberFormat="1" applyFont="1" applyFill="1" applyBorder="1"/>
    <xf numFmtId="165" fontId="1" fillId="6" borderId="1" xfId="1" applyNumberFormat="1" applyFont="1" applyFill="1" applyBorder="1" applyAlignment="1">
      <alignment vertical="top" wrapText="1"/>
    </xf>
    <xf numFmtId="165" fontId="1" fillId="4" borderId="1" xfId="1" applyNumberFormat="1" applyFont="1" applyFill="1" applyBorder="1" applyAlignment="1">
      <alignment horizontal="right" vertical="center" wrapText="1"/>
    </xf>
    <xf numFmtId="165" fontId="1" fillId="3" borderId="1" xfId="1" applyNumberFormat="1" applyFont="1" applyFill="1" applyBorder="1" applyAlignment="1">
      <alignment horizontal="right" vertical="center" wrapText="1"/>
    </xf>
    <xf numFmtId="165" fontId="1" fillId="2" borderId="1" xfId="1" applyNumberFormat="1" applyFont="1" applyFill="1" applyBorder="1" applyAlignment="1">
      <alignment horizontal="right" vertical="center" wrapText="1"/>
    </xf>
    <xf numFmtId="165" fontId="1" fillId="3" borderId="1" xfId="1" applyNumberFormat="1" applyFont="1" applyFill="1" applyBorder="1" applyAlignment="1">
      <alignment wrapText="1"/>
    </xf>
    <xf numFmtId="0" fontId="14" fillId="5" borderId="1" xfId="0" applyFont="1" applyFill="1" applyBorder="1" applyAlignment="1">
      <alignment vertical="top" wrapText="1"/>
    </xf>
    <xf numFmtId="0" fontId="14" fillId="8" borderId="1" xfId="0" applyFont="1" applyFill="1" applyBorder="1" applyAlignment="1">
      <alignment vertical="top" wrapText="1"/>
    </xf>
    <xf numFmtId="0" fontId="6" fillId="4" borderId="1" xfId="0" applyFont="1" applyFill="1" applyBorder="1"/>
    <xf numFmtId="165" fontId="1" fillId="6" borderId="3" xfId="1" applyNumberFormat="1" applyFont="1" applyFill="1" applyBorder="1" applyAlignment="1">
      <alignment vertical="top" wrapText="1"/>
    </xf>
    <xf numFmtId="165" fontId="1" fillId="4" borderId="3" xfId="1" applyNumberFormat="1" applyFont="1" applyFill="1" applyBorder="1" applyAlignment="1">
      <alignment horizontal="right" vertical="center" wrapText="1"/>
    </xf>
    <xf numFmtId="165" fontId="1" fillId="3" borderId="3" xfId="1" applyNumberFormat="1" applyFont="1" applyFill="1" applyBorder="1" applyAlignment="1">
      <alignment horizontal="right" vertical="center" wrapText="1"/>
    </xf>
    <xf numFmtId="165" fontId="1" fillId="2" borderId="3" xfId="1" applyNumberFormat="1" applyFont="1" applyFill="1" applyBorder="1" applyAlignment="1">
      <alignment horizontal="right" vertical="center" wrapText="1"/>
    </xf>
    <xf numFmtId="165" fontId="1" fillId="3" borderId="3" xfId="1" applyNumberFormat="1" applyFont="1" applyFill="1" applyBorder="1" applyAlignment="1">
      <alignment wrapText="1"/>
    </xf>
    <xf numFmtId="165" fontId="1" fillId="4" borderId="5" xfId="1" applyNumberFormat="1" applyFont="1" applyFill="1" applyBorder="1" applyAlignment="1">
      <alignment horizontal="right" vertical="center" wrapText="1"/>
    </xf>
    <xf numFmtId="165" fontId="1" fillId="3" borderId="5" xfId="1" applyNumberFormat="1" applyFont="1" applyFill="1" applyBorder="1" applyAlignment="1">
      <alignment horizontal="right" vertical="center" wrapText="1"/>
    </xf>
    <xf numFmtId="165" fontId="1" fillId="2" borderId="5" xfId="1" applyNumberFormat="1" applyFont="1" applyFill="1" applyBorder="1" applyAlignment="1">
      <alignment horizontal="right" vertical="center" wrapText="1"/>
    </xf>
    <xf numFmtId="165" fontId="1" fillId="3" borderId="5" xfId="1" applyNumberFormat="1" applyFont="1" applyFill="1" applyBorder="1" applyAlignment="1">
      <alignment wrapText="1"/>
    </xf>
    <xf numFmtId="165" fontId="1" fillId="2" borderId="4" xfId="1" applyNumberFormat="1" applyFont="1" applyFill="1" applyBorder="1" applyAlignment="1">
      <alignment wrapText="1"/>
    </xf>
    <xf numFmtId="165" fontId="2" fillId="7" borderId="4" xfId="1" applyNumberFormat="1" applyFont="1" applyFill="1" applyBorder="1"/>
    <xf numFmtId="0" fontId="13" fillId="5" borderId="1" xfId="0" applyFont="1" applyFill="1" applyBorder="1" applyAlignment="1">
      <alignment vertical="top" wrapText="1"/>
    </xf>
    <xf numFmtId="165" fontId="2" fillId="4" borderId="9" xfId="1" applyNumberFormat="1" applyFont="1" applyFill="1" applyBorder="1"/>
    <xf numFmtId="165" fontId="2" fillId="5" borderId="5" xfId="1" applyNumberFormat="1" applyFont="1" applyFill="1" applyBorder="1"/>
    <xf numFmtId="165" fontId="2" fillId="5" borderId="3" xfId="1" applyNumberFormat="1" applyFont="1" applyFill="1" applyBorder="1"/>
    <xf numFmtId="165" fontId="2" fillId="5" borderId="1" xfId="1" applyNumberFormat="1" applyFont="1" applyFill="1" applyBorder="1"/>
    <xf numFmtId="0" fontId="18" fillId="5" borderId="2" xfId="0" applyFont="1" applyFill="1" applyBorder="1" applyAlignment="1">
      <alignment horizontal="center" vertical="top" wrapText="1"/>
    </xf>
    <xf numFmtId="0" fontId="15" fillId="10" borderId="1" xfId="0" applyFont="1" applyFill="1" applyBorder="1" applyAlignment="1">
      <alignment vertical="top" wrapText="1"/>
    </xf>
    <xf numFmtId="0" fontId="17" fillId="4" borderId="2" xfId="0" applyFont="1" applyFill="1" applyBorder="1" applyAlignment="1">
      <alignment horizontal="center" vertical="top" wrapText="1"/>
    </xf>
    <xf numFmtId="0" fontId="1" fillId="11" borderId="1" xfId="0" applyFont="1" applyFill="1" applyBorder="1" applyAlignment="1">
      <alignment vertical="top" wrapText="1"/>
    </xf>
    <xf numFmtId="0" fontId="17" fillId="3" borderId="2" xfId="0" applyFont="1" applyFill="1" applyBorder="1" applyAlignment="1">
      <alignment horizontal="center" vertical="top" wrapText="1"/>
    </xf>
    <xf numFmtId="165" fontId="2" fillId="3" borderId="9" xfId="1" applyNumberFormat="1" applyFont="1" applyFill="1" applyBorder="1"/>
    <xf numFmtId="165" fontId="2" fillId="0" borderId="10" xfId="1" applyNumberFormat="1" applyFont="1" applyBorder="1"/>
    <xf numFmtId="0" fontId="18" fillId="5" borderId="5" xfId="0" applyFont="1" applyFill="1" applyBorder="1" applyAlignment="1">
      <alignment horizontal="center" vertical="top" wrapText="1"/>
    </xf>
    <xf numFmtId="0" fontId="18" fillId="2" borderId="2" xfId="0" applyFont="1" applyFill="1" applyBorder="1" applyAlignment="1">
      <alignment horizontal="center" vertical="top" wrapText="1"/>
    </xf>
    <xf numFmtId="165" fontId="2" fillId="5" borderId="4" xfId="1" applyNumberFormat="1" applyFont="1" applyFill="1" applyBorder="1"/>
    <xf numFmtId="0" fontId="13" fillId="4" borderId="1" xfId="0" applyFont="1" applyFill="1" applyBorder="1" applyAlignment="1">
      <alignment vertical="top" wrapText="1"/>
    </xf>
    <xf numFmtId="0" fontId="18" fillId="4" borderId="2" xfId="0" applyFont="1" applyFill="1" applyBorder="1" applyAlignment="1">
      <alignment horizontal="center" vertical="top" wrapText="1"/>
    </xf>
    <xf numFmtId="165" fontId="2" fillId="0" borderId="9" xfId="1" applyNumberFormat="1" applyFont="1" applyBorder="1"/>
    <xf numFmtId="0" fontId="18" fillId="3" borderId="2" xfId="0" applyFont="1" applyFill="1" applyBorder="1" applyAlignment="1">
      <alignment horizontal="center" vertical="top" wrapText="1"/>
    </xf>
    <xf numFmtId="165" fontId="2" fillId="6" borderId="9" xfId="1" applyNumberFormat="1" applyFont="1" applyFill="1" applyBorder="1"/>
    <xf numFmtId="0" fontId="12" fillId="8" borderId="11" xfId="0" applyFont="1" applyFill="1" applyBorder="1" applyAlignment="1">
      <alignment vertical="top" wrapText="1"/>
    </xf>
    <xf numFmtId="0" fontId="1" fillId="8" borderId="11" xfId="0" applyFont="1" applyFill="1" applyBorder="1" applyAlignment="1">
      <alignment vertical="top" wrapText="1"/>
    </xf>
    <xf numFmtId="0" fontId="12" fillId="8" borderId="1" xfId="0" applyFont="1" applyFill="1" applyBorder="1" applyAlignment="1">
      <alignment vertical="top" wrapText="1"/>
    </xf>
    <xf numFmtId="0" fontId="1" fillId="9" borderId="1" xfId="0" applyFont="1" applyFill="1" applyBorder="1" applyAlignment="1">
      <alignment vertical="top" wrapText="1"/>
    </xf>
    <xf numFmtId="0" fontId="12" fillId="5" borderId="1" xfId="0" applyFont="1" applyFill="1" applyBorder="1" applyAlignment="1">
      <alignment vertical="top" wrapText="1"/>
    </xf>
    <xf numFmtId="0" fontId="19" fillId="5" borderId="1" xfId="0" applyFont="1" applyFill="1" applyBorder="1" applyAlignment="1">
      <alignment horizontal="right" vertical="top" wrapText="1"/>
    </xf>
    <xf numFmtId="0" fontId="13" fillId="2" borderId="1" xfId="0" applyFont="1" applyFill="1" applyBorder="1" applyAlignment="1">
      <alignment horizontal="right" vertical="top" wrapText="1"/>
    </xf>
    <xf numFmtId="0" fontId="5" fillId="0" borderId="0" xfId="0" applyFont="1" applyBorder="1"/>
    <xf numFmtId="0" fontId="1" fillId="3" borderId="1" xfId="0" applyFont="1" applyFill="1" applyBorder="1" applyAlignment="1">
      <alignment horizontal="left" vertical="center" wrapText="1"/>
    </xf>
    <xf numFmtId="0" fontId="2" fillId="0" borderId="0" xfId="0" applyFont="1" applyBorder="1" applyAlignment="1">
      <alignment horizontal="left" wrapText="1"/>
    </xf>
    <xf numFmtId="0" fontId="3" fillId="2" borderId="1" xfId="0" applyFont="1" applyFill="1" applyBorder="1" applyAlignment="1">
      <alignment horizontal="left" vertical="center" wrapText="1"/>
    </xf>
    <xf numFmtId="0" fontId="1" fillId="6" borderId="1" xfId="0" applyFont="1" applyFill="1" applyBorder="1" applyAlignment="1">
      <alignment horizontal="left" vertical="top" wrapText="1"/>
    </xf>
    <xf numFmtId="0" fontId="1" fillId="4"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left" wrapText="1"/>
    </xf>
    <xf numFmtId="0" fontId="1" fillId="3" borderId="1" xfId="0" applyFont="1" applyFill="1" applyBorder="1" applyAlignment="1">
      <alignment horizontal="left" wrapText="1"/>
    </xf>
    <xf numFmtId="0" fontId="2" fillId="3" borderId="1" xfId="0" applyFont="1" applyFill="1" applyBorder="1" applyAlignment="1">
      <alignment horizontal="left" wrapText="1"/>
    </xf>
    <xf numFmtId="0" fontId="2" fillId="4" borderId="1" xfId="0" applyFont="1" applyFill="1" applyBorder="1" applyAlignment="1">
      <alignment horizontal="left" wrapText="1"/>
    </xf>
    <xf numFmtId="0" fontId="2" fillId="6" borderId="1" xfId="0" applyFont="1" applyFill="1" applyBorder="1" applyAlignment="1">
      <alignment horizontal="left" wrapText="1"/>
    </xf>
    <xf numFmtId="0" fontId="2" fillId="0" borderId="1" xfId="0" applyFont="1" applyBorder="1" applyAlignment="1">
      <alignment horizontal="left" wrapText="1"/>
    </xf>
    <xf numFmtId="0" fontId="2" fillId="5" borderId="1" xfId="0" applyFont="1" applyFill="1" applyBorder="1" applyAlignment="1">
      <alignment horizontal="left" wrapText="1"/>
    </xf>
    <xf numFmtId="165" fontId="2" fillId="3" borderId="1" xfId="1" applyNumberFormat="1" applyFont="1" applyFill="1" applyBorder="1" applyAlignment="1">
      <alignment horizontal="left" wrapText="1"/>
    </xf>
    <xf numFmtId="165" fontId="2" fillId="0" borderId="1" xfId="1" applyNumberFormat="1" applyFont="1" applyBorder="1" applyAlignment="1">
      <alignment horizontal="left"/>
    </xf>
    <xf numFmtId="0" fontId="6" fillId="4" borderId="1" xfId="0" applyFont="1" applyFill="1" applyBorder="1" applyAlignment="1">
      <alignment horizontal="left" wrapText="1"/>
    </xf>
    <xf numFmtId="0" fontId="2" fillId="7" borderId="1" xfId="0" applyFont="1" applyFill="1" applyBorder="1" applyAlignment="1">
      <alignment horizontal="left" wrapText="1"/>
    </xf>
    <xf numFmtId="165" fontId="2" fillId="0" borderId="12" xfId="1" applyNumberFormat="1" applyFont="1" applyBorder="1"/>
    <xf numFmtId="3" fontId="6" fillId="5" borderId="4" xfId="0" applyNumberFormat="1" applyFont="1" applyFill="1" applyBorder="1" applyAlignment="1">
      <alignment vertical="center" wrapText="1"/>
    </xf>
    <xf numFmtId="3" fontId="6" fillId="5" borderId="1" xfId="0" applyNumberFormat="1" applyFont="1" applyFill="1" applyBorder="1" applyAlignment="1">
      <alignment vertical="center" wrapText="1"/>
    </xf>
    <xf numFmtId="3" fontId="6" fillId="5" borderId="5" xfId="0" applyNumberFormat="1" applyFont="1" applyFill="1" applyBorder="1" applyAlignment="1">
      <alignment vertical="center" wrapText="1"/>
    </xf>
    <xf numFmtId="165" fontId="1" fillId="6" borderId="9" xfId="1" applyNumberFormat="1" applyFont="1" applyFill="1" applyBorder="1" applyAlignment="1">
      <alignment vertical="top" wrapText="1"/>
    </xf>
    <xf numFmtId="165" fontId="6" fillId="4" borderId="9" xfId="1" applyNumberFormat="1" applyFont="1" applyFill="1" applyBorder="1"/>
    <xf numFmtId="165" fontId="6" fillId="4" borderId="3" xfId="1" applyNumberFormat="1" applyFont="1" applyFill="1" applyBorder="1"/>
    <xf numFmtId="165" fontId="6" fillId="4" borderId="1" xfId="1" applyNumberFormat="1" applyFont="1" applyFill="1" applyBorder="1"/>
    <xf numFmtId="0" fontId="20" fillId="0" borderId="0" xfId="0" applyFont="1" applyBorder="1"/>
    <xf numFmtId="0" fontId="2" fillId="0" borderId="0" xfId="0" applyFont="1" applyBorder="1" applyAlignment="1">
      <alignment wrapText="1"/>
    </xf>
    <xf numFmtId="0" fontId="5" fillId="0" borderId="0" xfId="0" applyFont="1" applyBorder="1" applyAlignment="1">
      <alignment wrapText="1"/>
    </xf>
    <xf numFmtId="0" fontId="2" fillId="5" borderId="0" xfId="0" applyFont="1" applyFill="1" applyBorder="1" applyAlignment="1">
      <alignment wrapText="1"/>
    </xf>
    <xf numFmtId="0" fontId="6" fillId="5" borderId="0" xfId="0" applyFont="1" applyFill="1" applyBorder="1" applyAlignment="1">
      <alignment vertical="center" wrapText="1"/>
    </xf>
    <xf numFmtId="0" fontId="21" fillId="0" borderId="0" xfId="0" applyFont="1" applyBorder="1"/>
    <xf numFmtId="0" fontId="19" fillId="8" borderId="1" xfId="0" applyFont="1" applyFill="1" applyBorder="1" applyAlignment="1">
      <alignment vertical="top" wrapText="1"/>
    </xf>
    <xf numFmtId="0" fontId="13" fillId="9" borderId="1" xfId="0" applyFont="1" applyFill="1" applyBorder="1" applyAlignment="1">
      <alignment vertical="top" wrapText="1"/>
    </xf>
    <xf numFmtId="165" fontId="2" fillId="3" borderId="12" xfId="1" applyNumberFormat="1" applyFont="1" applyFill="1" applyBorder="1"/>
    <xf numFmtId="0" fontId="1" fillId="5" borderId="1" xfId="0" applyFont="1" applyFill="1" applyBorder="1" applyAlignment="1">
      <alignment horizontal="center" vertical="center" wrapText="1"/>
    </xf>
    <xf numFmtId="0" fontId="1" fillId="5" borderId="2" xfId="0" applyFont="1" applyFill="1" applyBorder="1" applyAlignment="1">
      <alignment horizontal="center" vertical="center" wrapText="1"/>
    </xf>
    <xf numFmtId="165" fontId="1" fillId="5" borderId="9" xfId="1" applyNumberFormat="1" applyFont="1" applyFill="1" applyBorder="1" applyAlignment="1">
      <alignment horizontal="right" vertical="center" wrapText="1"/>
    </xf>
    <xf numFmtId="165" fontId="1" fillId="5" borderId="1" xfId="1" applyNumberFormat="1" applyFont="1" applyFill="1" applyBorder="1" applyAlignment="1">
      <alignment horizontal="right" vertical="center" wrapText="1"/>
    </xf>
    <xf numFmtId="165" fontId="1" fillId="5" borderId="12" xfId="1" applyNumberFormat="1" applyFont="1" applyFill="1" applyBorder="1" applyAlignment="1">
      <alignment horizontal="right" vertical="center" wrapText="1"/>
    </xf>
    <xf numFmtId="0" fontId="1" fillId="5" borderId="1" xfId="0" applyFont="1" applyFill="1" applyBorder="1" applyAlignment="1">
      <alignment horizontal="left" vertical="center" wrapText="1"/>
    </xf>
    <xf numFmtId="0" fontId="3" fillId="5" borderId="1" xfId="0" applyFont="1" applyFill="1" applyBorder="1" applyAlignment="1">
      <alignment horizontal="left" vertical="center" wrapText="1"/>
    </xf>
    <xf numFmtId="165" fontId="1" fillId="5" borderId="3" xfId="1" applyNumberFormat="1" applyFont="1" applyFill="1" applyBorder="1" applyAlignment="1">
      <alignment horizontal="right" vertical="center" wrapText="1"/>
    </xf>
    <xf numFmtId="0" fontId="13" fillId="5" borderId="1" xfId="0" applyFont="1" applyFill="1" applyBorder="1" applyAlignment="1">
      <alignment horizontal="right" vertical="top" wrapText="1"/>
    </xf>
    <xf numFmtId="0" fontId="1" fillId="5" borderId="1" xfId="0" applyFont="1" applyFill="1" applyBorder="1" applyAlignment="1">
      <alignment vertical="center" wrapText="1"/>
    </xf>
    <xf numFmtId="165" fontId="1" fillId="5" borderId="4" xfId="1" applyNumberFormat="1" applyFont="1" applyFill="1" applyBorder="1" applyAlignment="1">
      <alignment vertical="top" wrapText="1"/>
    </xf>
    <xf numFmtId="165" fontId="1" fillId="5" borderId="1" xfId="1" applyNumberFormat="1" applyFont="1" applyFill="1" applyBorder="1" applyAlignment="1">
      <alignment vertical="top" wrapText="1"/>
    </xf>
    <xf numFmtId="165" fontId="1" fillId="5" borderId="5" xfId="1" applyNumberFormat="1" applyFont="1" applyFill="1" applyBorder="1" applyAlignment="1">
      <alignment vertical="top" wrapText="1"/>
    </xf>
    <xf numFmtId="165" fontId="1" fillId="5" borderId="3" xfId="1" applyNumberFormat="1" applyFont="1" applyFill="1" applyBorder="1" applyAlignment="1">
      <alignment vertical="top" wrapText="1"/>
    </xf>
    <xf numFmtId="0" fontId="1" fillId="5" borderId="1" xfId="0" applyFont="1" applyFill="1" applyBorder="1" applyAlignment="1">
      <alignment horizontal="left" vertical="top" wrapText="1"/>
    </xf>
    <xf numFmtId="0" fontId="3" fillId="12" borderId="1" xfId="0" applyFont="1" applyFill="1" applyBorder="1" applyAlignment="1">
      <alignment horizontal="center" vertical="center" wrapText="1"/>
    </xf>
    <xf numFmtId="0" fontId="3" fillId="12" borderId="2" xfId="0" applyFont="1" applyFill="1" applyBorder="1" applyAlignment="1">
      <alignment horizontal="center" vertical="center" wrapText="1"/>
    </xf>
    <xf numFmtId="165" fontId="3" fillId="12" borderId="4" xfId="1" applyNumberFormat="1" applyFont="1" applyFill="1" applyBorder="1" applyAlignment="1">
      <alignment horizontal="right" vertical="center" wrapText="1"/>
    </xf>
    <xf numFmtId="165" fontId="3" fillId="12" borderId="1" xfId="1" applyNumberFormat="1" applyFont="1" applyFill="1" applyBorder="1" applyAlignment="1">
      <alignment horizontal="right" vertical="center" wrapText="1"/>
    </xf>
    <xf numFmtId="165" fontId="3" fillId="12" borderId="5" xfId="1" applyNumberFormat="1" applyFont="1" applyFill="1" applyBorder="1" applyAlignment="1">
      <alignment horizontal="right" vertical="center" wrapText="1"/>
    </xf>
    <xf numFmtId="165" fontId="3" fillId="12" borderId="3" xfId="1" applyNumberFormat="1" applyFont="1" applyFill="1" applyBorder="1" applyAlignment="1">
      <alignment horizontal="right" vertical="center" wrapText="1"/>
    </xf>
    <xf numFmtId="0" fontId="3" fillId="12" borderId="1" xfId="0" applyFont="1" applyFill="1" applyBorder="1" applyAlignment="1">
      <alignment horizontal="left" vertical="center" wrapText="1"/>
    </xf>
    <xf numFmtId="0" fontId="1" fillId="12" borderId="1" xfId="0" applyFont="1" applyFill="1" applyBorder="1" applyAlignment="1">
      <alignment horizontal="center" vertical="center" wrapText="1"/>
    </xf>
    <xf numFmtId="0" fontId="1" fillId="12" borderId="2" xfId="0" applyFont="1" applyFill="1" applyBorder="1" applyAlignment="1">
      <alignment horizontal="center" vertical="center" wrapText="1"/>
    </xf>
    <xf numFmtId="165" fontId="1" fillId="12" borderId="4" xfId="1" applyNumberFormat="1" applyFont="1" applyFill="1" applyBorder="1" applyAlignment="1">
      <alignment horizontal="right" vertical="center" wrapText="1"/>
    </xf>
    <xf numFmtId="165" fontId="1" fillId="12" borderId="1" xfId="1" applyNumberFormat="1" applyFont="1" applyFill="1" applyBorder="1" applyAlignment="1">
      <alignment horizontal="right" vertical="center" wrapText="1"/>
    </xf>
    <xf numFmtId="165" fontId="1" fillId="12" borderId="5" xfId="1" applyNumberFormat="1" applyFont="1" applyFill="1" applyBorder="1" applyAlignment="1">
      <alignment horizontal="right" vertical="center" wrapText="1"/>
    </xf>
    <xf numFmtId="165" fontId="1" fillId="12" borderId="3" xfId="1" applyNumberFormat="1" applyFont="1" applyFill="1" applyBorder="1" applyAlignment="1">
      <alignment horizontal="right" vertical="center" wrapText="1"/>
    </xf>
    <xf numFmtId="0" fontId="1" fillId="12" borderId="1" xfId="0" applyFont="1" applyFill="1" applyBorder="1" applyAlignment="1">
      <alignment horizontal="left" vertical="center" wrapText="1"/>
    </xf>
    <xf numFmtId="165" fontId="1" fillId="12" borderId="9" xfId="1" applyNumberFormat="1" applyFont="1" applyFill="1" applyBorder="1" applyAlignment="1">
      <alignment horizontal="right" vertical="center" wrapText="1"/>
    </xf>
    <xf numFmtId="165" fontId="1" fillId="12" borderId="12" xfId="1" applyNumberFormat="1" applyFont="1" applyFill="1" applyBorder="1" applyAlignment="1">
      <alignment horizontal="right" vertical="center" wrapText="1"/>
    </xf>
    <xf numFmtId="0" fontId="10" fillId="13" borderId="1" xfId="0" applyFont="1" applyFill="1" applyBorder="1" applyAlignment="1">
      <alignment vertical="top" wrapText="1"/>
    </xf>
    <xf numFmtId="0" fontId="3" fillId="13" borderId="1" xfId="0" applyFont="1" applyFill="1" applyBorder="1" applyAlignment="1">
      <alignment horizontal="center" vertical="center" wrapText="1"/>
    </xf>
    <xf numFmtId="0" fontId="3" fillId="13" borderId="2" xfId="0" applyFont="1" applyFill="1" applyBorder="1" applyAlignment="1">
      <alignment horizontal="center" vertical="center" wrapText="1"/>
    </xf>
    <xf numFmtId="165" fontId="3" fillId="13" borderId="9" xfId="1" applyNumberFormat="1" applyFont="1" applyFill="1" applyBorder="1" applyAlignment="1">
      <alignment horizontal="right" vertical="center" wrapText="1"/>
    </xf>
    <xf numFmtId="165" fontId="3" fillId="13" borderId="1" xfId="1" applyNumberFormat="1" applyFont="1" applyFill="1" applyBorder="1" applyAlignment="1">
      <alignment horizontal="right" vertical="center" wrapText="1"/>
    </xf>
    <xf numFmtId="165" fontId="3" fillId="13" borderId="12" xfId="1" applyNumberFormat="1" applyFont="1" applyFill="1" applyBorder="1" applyAlignment="1">
      <alignment horizontal="right" vertical="center" wrapText="1"/>
    </xf>
    <xf numFmtId="165" fontId="3" fillId="13" borderId="3" xfId="1" applyNumberFormat="1" applyFont="1" applyFill="1" applyBorder="1" applyAlignment="1">
      <alignment horizontal="right" vertical="center" wrapText="1"/>
    </xf>
    <xf numFmtId="0" fontId="3" fillId="13" borderId="1" xfId="0" applyFont="1" applyFill="1" applyBorder="1" applyAlignment="1">
      <alignment horizontal="left" vertical="center" wrapText="1"/>
    </xf>
    <xf numFmtId="0" fontId="10" fillId="14" borderId="1" xfId="0" applyFont="1" applyFill="1" applyBorder="1" applyAlignment="1">
      <alignment vertical="top" wrapText="1"/>
    </xf>
    <xf numFmtId="0" fontId="22" fillId="0" borderId="0" xfId="0" applyFont="1" applyBorder="1" applyAlignment="1">
      <alignment wrapText="1"/>
    </xf>
    <xf numFmtId="0" fontId="23" fillId="0" borderId="0" xfId="0" applyFont="1" applyBorder="1" applyAlignment="1">
      <alignment wrapText="1"/>
    </xf>
    <xf numFmtId="0" fontId="23" fillId="0" borderId="0" xfId="0" applyFont="1" applyAlignment="1">
      <alignment wrapText="1"/>
    </xf>
    <xf numFmtId="49" fontId="13" fillId="2" borderId="1" xfId="0" applyNumberFormat="1" applyFont="1" applyFill="1" applyBorder="1" applyAlignment="1">
      <alignment vertical="top" wrapText="1"/>
    </xf>
    <xf numFmtId="49" fontId="13" fillId="2" borderId="1" xfId="0" applyNumberFormat="1" applyFont="1" applyFill="1" applyBorder="1" applyAlignment="1">
      <alignment horizontal="right" vertical="top" wrapText="1"/>
    </xf>
    <xf numFmtId="166" fontId="1" fillId="5" borderId="9" xfId="1" applyNumberFormat="1" applyFont="1" applyFill="1" applyBorder="1" applyAlignment="1">
      <alignment horizontal="right" vertical="center" wrapText="1"/>
    </xf>
    <xf numFmtId="166" fontId="1" fillId="5" borderId="1" xfId="1" applyNumberFormat="1" applyFont="1" applyFill="1" applyBorder="1" applyAlignment="1">
      <alignment horizontal="right" vertical="center" wrapText="1"/>
    </xf>
    <xf numFmtId="166" fontId="1" fillId="5" borderId="12" xfId="1" applyNumberFormat="1" applyFont="1" applyFill="1" applyBorder="1" applyAlignment="1">
      <alignment horizontal="right" vertical="center" wrapText="1"/>
    </xf>
    <xf numFmtId="0" fontId="25" fillId="0" borderId="0" xfId="0" applyFont="1"/>
    <xf numFmtId="0" fontId="4" fillId="0" borderId="0" xfId="0" applyFont="1"/>
    <xf numFmtId="0" fontId="26" fillId="0" borderId="0" xfId="0" applyFont="1"/>
    <xf numFmtId="0" fontId="2" fillId="5" borderId="1" xfId="0" applyFont="1" applyFill="1" applyBorder="1"/>
    <xf numFmtId="165" fontId="1" fillId="5" borderId="10" xfId="1" applyNumberFormat="1" applyFont="1" applyFill="1" applyBorder="1" applyAlignment="1">
      <alignment horizontal="right" vertical="center" wrapText="1"/>
    </xf>
    <xf numFmtId="0" fontId="27" fillId="5" borderId="2" xfId="0" applyFont="1" applyFill="1" applyBorder="1" applyAlignment="1">
      <alignment horizontal="center" vertical="top" wrapText="1"/>
    </xf>
    <xf numFmtId="165" fontId="6" fillId="5" borderId="1" xfId="1" applyNumberFormat="1" applyFont="1" applyFill="1" applyBorder="1"/>
    <xf numFmtId="165" fontId="6" fillId="0" borderId="1" xfId="1" applyNumberFormat="1" applyFont="1" applyBorder="1"/>
    <xf numFmtId="0" fontId="2" fillId="5" borderId="0" xfId="0" applyFont="1" applyFill="1" applyAlignment="1">
      <alignment wrapText="1"/>
    </xf>
    <xf numFmtId="0" fontId="8" fillId="15" borderId="0" xfId="0" applyFont="1" applyFill="1" applyAlignment="1">
      <alignment wrapText="1"/>
    </xf>
    <xf numFmtId="165" fontId="1" fillId="5" borderId="3" xfId="1" applyNumberFormat="1" applyFont="1" applyFill="1" applyBorder="1" applyAlignment="1">
      <alignment wrapText="1"/>
    </xf>
    <xf numFmtId="165" fontId="1" fillId="5" borderId="1" xfId="1" applyNumberFormat="1" applyFont="1" applyFill="1" applyBorder="1" applyAlignment="1">
      <alignment wrapText="1"/>
    </xf>
    <xf numFmtId="0" fontId="22" fillId="3" borderId="2" xfId="0" applyFont="1" applyFill="1" applyBorder="1"/>
    <xf numFmtId="0" fontId="22" fillId="4" borderId="2" xfId="0" applyFont="1" applyFill="1" applyBorder="1"/>
    <xf numFmtId="0" fontId="16" fillId="2" borderId="18" xfId="0" applyFont="1" applyFill="1" applyBorder="1" applyAlignment="1">
      <alignment horizontal="center" vertical="center" wrapText="1"/>
    </xf>
    <xf numFmtId="0" fontId="16" fillId="2" borderId="19" xfId="0" applyFont="1" applyFill="1" applyBorder="1" applyAlignment="1">
      <alignment horizontal="center" vertical="center" wrapText="1"/>
    </xf>
    <xf numFmtId="0" fontId="16" fillId="2" borderId="15" xfId="0" applyFont="1" applyFill="1" applyBorder="1" applyAlignment="1">
      <alignment horizontal="center" vertical="center" wrapText="1"/>
    </xf>
    <xf numFmtId="0" fontId="17" fillId="2" borderId="16"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14"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6" xfId="0" applyFont="1" applyFill="1" applyBorder="1" applyAlignment="1">
      <alignment horizontal="center" wrapText="1"/>
    </xf>
    <xf numFmtId="0" fontId="3" fillId="2" borderId="7" xfId="0" applyFont="1" applyFill="1" applyBorder="1" applyAlignment="1">
      <alignment horizontal="center" wrapText="1"/>
    </xf>
    <xf numFmtId="0" fontId="3" fillId="2" borderId="8" xfId="0" applyFont="1" applyFill="1" applyBorder="1" applyAlignment="1">
      <alignment horizontal="center" wrapText="1"/>
    </xf>
    <xf numFmtId="0" fontId="3" fillId="2" borderId="13" xfId="0" applyFont="1" applyFill="1" applyBorder="1" applyAlignment="1">
      <alignment horizontal="center" wrapText="1"/>
    </xf>
    <xf numFmtId="0" fontId="3" fillId="2" borderId="14" xfId="0" applyFont="1" applyFill="1" applyBorder="1" applyAlignment="1">
      <alignment horizontal="center" wrapText="1"/>
    </xf>
    <xf numFmtId="0" fontId="3" fillId="2" borderId="15" xfId="0" applyFont="1" applyFill="1" applyBorder="1" applyAlignment="1">
      <alignment horizontal="center" wrapText="1"/>
    </xf>
    <xf numFmtId="0" fontId="3" fillId="2" borderId="4" xfId="0" applyFont="1" applyFill="1" applyBorder="1" applyAlignment="1">
      <alignment horizontal="center" wrapText="1"/>
    </xf>
    <xf numFmtId="0" fontId="3" fillId="2" borderId="1" xfId="0" applyFont="1" applyFill="1" applyBorder="1" applyAlignment="1">
      <alignment horizontal="center" wrapText="1"/>
    </xf>
    <xf numFmtId="0" fontId="3" fillId="2" borderId="5" xfId="0" applyFont="1" applyFill="1" applyBorder="1" applyAlignment="1">
      <alignment horizontal="center" wrapText="1"/>
    </xf>
    <xf numFmtId="0" fontId="3" fillId="2" borderId="3" xfId="0" applyFont="1" applyFill="1" applyBorder="1" applyAlignment="1">
      <alignment horizontal="center" wrapText="1"/>
    </xf>
    <xf numFmtId="0" fontId="3" fillId="2" borderId="4"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3" xfId="0" applyFont="1" applyFill="1" applyBorder="1" applyAlignment="1">
      <alignment horizontal="center"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dizains">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94"/>
  <sheetViews>
    <sheetView tabSelected="1" topLeftCell="A115" zoomScaleNormal="100" workbookViewId="0">
      <selection activeCell="K1" sqref="K1"/>
    </sheetView>
  </sheetViews>
  <sheetFormatPr defaultColWidth="8.7109375" defaultRowHeight="12" x14ac:dyDescent="0.2"/>
  <cols>
    <col min="1" max="1" width="39" style="1" customWidth="1"/>
    <col min="2" max="2" width="37.7109375" style="1" customWidth="1"/>
    <col min="3" max="3" width="18.140625" style="1" customWidth="1"/>
    <col min="4" max="5" width="10.28515625" style="1" bestFit="1" customWidth="1"/>
    <col min="6" max="6" width="10.5703125" style="1" bestFit="1" customWidth="1"/>
    <col min="7" max="7" width="9.42578125" style="1" bestFit="1" customWidth="1"/>
    <col min="8" max="8" width="10.140625" style="1" bestFit="1" customWidth="1"/>
    <col min="9" max="10" width="10.28515625" style="1" bestFit="1" customWidth="1"/>
    <col min="11" max="11" width="10" style="1" bestFit="1" customWidth="1"/>
    <col min="12" max="12" width="12.5703125" style="114" customWidth="1"/>
    <col min="13" max="13" width="30.140625" style="139" customWidth="1"/>
    <col min="14" max="14" width="33" style="1" customWidth="1"/>
    <col min="15" max="16384" width="8.7109375" style="1"/>
  </cols>
  <sheetData>
    <row r="1" spans="1:14" x14ac:dyDescent="0.25">
      <c r="K1" s="1" t="s">
        <v>263</v>
      </c>
    </row>
    <row r="2" spans="1:14" ht="18.75" x14ac:dyDescent="0.3">
      <c r="A2" s="138" t="s">
        <v>10</v>
      </c>
    </row>
    <row r="3" spans="1:14" ht="12.6" thickBot="1" x14ac:dyDescent="0.3">
      <c r="K3" s="1" t="s">
        <v>11</v>
      </c>
    </row>
    <row r="4" spans="1:14" ht="14.45" customHeight="1" x14ac:dyDescent="0.2">
      <c r="A4" s="215" t="s">
        <v>14</v>
      </c>
      <c r="B4" s="218" t="s">
        <v>0</v>
      </c>
      <c r="C4" s="209" t="s">
        <v>122</v>
      </c>
      <c r="D4" s="219" t="s">
        <v>1</v>
      </c>
      <c r="E4" s="220"/>
      <c r="F4" s="221"/>
      <c r="G4" s="228" t="s">
        <v>2</v>
      </c>
      <c r="H4" s="226"/>
      <c r="I4" s="226"/>
      <c r="J4" s="226"/>
      <c r="K4" s="226"/>
      <c r="L4" s="212" t="s">
        <v>121</v>
      </c>
    </row>
    <row r="5" spans="1:14" x14ac:dyDescent="0.2">
      <c r="A5" s="216"/>
      <c r="B5" s="218"/>
      <c r="C5" s="210"/>
      <c r="D5" s="222"/>
      <c r="E5" s="223"/>
      <c r="F5" s="224"/>
      <c r="G5" s="228"/>
      <c r="H5" s="226"/>
      <c r="I5" s="226"/>
      <c r="J5" s="226"/>
      <c r="K5" s="226"/>
      <c r="L5" s="213"/>
    </row>
    <row r="6" spans="1:14" ht="39.6" customHeight="1" x14ac:dyDescent="0.2">
      <c r="A6" s="216"/>
      <c r="B6" s="218"/>
      <c r="C6" s="210"/>
      <c r="D6" s="225"/>
      <c r="E6" s="226"/>
      <c r="F6" s="227"/>
      <c r="G6" s="228"/>
      <c r="H6" s="226"/>
      <c r="I6" s="226"/>
      <c r="J6" s="226"/>
      <c r="K6" s="226"/>
      <c r="L6" s="214"/>
      <c r="N6" s="1" t="s">
        <v>254</v>
      </c>
    </row>
    <row r="7" spans="1:14" ht="36" x14ac:dyDescent="0.2">
      <c r="A7" s="216"/>
      <c r="B7" s="218"/>
      <c r="C7" s="210"/>
      <c r="D7" s="229" t="s">
        <v>23</v>
      </c>
      <c r="E7" s="230" t="s">
        <v>24</v>
      </c>
      <c r="F7" s="231" t="s">
        <v>25</v>
      </c>
      <c r="G7" s="232" t="s">
        <v>24</v>
      </c>
      <c r="H7" s="230" t="s">
        <v>25</v>
      </c>
      <c r="I7" s="230" t="s">
        <v>26</v>
      </c>
      <c r="J7" s="37" t="s">
        <v>4</v>
      </c>
      <c r="K7" s="37" t="s">
        <v>5</v>
      </c>
      <c r="L7" s="115"/>
    </row>
    <row r="8" spans="1:14" ht="31.9" customHeight="1" x14ac:dyDescent="0.2">
      <c r="A8" s="217"/>
      <c r="B8" s="218"/>
      <c r="C8" s="211"/>
      <c r="D8" s="229"/>
      <c r="E8" s="230"/>
      <c r="F8" s="231"/>
      <c r="G8" s="232"/>
      <c r="H8" s="230"/>
      <c r="I8" s="230"/>
      <c r="J8" s="37" t="s">
        <v>3</v>
      </c>
      <c r="K8" s="37" t="s">
        <v>6</v>
      </c>
      <c r="L8" s="115"/>
    </row>
    <row r="9" spans="1:14" x14ac:dyDescent="0.2">
      <c r="A9" s="162" t="s">
        <v>7</v>
      </c>
      <c r="B9" s="162"/>
      <c r="C9" s="163"/>
      <c r="D9" s="164">
        <f>D25+D168+D245+D270+D335+D386+D13</f>
        <v>1956014</v>
      </c>
      <c r="E9" s="165">
        <f t="shared" ref="E9:K9" si="0">E25+E168+E245+E270+E335+E386</f>
        <v>5177107</v>
      </c>
      <c r="F9" s="166">
        <f t="shared" si="0"/>
        <v>4327348</v>
      </c>
      <c r="G9" s="167">
        <f t="shared" si="0"/>
        <v>9667973</v>
      </c>
      <c r="H9" s="167">
        <f t="shared" si="0"/>
        <v>20826423</v>
      </c>
      <c r="I9" s="167">
        <f t="shared" si="0"/>
        <v>22352147</v>
      </c>
      <c r="J9" s="167">
        <f t="shared" si="0"/>
        <v>11985809</v>
      </c>
      <c r="K9" s="167">
        <f t="shared" si="0"/>
        <v>15453875</v>
      </c>
      <c r="L9" s="168"/>
    </row>
    <row r="10" spans="1:14" x14ac:dyDescent="0.2">
      <c r="A10" s="162" t="s">
        <v>219</v>
      </c>
      <c r="B10" s="169"/>
      <c r="C10" s="170"/>
      <c r="D10" s="171"/>
      <c r="E10" s="172"/>
      <c r="F10" s="173"/>
      <c r="G10" s="174"/>
      <c r="H10" s="172"/>
      <c r="I10" s="172"/>
      <c r="J10" s="172"/>
      <c r="K10" s="172"/>
      <c r="L10" s="175"/>
    </row>
    <row r="11" spans="1:14" x14ac:dyDescent="0.2">
      <c r="A11" s="111" t="s">
        <v>206</v>
      </c>
      <c r="B11" s="147"/>
      <c r="C11" s="148"/>
      <c r="D11" s="149">
        <f>D18+D21+D23</f>
        <v>548000</v>
      </c>
      <c r="E11" s="150">
        <f t="shared" ref="E11:K11" si="1">E18+E21+E23</f>
        <v>3731341</v>
      </c>
      <c r="F11" s="151">
        <f t="shared" si="1"/>
        <v>3766363</v>
      </c>
      <c r="G11" s="149">
        <f>G18+G21+G23</f>
        <v>5308068</v>
      </c>
      <c r="H11" s="150">
        <f>H18+H21+H23</f>
        <v>13943933</v>
      </c>
      <c r="I11" s="150">
        <f t="shared" si="1"/>
        <v>13969697</v>
      </c>
      <c r="J11" s="150">
        <f t="shared" si="1"/>
        <v>0</v>
      </c>
      <c r="K11" s="151">
        <f t="shared" si="1"/>
        <v>13969697</v>
      </c>
      <c r="L11" s="152"/>
    </row>
    <row r="12" spans="1:14" ht="36" x14ac:dyDescent="0.2">
      <c r="A12" s="111" t="s">
        <v>117</v>
      </c>
      <c r="B12" s="147"/>
      <c r="C12" s="148"/>
      <c r="D12" s="149">
        <f>D16+D19</f>
        <v>1408014</v>
      </c>
      <c r="E12" s="150">
        <f t="shared" ref="E12:K12" si="2">E16+E19</f>
        <v>1445766</v>
      </c>
      <c r="F12" s="151">
        <f t="shared" si="2"/>
        <v>560985</v>
      </c>
      <c r="G12" s="149">
        <f t="shared" si="2"/>
        <v>2875727</v>
      </c>
      <c r="H12" s="150">
        <f t="shared" si="2"/>
        <v>5398312</v>
      </c>
      <c r="I12" s="150">
        <f t="shared" si="2"/>
        <v>6898272</v>
      </c>
      <c r="J12" s="150">
        <f t="shared" si="2"/>
        <v>11985809</v>
      </c>
      <c r="K12" s="151">
        <f t="shared" si="2"/>
        <v>0</v>
      </c>
      <c r="L12" s="152"/>
    </row>
    <row r="13" spans="1:14" x14ac:dyDescent="0.2">
      <c r="A13" s="191" t="s">
        <v>227</v>
      </c>
      <c r="B13" s="147"/>
      <c r="C13" s="148"/>
      <c r="D13" s="149"/>
      <c r="E13" s="150"/>
      <c r="F13" s="151"/>
      <c r="G13" s="192">
        <f>G377</f>
        <v>1484178</v>
      </c>
      <c r="H13" s="193">
        <f t="shared" ref="H13:K13" si="3">H377</f>
        <v>1484178</v>
      </c>
      <c r="I13" s="193">
        <f t="shared" si="3"/>
        <v>1484178</v>
      </c>
      <c r="J13" s="193">
        <f t="shared" si="3"/>
        <v>0</v>
      </c>
      <c r="K13" s="194">
        <f t="shared" si="3"/>
        <v>1484178</v>
      </c>
      <c r="L13" s="152"/>
    </row>
    <row r="14" spans="1:14" x14ac:dyDescent="0.2">
      <c r="A14" s="162" t="s">
        <v>220</v>
      </c>
      <c r="B14" s="169"/>
      <c r="C14" s="170"/>
      <c r="D14" s="176"/>
      <c r="E14" s="172"/>
      <c r="F14" s="177"/>
      <c r="G14" s="176"/>
      <c r="H14" s="172"/>
      <c r="I14" s="172"/>
      <c r="J14" s="172"/>
      <c r="K14" s="177"/>
      <c r="L14" s="175"/>
    </row>
    <row r="15" spans="1:14" s="112" customFormat="1" x14ac:dyDescent="0.25">
      <c r="A15" s="178" t="s">
        <v>119</v>
      </c>
      <c r="B15" s="179"/>
      <c r="C15" s="180"/>
      <c r="D15" s="181">
        <f>D16</f>
        <v>0</v>
      </c>
      <c r="E15" s="182">
        <f t="shared" ref="E15:J15" si="4">E16</f>
        <v>0</v>
      </c>
      <c r="F15" s="183">
        <f t="shared" si="4"/>
        <v>0</v>
      </c>
      <c r="G15" s="181">
        <f t="shared" si="4"/>
        <v>928500</v>
      </c>
      <c r="H15" s="182">
        <f t="shared" si="4"/>
        <v>1558500</v>
      </c>
      <c r="I15" s="182">
        <f t="shared" si="4"/>
        <v>1698500</v>
      </c>
      <c r="J15" s="182">
        <f t="shared" si="4"/>
        <v>1157000</v>
      </c>
      <c r="K15" s="184">
        <f>K86+K90+K94+K98+K102+K107+K111+K115+K120+K124+K128+K132+K136+K140+K144+K148</f>
        <v>0</v>
      </c>
      <c r="L15" s="185"/>
      <c r="M15" s="140"/>
    </row>
    <row r="16" spans="1:14" ht="24" customHeight="1" x14ac:dyDescent="0.2">
      <c r="A16" s="110" t="s">
        <v>117</v>
      </c>
      <c r="B16" s="147"/>
      <c r="C16" s="148"/>
      <c r="D16" s="149">
        <f>D88+D92+D96+D100+D104+D109+D113+D117+D122+D126+D130+D134+D138+D142+D146+D150</f>
        <v>0</v>
      </c>
      <c r="E16" s="150">
        <f t="shared" ref="E16:J16" si="5">E88+E92+E96+E100+E104+E109+E113+E117+E122+E126+E130+E134+E138+E142+E146+E150</f>
        <v>0</v>
      </c>
      <c r="F16" s="151">
        <f t="shared" si="5"/>
        <v>0</v>
      </c>
      <c r="G16" s="149">
        <f t="shared" si="5"/>
        <v>928500</v>
      </c>
      <c r="H16" s="150">
        <f t="shared" si="5"/>
        <v>1558500</v>
      </c>
      <c r="I16" s="150">
        <f t="shared" si="5"/>
        <v>1698500</v>
      </c>
      <c r="J16" s="150">
        <f t="shared" si="5"/>
        <v>1157000</v>
      </c>
      <c r="K16" s="154"/>
      <c r="L16" s="152"/>
    </row>
    <row r="17" spans="1:14" s="112" customFormat="1" x14ac:dyDescent="0.2">
      <c r="A17" s="186" t="s">
        <v>120</v>
      </c>
      <c r="B17" s="179"/>
      <c r="C17" s="180"/>
      <c r="D17" s="181">
        <f>D18+D19</f>
        <v>1596014</v>
      </c>
      <c r="E17" s="182">
        <f t="shared" ref="E17:K17" si="6">E18+E19</f>
        <v>4855107</v>
      </c>
      <c r="F17" s="183">
        <f t="shared" si="6"/>
        <v>4017348</v>
      </c>
      <c r="G17" s="181">
        <f t="shared" si="6"/>
        <v>7255295</v>
      </c>
      <c r="H17" s="182">
        <f t="shared" si="6"/>
        <v>17583745</v>
      </c>
      <c r="I17" s="182">
        <f t="shared" si="6"/>
        <v>18969469</v>
      </c>
      <c r="J17" s="182">
        <f t="shared" si="6"/>
        <v>10828809</v>
      </c>
      <c r="K17" s="183">
        <f t="shared" si="6"/>
        <v>13769697</v>
      </c>
      <c r="L17" s="185"/>
      <c r="M17" s="140"/>
    </row>
    <row r="18" spans="1:14" x14ac:dyDescent="0.2">
      <c r="A18" s="155" t="s">
        <v>206</v>
      </c>
      <c r="B18" s="147"/>
      <c r="C18" s="148"/>
      <c r="D18" s="149">
        <f t="shared" ref="D18:J18" si="7">D172+D175+D178+D181+D184+D191+D211+D214+D217+D226+D236+D240+D258+D277+D297+D300+D315+D325+D334+D339+D342+D343+D344+D347+D348+D355+D362+D365+D369+D370+D371+D373+D374+D375+D381+D385+D390+D393+D243+D372</f>
        <v>188000</v>
      </c>
      <c r="E18" s="151">
        <f t="shared" si="7"/>
        <v>3409341</v>
      </c>
      <c r="F18" s="199">
        <f t="shared" si="7"/>
        <v>3456363</v>
      </c>
      <c r="G18" s="154">
        <f t="shared" si="7"/>
        <v>5308068</v>
      </c>
      <c r="H18" s="150">
        <f t="shared" si="7"/>
        <v>13743933</v>
      </c>
      <c r="I18" s="150">
        <f t="shared" si="7"/>
        <v>13769697</v>
      </c>
      <c r="J18" s="150">
        <f t="shared" si="7"/>
        <v>0</v>
      </c>
      <c r="K18" s="151">
        <f>K172+K175+K178+K181+K184+K191+K211+K214+K217+K226+K236+K240+K258+K277+K297+K300+K315+K325+K334+K339+K342+K343+K344+K347+K348+K355+K362+K365+K369+K370+K371+K373+K374+K375+K381+K385+K390+K393+K243+K372</f>
        <v>13769697</v>
      </c>
      <c r="L18" s="152"/>
    </row>
    <row r="19" spans="1:14" ht="36" x14ac:dyDescent="0.2">
      <c r="A19" s="155" t="s">
        <v>117</v>
      </c>
      <c r="B19" s="147"/>
      <c r="C19" s="148"/>
      <c r="D19" s="149">
        <f t="shared" ref="D19:K19" si="8">D194+D197+D201+D204+D207+D220+D223+D230+D233+D244+D249+D262+D265+D280+D291+D294+D309+D322+D328+D331+D352+D358+D359+D376</f>
        <v>1408014</v>
      </c>
      <c r="E19" s="150">
        <f t="shared" si="8"/>
        <v>1445766</v>
      </c>
      <c r="F19" s="151">
        <f t="shared" si="8"/>
        <v>560985</v>
      </c>
      <c r="G19" s="149">
        <f t="shared" si="8"/>
        <v>1947227</v>
      </c>
      <c r="H19" s="150">
        <f t="shared" si="8"/>
        <v>3839812</v>
      </c>
      <c r="I19" s="150">
        <f t="shared" si="8"/>
        <v>5199772</v>
      </c>
      <c r="J19" s="150">
        <f t="shared" si="8"/>
        <v>10828809</v>
      </c>
      <c r="K19" s="151">
        <f t="shared" si="8"/>
        <v>0</v>
      </c>
      <c r="L19" s="152"/>
    </row>
    <row r="20" spans="1:14" s="112" customFormat="1" x14ac:dyDescent="0.25">
      <c r="A20" s="186" t="s">
        <v>127</v>
      </c>
      <c r="B20" s="179"/>
      <c r="C20" s="180"/>
      <c r="D20" s="181">
        <f>D21</f>
        <v>60000</v>
      </c>
      <c r="E20" s="182">
        <f t="shared" ref="E20:K20" si="9">E21</f>
        <v>72000</v>
      </c>
      <c r="F20" s="183">
        <f t="shared" si="9"/>
        <v>60000</v>
      </c>
      <c r="G20" s="181">
        <f t="shared" si="9"/>
        <v>0</v>
      </c>
      <c r="H20" s="182">
        <f t="shared" si="9"/>
        <v>0</v>
      </c>
      <c r="I20" s="182">
        <f t="shared" si="9"/>
        <v>0</v>
      </c>
      <c r="J20" s="182">
        <f t="shared" si="9"/>
        <v>0</v>
      </c>
      <c r="K20" s="183">
        <f t="shared" si="9"/>
        <v>0</v>
      </c>
      <c r="L20" s="185"/>
      <c r="M20" s="140"/>
    </row>
    <row r="21" spans="1:14" x14ac:dyDescent="0.2">
      <c r="A21" s="155" t="s">
        <v>206</v>
      </c>
      <c r="B21" s="147"/>
      <c r="C21" s="148"/>
      <c r="D21" s="149">
        <f>D251+D254+D273+D283+D286</f>
        <v>60000</v>
      </c>
      <c r="E21" s="150">
        <f t="shared" ref="E21:K21" si="10">E251+E254+E273+E283+E286</f>
        <v>72000</v>
      </c>
      <c r="F21" s="151">
        <f t="shared" si="10"/>
        <v>60000</v>
      </c>
      <c r="G21" s="149">
        <f t="shared" si="10"/>
        <v>0</v>
      </c>
      <c r="H21" s="150">
        <f t="shared" si="10"/>
        <v>0</v>
      </c>
      <c r="I21" s="150">
        <f t="shared" si="10"/>
        <v>0</v>
      </c>
      <c r="J21" s="150">
        <f t="shared" si="10"/>
        <v>0</v>
      </c>
      <c r="K21" s="151">
        <f t="shared" si="10"/>
        <v>0</v>
      </c>
      <c r="L21" s="152"/>
    </row>
    <row r="22" spans="1:14" s="112" customFormat="1" x14ac:dyDescent="0.2">
      <c r="A22" s="178" t="s">
        <v>182</v>
      </c>
      <c r="B22" s="179"/>
      <c r="C22" s="180"/>
      <c r="D22" s="181">
        <f>D23</f>
        <v>300000</v>
      </c>
      <c r="E22" s="182">
        <f t="shared" ref="E22:K22" si="11">E23</f>
        <v>250000</v>
      </c>
      <c r="F22" s="184">
        <f t="shared" si="11"/>
        <v>250000</v>
      </c>
      <c r="G22" s="181">
        <f t="shared" si="11"/>
        <v>0</v>
      </c>
      <c r="H22" s="182">
        <f t="shared" si="11"/>
        <v>200000</v>
      </c>
      <c r="I22" s="182">
        <f t="shared" si="11"/>
        <v>200000</v>
      </c>
      <c r="J22" s="182">
        <f t="shared" si="11"/>
        <v>0</v>
      </c>
      <c r="K22" s="182">
        <f t="shared" si="11"/>
        <v>200000</v>
      </c>
      <c r="L22" s="185"/>
      <c r="M22" s="140"/>
    </row>
    <row r="23" spans="1:14" x14ac:dyDescent="0.2">
      <c r="A23" s="110" t="s">
        <v>197</v>
      </c>
      <c r="B23" s="147"/>
      <c r="C23" s="148"/>
      <c r="D23" s="149">
        <f>D269</f>
        <v>300000</v>
      </c>
      <c r="E23" s="150">
        <f t="shared" ref="E23:K23" si="12">E269</f>
        <v>250000</v>
      </c>
      <c r="F23" s="154">
        <f t="shared" si="12"/>
        <v>250000</v>
      </c>
      <c r="G23" s="149">
        <f t="shared" si="12"/>
        <v>0</v>
      </c>
      <c r="H23" s="150">
        <f t="shared" si="12"/>
        <v>200000</v>
      </c>
      <c r="I23" s="150">
        <f t="shared" si="12"/>
        <v>200000</v>
      </c>
      <c r="J23" s="150">
        <f t="shared" si="12"/>
        <v>0</v>
      </c>
      <c r="K23" s="154">
        <f t="shared" si="12"/>
        <v>200000</v>
      </c>
      <c r="L23" s="152"/>
    </row>
    <row r="24" spans="1:14" x14ac:dyDescent="0.2">
      <c r="A24" s="153" t="s">
        <v>8</v>
      </c>
      <c r="B24" s="156"/>
      <c r="C24" s="148"/>
      <c r="D24" s="157">
        <v>0</v>
      </c>
      <c r="E24" s="158">
        <v>0</v>
      </c>
      <c r="F24" s="159">
        <v>0</v>
      </c>
      <c r="G24" s="160">
        <v>0</v>
      </c>
      <c r="H24" s="158">
        <v>0</v>
      </c>
      <c r="I24" s="158">
        <v>0</v>
      </c>
      <c r="J24" s="158">
        <v>0</v>
      </c>
      <c r="K24" s="158">
        <v>0</v>
      </c>
      <c r="L24" s="161"/>
    </row>
    <row r="25" spans="1:14" x14ac:dyDescent="0.2">
      <c r="A25" s="22" t="s">
        <v>12</v>
      </c>
      <c r="B25" s="23"/>
      <c r="C25" s="26"/>
      <c r="D25" s="134">
        <f>D26+D47+D84+D105+D118+D151</f>
        <v>0</v>
      </c>
      <c r="E25" s="66">
        <f t="shared" ref="E25:J25" si="13">E26+E47+E84+E105+E118+E151</f>
        <v>0</v>
      </c>
      <c r="F25" s="74">
        <f t="shared" si="13"/>
        <v>0</v>
      </c>
      <c r="G25" s="134">
        <f>G26+G47+G84+G105+G118+G151</f>
        <v>928500</v>
      </c>
      <c r="H25" s="66">
        <f t="shared" si="13"/>
        <v>1558500</v>
      </c>
      <c r="I25" s="66">
        <f t="shared" si="13"/>
        <v>1698500</v>
      </c>
      <c r="J25" s="74">
        <f t="shared" si="13"/>
        <v>1157000</v>
      </c>
      <c r="K25" s="66">
        <f t="shared" ref="K25" si="14">K26+K47+K84+K105+K118+K151</f>
        <v>0</v>
      </c>
      <c r="L25" s="116"/>
    </row>
    <row r="26" spans="1:14" ht="36.4" customHeight="1" x14ac:dyDescent="0.2">
      <c r="A26" s="24" t="s">
        <v>13</v>
      </c>
      <c r="B26" s="2"/>
      <c r="C26" s="27"/>
      <c r="D26" s="40">
        <f>D27+D31+D35+D43+D39</f>
        <v>0</v>
      </c>
      <c r="E26" s="67">
        <f t="shared" ref="E26:K26" si="15">E27+E31+E35+E43+E39</f>
        <v>0</v>
      </c>
      <c r="F26" s="79">
        <f t="shared" si="15"/>
        <v>0</v>
      </c>
      <c r="G26" s="75">
        <f t="shared" si="15"/>
        <v>0</v>
      </c>
      <c r="H26" s="67">
        <f t="shared" si="15"/>
        <v>0</v>
      </c>
      <c r="I26" s="67">
        <f t="shared" si="15"/>
        <v>0</v>
      </c>
      <c r="J26" s="67">
        <f t="shared" si="15"/>
        <v>0</v>
      </c>
      <c r="K26" s="67">
        <f t="shared" si="15"/>
        <v>0</v>
      </c>
      <c r="L26" s="117"/>
      <c r="M26" s="139" t="s">
        <v>118</v>
      </c>
      <c r="N26" s="196" t="s">
        <v>231</v>
      </c>
    </row>
    <row r="27" spans="1:14" ht="39.4" customHeight="1" x14ac:dyDescent="0.2">
      <c r="A27" s="3"/>
      <c r="B27" s="4" t="s">
        <v>15</v>
      </c>
      <c r="C27" s="28"/>
      <c r="D27" s="41">
        <f>D28</f>
        <v>0</v>
      </c>
      <c r="E27" s="68">
        <f t="shared" ref="E27:K27" si="16">E28</f>
        <v>0</v>
      </c>
      <c r="F27" s="80">
        <f t="shared" si="16"/>
        <v>0</v>
      </c>
      <c r="G27" s="76">
        <f t="shared" si="16"/>
        <v>0</v>
      </c>
      <c r="H27" s="68">
        <f t="shared" si="16"/>
        <v>0</v>
      </c>
      <c r="I27" s="68">
        <f t="shared" si="16"/>
        <v>0</v>
      </c>
      <c r="J27" s="68">
        <f t="shared" si="16"/>
        <v>0</v>
      </c>
      <c r="K27" s="68">
        <f t="shared" si="16"/>
        <v>0</v>
      </c>
      <c r="L27" s="113" t="s">
        <v>154</v>
      </c>
    </row>
    <row r="28" spans="1:14" x14ac:dyDescent="0.2">
      <c r="A28" s="3"/>
      <c r="B28" s="35" t="s">
        <v>115</v>
      </c>
      <c r="C28" s="29"/>
      <c r="D28" s="42">
        <f>D29+D30</f>
        <v>0</v>
      </c>
      <c r="E28" s="69">
        <f t="shared" ref="E28:K28" si="17">E29+E30</f>
        <v>0</v>
      </c>
      <c r="F28" s="81">
        <f t="shared" si="17"/>
        <v>0</v>
      </c>
      <c r="G28" s="77">
        <f t="shared" si="17"/>
        <v>0</v>
      </c>
      <c r="H28" s="69">
        <f t="shared" si="17"/>
        <v>0</v>
      </c>
      <c r="I28" s="69">
        <f t="shared" si="17"/>
        <v>0</v>
      </c>
      <c r="J28" s="69">
        <f t="shared" si="17"/>
        <v>0</v>
      </c>
      <c r="K28" s="69">
        <f t="shared" si="17"/>
        <v>0</v>
      </c>
      <c r="L28" s="118"/>
    </row>
    <row r="29" spans="1:14" x14ac:dyDescent="0.2">
      <c r="A29" s="3"/>
      <c r="B29" s="36" t="s">
        <v>206</v>
      </c>
      <c r="C29" s="29"/>
      <c r="D29" s="83">
        <v>0</v>
      </c>
      <c r="E29" s="45">
        <v>0</v>
      </c>
      <c r="F29" s="43">
        <v>0</v>
      </c>
      <c r="G29" s="44">
        <v>0</v>
      </c>
      <c r="H29" s="45">
        <v>0</v>
      </c>
      <c r="I29" s="45">
        <v>0</v>
      </c>
      <c r="J29" s="45">
        <v>0</v>
      </c>
      <c r="K29" s="45">
        <v>0</v>
      </c>
      <c r="L29" s="119"/>
    </row>
    <row r="30" spans="1:14" ht="36" x14ac:dyDescent="0.2">
      <c r="A30" s="3"/>
      <c r="B30" s="36" t="s">
        <v>117</v>
      </c>
      <c r="C30" s="29"/>
      <c r="D30" s="83">
        <v>0</v>
      </c>
      <c r="E30" s="45">
        <v>0</v>
      </c>
      <c r="F30" s="43">
        <v>0</v>
      </c>
      <c r="G30" s="44">
        <v>0</v>
      </c>
      <c r="H30" s="45">
        <v>0</v>
      </c>
      <c r="I30" s="45">
        <v>0</v>
      </c>
      <c r="J30" s="45">
        <v>0</v>
      </c>
      <c r="K30" s="45">
        <v>0</v>
      </c>
      <c r="L30" s="119"/>
    </row>
    <row r="31" spans="1:14" ht="36" x14ac:dyDescent="0.2">
      <c r="A31" s="5"/>
      <c r="B31" s="4" t="s">
        <v>16</v>
      </c>
      <c r="C31" s="28"/>
      <c r="D31" s="46">
        <f>D32</f>
        <v>0</v>
      </c>
      <c r="E31" s="70">
        <f t="shared" ref="E31:K31" si="18">E32</f>
        <v>0</v>
      </c>
      <c r="F31" s="82">
        <f t="shared" si="18"/>
        <v>0</v>
      </c>
      <c r="G31" s="78">
        <f t="shared" si="18"/>
        <v>0</v>
      </c>
      <c r="H31" s="70">
        <f t="shared" si="18"/>
        <v>0</v>
      </c>
      <c r="I31" s="70">
        <f t="shared" si="18"/>
        <v>0</v>
      </c>
      <c r="J31" s="70">
        <f t="shared" si="18"/>
        <v>0</v>
      </c>
      <c r="K31" s="70">
        <f t="shared" si="18"/>
        <v>0</v>
      </c>
      <c r="L31" s="120" t="s">
        <v>156</v>
      </c>
    </row>
    <row r="32" spans="1:14" x14ac:dyDescent="0.2">
      <c r="A32" s="3"/>
      <c r="B32" s="35" t="s">
        <v>115</v>
      </c>
      <c r="C32" s="29"/>
      <c r="D32" s="42">
        <f>D33+D34</f>
        <v>0</v>
      </c>
      <c r="E32" s="69">
        <f t="shared" ref="E32" si="19">E33+E34</f>
        <v>0</v>
      </c>
      <c r="F32" s="81">
        <f t="shared" ref="F32" si="20">F33+F34</f>
        <v>0</v>
      </c>
      <c r="G32" s="77">
        <f t="shared" ref="G32" si="21">G33+G34</f>
        <v>0</v>
      </c>
      <c r="H32" s="69">
        <f t="shared" ref="H32" si="22">H33+H34</f>
        <v>0</v>
      </c>
      <c r="I32" s="69">
        <f t="shared" ref="I32" si="23">I33+I34</f>
        <v>0</v>
      </c>
      <c r="J32" s="69">
        <f t="shared" ref="J32" si="24">J33+J34</f>
        <v>0</v>
      </c>
      <c r="K32" s="69">
        <f t="shared" ref="K32" si="25">K33+K34</f>
        <v>0</v>
      </c>
      <c r="L32" s="118"/>
    </row>
    <row r="33" spans="1:14" x14ac:dyDescent="0.2">
      <c r="A33" s="3"/>
      <c r="B33" s="36" t="s">
        <v>206</v>
      </c>
      <c r="C33" s="29"/>
      <c r="D33" s="83">
        <v>0</v>
      </c>
      <c r="E33" s="45">
        <v>0</v>
      </c>
      <c r="F33" s="43">
        <v>0</v>
      </c>
      <c r="G33" s="44">
        <v>0</v>
      </c>
      <c r="H33" s="45">
        <v>0</v>
      </c>
      <c r="I33" s="45">
        <v>0</v>
      </c>
      <c r="J33" s="45">
        <v>0</v>
      </c>
      <c r="K33" s="45">
        <v>0</v>
      </c>
      <c r="L33" s="119"/>
    </row>
    <row r="34" spans="1:14" ht="36" x14ac:dyDescent="0.2">
      <c r="A34" s="3"/>
      <c r="B34" s="36" t="s">
        <v>117</v>
      </c>
      <c r="C34" s="29"/>
      <c r="D34" s="83">
        <v>0</v>
      </c>
      <c r="E34" s="45">
        <v>0</v>
      </c>
      <c r="F34" s="43">
        <v>0</v>
      </c>
      <c r="G34" s="44">
        <v>0</v>
      </c>
      <c r="H34" s="45">
        <v>0</v>
      </c>
      <c r="I34" s="45">
        <v>0</v>
      </c>
      <c r="J34" s="45">
        <v>0</v>
      </c>
      <c r="K34" s="45">
        <v>0</v>
      </c>
      <c r="L34" s="119"/>
    </row>
    <row r="35" spans="1:14" ht="48.6" customHeight="1" x14ac:dyDescent="0.2">
      <c r="A35" s="3" t="s">
        <v>9</v>
      </c>
      <c r="B35" s="6" t="s">
        <v>105</v>
      </c>
      <c r="C35" s="28"/>
      <c r="D35" s="46">
        <f>D36</f>
        <v>0</v>
      </c>
      <c r="E35" s="70">
        <f t="shared" ref="E35:K35" si="26">E36</f>
        <v>0</v>
      </c>
      <c r="F35" s="82">
        <f t="shared" si="26"/>
        <v>0</v>
      </c>
      <c r="G35" s="78">
        <f t="shared" si="26"/>
        <v>0</v>
      </c>
      <c r="H35" s="70">
        <f t="shared" si="26"/>
        <v>0</v>
      </c>
      <c r="I35" s="70">
        <f t="shared" si="26"/>
        <v>0</v>
      </c>
      <c r="J35" s="70">
        <f t="shared" si="26"/>
        <v>0</v>
      </c>
      <c r="K35" s="70">
        <f t="shared" si="26"/>
        <v>0</v>
      </c>
      <c r="L35" s="120" t="s">
        <v>154</v>
      </c>
    </row>
    <row r="36" spans="1:14" x14ac:dyDescent="0.2">
      <c r="A36" s="7"/>
      <c r="B36" s="35" t="s">
        <v>115</v>
      </c>
      <c r="C36" s="29"/>
      <c r="D36" s="42">
        <f>D37+D38</f>
        <v>0</v>
      </c>
      <c r="E36" s="69">
        <f t="shared" ref="E36" si="27">E37+E38</f>
        <v>0</v>
      </c>
      <c r="F36" s="81">
        <f t="shared" ref="F36" si="28">F37+F38</f>
        <v>0</v>
      </c>
      <c r="G36" s="77">
        <f t="shared" ref="G36" si="29">G37+G38</f>
        <v>0</v>
      </c>
      <c r="H36" s="69">
        <f t="shared" ref="H36" si="30">H37+H38</f>
        <v>0</v>
      </c>
      <c r="I36" s="69">
        <f t="shared" ref="I36" si="31">I37+I38</f>
        <v>0</v>
      </c>
      <c r="J36" s="69">
        <f t="shared" ref="J36" si="32">J37+J38</f>
        <v>0</v>
      </c>
      <c r="K36" s="69">
        <f t="shared" ref="K36" si="33">K37+K38</f>
        <v>0</v>
      </c>
      <c r="L36" s="118"/>
    </row>
    <row r="37" spans="1:14" x14ac:dyDescent="0.2">
      <c r="A37" s="7"/>
      <c r="B37" s="36" t="s">
        <v>206</v>
      </c>
      <c r="C37" s="29"/>
      <c r="D37" s="83">
        <v>0</v>
      </c>
      <c r="E37" s="45">
        <v>0</v>
      </c>
      <c r="F37" s="43">
        <v>0</v>
      </c>
      <c r="G37" s="44">
        <v>0</v>
      </c>
      <c r="H37" s="45">
        <v>0</v>
      </c>
      <c r="I37" s="45">
        <v>0</v>
      </c>
      <c r="J37" s="45">
        <v>0</v>
      </c>
      <c r="K37" s="45">
        <v>0</v>
      </c>
      <c r="L37" s="119"/>
    </row>
    <row r="38" spans="1:14" ht="36" x14ac:dyDescent="0.2">
      <c r="A38" s="7"/>
      <c r="B38" s="36" t="s">
        <v>117</v>
      </c>
      <c r="C38" s="29"/>
      <c r="D38" s="83">
        <v>0</v>
      </c>
      <c r="E38" s="45">
        <v>0</v>
      </c>
      <c r="F38" s="43">
        <v>0</v>
      </c>
      <c r="G38" s="44">
        <v>0</v>
      </c>
      <c r="H38" s="45">
        <v>0</v>
      </c>
      <c r="I38" s="45">
        <v>0</v>
      </c>
      <c r="J38" s="45">
        <v>0</v>
      </c>
      <c r="K38" s="45">
        <v>0</v>
      </c>
      <c r="L38" s="119"/>
    </row>
    <row r="39" spans="1:14" ht="60" x14ac:dyDescent="0.2">
      <c r="A39" s="7"/>
      <c r="B39" s="8" t="s">
        <v>17</v>
      </c>
      <c r="C39" s="30"/>
      <c r="D39" s="47">
        <f>D40</f>
        <v>0</v>
      </c>
      <c r="E39" s="54">
        <f t="shared" ref="E39:K39" si="34">E40</f>
        <v>0</v>
      </c>
      <c r="F39" s="56">
        <f t="shared" si="34"/>
        <v>0</v>
      </c>
      <c r="G39" s="55">
        <f t="shared" si="34"/>
        <v>0</v>
      </c>
      <c r="H39" s="54">
        <f t="shared" si="34"/>
        <v>0</v>
      </c>
      <c r="I39" s="54">
        <f t="shared" si="34"/>
        <v>0</v>
      </c>
      <c r="J39" s="54">
        <f t="shared" si="34"/>
        <v>0</v>
      </c>
      <c r="K39" s="54">
        <f t="shared" si="34"/>
        <v>0</v>
      </c>
      <c r="L39" s="121" t="s">
        <v>156</v>
      </c>
    </row>
    <row r="40" spans="1:14" x14ac:dyDescent="0.2">
      <c r="A40" s="7"/>
      <c r="B40" s="35" t="s">
        <v>115</v>
      </c>
      <c r="C40" s="29"/>
      <c r="D40" s="42">
        <f>D41+D42</f>
        <v>0</v>
      </c>
      <c r="E40" s="69">
        <f t="shared" ref="E40" si="35">E41+E42</f>
        <v>0</v>
      </c>
      <c r="F40" s="81">
        <f t="shared" ref="F40" si="36">F41+F42</f>
        <v>0</v>
      </c>
      <c r="G40" s="77">
        <f t="shared" ref="G40" si="37">G41+G42</f>
        <v>0</v>
      </c>
      <c r="H40" s="69">
        <f t="shared" ref="H40" si="38">H41+H42</f>
        <v>0</v>
      </c>
      <c r="I40" s="69">
        <f t="shared" ref="I40" si="39">I41+I42</f>
        <v>0</v>
      </c>
      <c r="J40" s="69">
        <f t="shared" ref="J40" si="40">J41+J42</f>
        <v>0</v>
      </c>
      <c r="K40" s="69">
        <f t="shared" ref="K40" si="41">K41+K42</f>
        <v>0</v>
      </c>
      <c r="L40" s="118"/>
    </row>
    <row r="41" spans="1:14" x14ac:dyDescent="0.2">
      <c r="A41" s="7"/>
      <c r="B41" s="36" t="s">
        <v>206</v>
      </c>
      <c r="C41" s="29"/>
      <c r="D41" s="83">
        <v>0</v>
      </c>
      <c r="E41" s="45">
        <v>0</v>
      </c>
      <c r="F41" s="43">
        <v>0</v>
      </c>
      <c r="G41" s="44">
        <v>0</v>
      </c>
      <c r="H41" s="45">
        <v>0</v>
      </c>
      <c r="I41" s="45">
        <v>0</v>
      </c>
      <c r="J41" s="45">
        <v>0</v>
      </c>
      <c r="K41" s="45">
        <v>0</v>
      </c>
      <c r="L41" s="119"/>
    </row>
    <row r="42" spans="1:14" ht="36" x14ac:dyDescent="0.2">
      <c r="A42" s="7"/>
      <c r="B42" s="36" t="s">
        <v>117</v>
      </c>
      <c r="C42" s="29"/>
      <c r="D42" s="83">
        <v>0</v>
      </c>
      <c r="E42" s="45">
        <v>0</v>
      </c>
      <c r="F42" s="43">
        <v>0</v>
      </c>
      <c r="G42" s="44">
        <v>0</v>
      </c>
      <c r="H42" s="45">
        <v>0</v>
      </c>
      <c r="I42" s="45">
        <v>0</v>
      </c>
      <c r="J42" s="45">
        <v>0</v>
      </c>
      <c r="K42" s="45">
        <v>0</v>
      </c>
      <c r="L42" s="119"/>
    </row>
    <row r="43" spans="1:14" ht="24" x14ac:dyDescent="0.2">
      <c r="A43" s="7"/>
      <c r="B43" s="8" t="s">
        <v>18</v>
      </c>
      <c r="C43" s="30"/>
      <c r="D43" s="47">
        <f>D44</f>
        <v>0</v>
      </c>
      <c r="E43" s="54">
        <f t="shared" ref="E43:K43" si="42">E44</f>
        <v>0</v>
      </c>
      <c r="F43" s="56">
        <f t="shared" si="42"/>
        <v>0</v>
      </c>
      <c r="G43" s="55">
        <f t="shared" si="42"/>
        <v>0</v>
      </c>
      <c r="H43" s="54">
        <f t="shared" si="42"/>
        <v>0</v>
      </c>
      <c r="I43" s="54">
        <f t="shared" si="42"/>
        <v>0</v>
      </c>
      <c r="J43" s="54">
        <f t="shared" si="42"/>
        <v>0</v>
      </c>
      <c r="K43" s="54">
        <f t="shared" si="42"/>
        <v>0</v>
      </c>
      <c r="L43" s="121" t="s">
        <v>153</v>
      </c>
    </row>
    <row r="44" spans="1:14" x14ac:dyDescent="0.2">
      <c r="A44" s="7"/>
      <c r="B44" s="35" t="s">
        <v>115</v>
      </c>
      <c r="C44" s="29"/>
      <c r="D44" s="42">
        <f t="shared" ref="D44:K44" si="43">D45+D46</f>
        <v>0</v>
      </c>
      <c r="E44" s="69">
        <f t="shared" si="43"/>
        <v>0</v>
      </c>
      <c r="F44" s="81">
        <f t="shared" si="43"/>
        <v>0</v>
      </c>
      <c r="G44" s="77">
        <f t="shared" si="43"/>
        <v>0</v>
      </c>
      <c r="H44" s="69">
        <f t="shared" si="43"/>
        <v>0</v>
      </c>
      <c r="I44" s="69">
        <f t="shared" si="43"/>
        <v>0</v>
      </c>
      <c r="J44" s="69">
        <f t="shared" si="43"/>
        <v>0</v>
      </c>
      <c r="K44" s="69">
        <f t="shared" si="43"/>
        <v>0</v>
      </c>
      <c r="L44" s="118"/>
    </row>
    <row r="45" spans="1:14" x14ac:dyDescent="0.2">
      <c r="A45" s="7"/>
      <c r="B45" s="36" t="s">
        <v>206</v>
      </c>
      <c r="C45" s="29"/>
      <c r="D45" s="83">
        <v>0</v>
      </c>
      <c r="E45" s="45">
        <v>0</v>
      </c>
      <c r="F45" s="43">
        <v>0</v>
      </c>
      <c r="G45" s="44">
        <v>0</v>
      </c>
      <c r="H45" s="45">
        <v>0</v>
      </c>
      <c r="I45" s="45">
        <v>0</v>
      </c>
      <c r="J45" s="45">
        <v>0</v>
      </c>
      <c r="K45" s="45">
        <v>0</v>
      </c>
      <c r="L45" s="119"/>
    </row>
    <row r="46" spans="1:14" ht="36" x14ac:dyDescent="0.2">
      <c r="A46" s="7"/>
      <c r="B46" s="36" t="s">
        <v>117</v>
      </c>
      <c r="C46" s="29"/>
      <c r="D46" s="83">
        <v>0</v>
      </c>
      <c r="E46" s="45">
        <v>0</v>
      </c>
      <c r="F46" s="43">
        <v>0</v>
      </c>
      <c r="G46" s="44">
        <v>0</v>
      </c>
      <c r="H46" s="45">
        <v>0</v>
      </c>
      <c r="I46" s="45">
        <v>0</v>
      </c>
      <c r="J46" s="45">
        <v>0</v>
      </c>
      <c r="K46" s="45">
        <v>0</v>
      </c>
      <c r="L46" s="119"/>
    </row>
    <row r="47" spans="1:14" ht="60" x14ac:dyDescent="0.2">
      <c r="A47" s="14" t="s">
        <v>19</v>
      </c>
      <c r="B47" s="9"/>
      <c r="C47" s="31"/>
      <c r="D47" s="48">
        <f>D48+D52+D56+D60+D64+D68+D72+D76+D80</f>
        <v>0</v>
      </c>
      <c r="E47" s="62">
        <f t="shared" ref="E47:K47" si="44">E48+E52+E56+E60+E64+E68+E72+E76+E80</f>
        <v>0</v>
      </c>
      <c r="F47" s="60">
        <f t="shared" si="44"/>
        <v>0</v>
      </c>
      <c r="G47" s="61">
        <f t="shared" si="44"/>
        <v>0</v>
      </c>
      <c r="H47" s="62">
        <f t="shared" si="44"/>
        <v>0</v>
      </c>
      <c r="I47" s="62">
        <f t="shared" si="44"/>
        <v>0</v>
      </c>
      <c r="J47" s="62">
        <f t="shared" si="44"/>
        <v>0</v>
      </c>
      <c r="K47" s="62">
        <f t="shared" si="44"/>
        <v>0</v>
      </c>
      <c r="L47" s="122"/>
      <c r="M47" s="139" t="s">
        <v>118</v>
      </c>
      <c r="N47" s="196" t="s">
        <v>232</v>
      </c>
    </row>
    <row r="48" spans="1:14" ht="24" x14ac:dyDescent="0.2">
      <c r="A48" s="7"/>
      <c r="B48" s="6" t="s">
        <v>106</v>
      </c>
      <c r="C48" s="30"/>
      <c r="D48" s="47">
        <f>D49</f>
        <v>0</v>
      </c>
      <c r="E48" s="54">
        <f t="shared" ref="E48:K48" si="45">E49</f>
        <v>0</v>
      </c>
      <c r="F48" s="56">
        <f t="shared" si="45"/>
        <v>0</v>
      </c>
      <c r="G48" s="55">
        <f t="shared" si="45"/>
        <v>0</v>
      </c>
      <c r="H48" s="54">
        <f t="shared" si="45"/>
        <v>0</v>
      </c>
      <c r="I48" s="54">
        <f t="shared" si="45"/>
        <v>0</v>
      </c>
      <c r="J48" s="54">
        <f t="shared" si="45"/>
        <v>0</v>
      </c>
      <c r="K48" s="54">
        <f t="shared" si="45"/>
        <v>0</v>
      </c>
      <c r="L48" s="121" t="s">
        <v>123</v>
      </c>
    </row>
    <row r="49" spans="1:12" x14ac:dyDescent="0.2">
      <c r="A49" s="7"/>
      <c r="B49" s="35" t="s">
        <v>115</v>
      </c>
      <c r="C49" s="29"/>
      <c r="D49" s="42">
        <f t="shared" ref="D49:K49" si="46">D50+D51</f>
        <v>0</v>
      </c>
      <c r="E49" s="69">
        <f t="shared" si="46"/>
        <v>0</v>
      </c>
      <c r="F49" s="81">
        <f t="shared" si="46"/>
        <v>0</v>
      </c>
      <c r="G49" s="77">
        <f t="shared" si="46"/>
        <v>0</v>
      </c>
      <c r="H49" s="69">
        <f t="shared" si="46"/>
        <v>0</v>
      </c>
      <c r="I49" s="69">
        <f t="shared" si="46"/>
        <v>0</v>
      </c>
      <c r="J49" s="69">
        <f t="shared" si="46"/>
        <v>0</v>
      </c>
      <c r="K49" s="69">
        <f t="shared" si="46"/>
        <v>0</v>
      </c>
      <c r="L49" s="118"/>
    </row>
    <row r="50" spans="1:12" x14ac:dyDescent="0.2">
      <c r="A50" s="7"/>
      <c r="B50" s="36" t="s">
        <v>206</v>
      </c>
      <c r="C50" s="29"/>
      <c r="D50" s="83">
        <v>0</v>
      </c>
      <c r="E50" s="45">
        <v>0</v>
      </c>
      <c r="F50" s="43">
        <v>0</v>
      </c>
      <c r="G50" s="44">
        <v>0</v>
      </c>
      <c r="H50" s="45">
        <v>0</v>
      </c>
      <c r="I50" s="45">
        <v>0</v>
      </c>
      <c r="J50" s="45">
        <v>0</v>
      </c>
      <c r="K50" s="45">
        <v>0</v>
      </c>
      <c r="L50" s="119"/>
    </row>
    <row r="51" spans="1:12" ht="36" x14ac:dyDescent="0.2">
      <c r="A51" s="7"/>
      <c r="B51" s="36" t="s">
        <v>117</v>
      </c>
      <c r="C51" s="29"/>
      <c r="D51" s="83">
        <v>0</v>
      </c>
      <c r="E51" s="45">
        <v>0</v>
      </c>
      <c r="F51" s="43">
        <v>0</v>
      </c>
      <c r="G51" s="44">
        <v>0</v>
      </c>
      <c r="H51" s="45">
        <v>0</v>
      </c>
      <c r="I51" s="45">
        <v>0</v>
      </c>
      <c r="J51" s="45">
        <v>0</v>
      </c>
      <c r="K51" s="45">
        <v>0</v>
      </c>
      <c r="L51" s="119"/>
    </row>
    <row r="52" spans="1:12" ht="24" x14ac:dyDescent="0.2">
      <c r="A52" s="7"/>
      <c r="B52" s="8" t="s">
        <v>20</v>
      </c>
      <c r="C52" s="30"/>
      <c r="D52" s="47">
        <f>D53</f>
        <v>0</v>
      </c>
      <c r="E52" s="54">
        <f t="shared" ref="E52:K52" si="47">E53</f>
        <v>0</v>
      </c>
      <c r="F52" s="56">
        <f t="shared" si="47"/>
        <v>0</v>
      </c>
      <c r="G52" s="55">
        <f t="shared" si="47"/>
        <v>0</v>
      </c>
      <c r="H52" s="54">
        <f t="shared" si="47"/>
        <v>0</v>
      </c>
      <c r="I52" s="54">
        <f t="shared" si="47"/>
        <v>0</v>
      </c>
      <c r="J52" s="54">
        <f t="shared" si="47"/>
        <v>0</v>
      </c>
      <c r="K52" s="54">
        <f t="shared" si="47"/>
        <v>0</v>
      </c>
      <c r="L52" s="121" t="s">
        <v>157</v>
      </c>
    </row>
    <row r="53" spans="1:12" x14ac:dyDescent="0.2">
      <c r="A53" s="7"/>
      <c r="B53" s="35" t="s">
        <v>115</v>
      </c>
      <c r="C53" s="29"/>
      <c r="D53" s="42">
        <f t="shared" ref="D53:K53" si="48">D54+D55</f>
        <v>0</v>
      </c>
      <c r="E53" s="69">
        <f t="shared" si="48"/>
        <v>0</v>
      </c>
      <c r="F53" s="81">
        <f t="shared" si="48"/>
        <v>0</v>
      </c>
      <c r="G53" s="77">
        <f t="shared" si="48"/>
        <v>0</v>
      </c>
      <c r="H53" s="69">
        <f t="shared" si="48"/>
        <v>0</v>
      </c>
      <c r="I53" s="69">
        <f t="shared" si="48"/>
        <v>0</v>
      </c>
      <c r="J53" s="69">
        <f t="shared" si="48"/>
        <v>0</v>
      </c>
      <c r="K53" s="69">
        <f t="shared" si="48"/>
        <v>0</v>
      </c>
      <c r="L53" s="118"/>
    </row>
    <row r="54" spans="1:12" x14ac:dyDescent="0.2">
      <c r="A54" s="7"/>
      <c r="B54" s="36" t="s">
        <v>206</v>
      </c>
      <c r="C54" s="29"/>
      <c r="D54" s="83">
        <v>0</v>
      </c>
      <c r="E54" s="45">
        <v>0</v>
      </c>
      <c r="F54" s="43">
        <v>0</v>
      </c>
      <c r="G54" s="44">
        <v>0</v>
      </c>
      <c r="H54" s="45">
        <v>0</v>
      </c>
      <c r="I54" s="45">
        <v>0</v>
      </c>
      <c r="J54" s="45">
        <v>0</v>
      </c>
      <c r="K54" s="45">
        <v>0</v>
      </c>
      <c r="L54" s="119"/>
    </row>
    <row r="55" spans="1:12" ht="36" x14ac:dyDescent="0.2">
      <c r="A55" s="7"/>
      <c r="B55" s="36" t="s">
        <v>117</v>
      </c>
      <c r="C55" s="29"/>
      <c r="D55" s="83">
        <v>0</v>
      </c>
      <c r="E55" s="45">
        <v>0</v>
      </c>
      <c r="F55" s="43">
        <v>0</v>
      </c>
      <c r="G55" s="44">
        <v>0</v>
      </c>
      <c r="H55" s="45">
        <v>0</v>
      </c>
      <c r="I55" s="45">
        <v>0</v>
      </c>
      <c r="J55" s="45">
        <v>0</v>
      </c>
      <c r="K55" s="45">
        <v>0</v>
      </c>
      <c r="L55" s="119"/>
    </row>
    <row r="56" spans="1:12" ht="48" x14ac:dyDescent="0.2">
      <c r="A56" s="7"/>
      <c r="B56" s="8" t="s">
        <v>21</v>
      </c>
      <c r="C56" s="30"/>
      <c r="D56" s="47">
        <f>D57</f>
        <v>0</v>
      </c>
      <c r="E56" s="54">
        <f t="shared" ref="E56:K56" si="49">E57</f>
        <v>0</v>
      </c>
      <c r="F56" s="56">
        <f t="shared" si="49"/>
        <v>0</v>
      </c>
      <c r="G56" s="55">
        <f t="shared" si="49"/>
        <v>0</v>
      </c>
      <c r="H56" s="54">
        <f t="shared" si="49"/>
        <v>0</v>
      </c>
      <c r="I56" s="54">
        <f t="shared" si="49"/>
        <v>0</v>
      </c>
      <c r="J56" s="54">
        <f t="shared" si="49"/>
        <v>0</v>
      </c>
      <c r="K56" s="54">
        <f t="shared" si="49"/>
        <v>0</v>
      </c>
      <c r="L56" s="121" t="s">
        <v>154</v>
      </c>
    </row>
    <row r="57" spans="1:12" x14ac:dyDescent="0.2">
      <c r="A57" s="7"/>
      <c r="B57" s="35" t="s">
        <v>115</v>
      </c>
      <c r="C57" s="29"/>
      <c r="D57" s="42">
        <f t="shared" ref="D57:K57" si="50">D58+D59</f>
        <v>0</v>
      </c>
      <c r="E57" s="69">
        <f t="shared" si="50"/>
        <v>0</v>
      </c>
      <c r="F57" s="81">
        <f t="shared" si="50"/>
        <v>0</v>
      </c>
      <c r="G57" s="77">
        <f t="shared" si="50"/>
        <v>0</v>
      </c>
      <c r="H57" s="69">
        <f t="shared" si="50"/>
        <v>0</v>
      </c>
      <c r="I57" s="69">
        <f t="shared" si="50"/>
        <v>0</v>
      </c>
      <c r="J57" s="69">
        <f t="shared" si="50"/>
        <v>0</v>
      </c>
      <c r="K57" s="69">
        <f t="shared" si="50"/>
        <v>0</v>
      </c>
      <c r="L57" s="118"/>
    </row>
    <row r="58" spans="1:12" x14ac:dyDescent="0.2">
      <c r="A58" s="7"/>
      <c r="B58" s="36" t="s">
        <v>206</v>
      </c>
      <c r="C58" s="29"/>
      <c r="D58" s="83">
        <v>0</v>
      </c>
      <c r="E58" s="45">
        <v>0</v>
      </c>
      <c r="F58" s="43">
        <v>0</v>
      </c>
      <c r="G58" s="44">
        <v>0</v>
      </c>
      <c r="H58" s="45">
        <v>0</v>
      </c>
      <c r="I58" s="45">
        <v>0</v>
      </c>
      <c r="J58" s="45">
        <v>0</v>
      </c>
      <c r="K58" s="45">
        <v>0</v>
      </c>
      <c r="L58" s="119"/>
    </row>
    <row r="59" spans="1:12" ht="36" x14ac:dyDescent="0.2">
      <c r="A59" s="7"/>
      <c r="B59" s="36" t="s">
        <v>117</v>
      </c>
      <c r="C59" s="29"/>
      <c r="D59" s="83">
        <v>0</v>
      </c>
      <c r="E59" s="45">
        <v>0</v>
      </c>
      <c r="F59" s="43">
        <v>0</v>
      </c>
      <c r="G59" s="44">
        <v>0</v>
      </c>
      <c r="H59" s="45">
        <v>0</v>
      </c>
      <c r="I59" s="45">
        <v>0</v>
      </c>
      <c r="J59" s="45">
        <v>0</v>
      </c>
      <c r="K59" s="45">
        <v>0</v>
      </c>
      <c r="L59" s="119"/>
    </row>
    <row r="60" spans="1:12" ht="48" x14ac:dyDescent="0.2">
      <c r="A60" s="7"/>
      <c r="B60" s="8" t="s">
        <v>22</v>
      </c>
      <c r="C60" s="30"/>
      <c r="D60" s="47">
        <f>D61</f>
        <v>0</v>
      </c>
      <c r="E60" s="54">
        <f t="shared" ref="E60:K60" si="51">E61</f>
        <v>0</v>
      </c>
      <c r="F60" s="56">
        <f t="shared" si="51"/>
        <v>0</v>
      </c>
      <c r="G60" s="55">
        <f t="shared" si="51"/>
        <v>0</v>
      </c>
      <c r="H60" s="54">
        <f t="shared" si="51"/>
        <v>0</v>
      </c>
      <c r="I60" s="54">
        <f t="shared" si="51"/>
        <v>0</v>
      </c>
      <c r="J60" s="54">
        <f t="shared" si="51"/>
        <v>0</v>
      </c>
      <c r="K60" s="54">
        <f t="shared" si="51"/>
        <v>0</v>
      </c>
      <c r="L60" s="121" t="s">
        <v>158</v>
      </c>
    </row>
    <row r="61" spans="1:12" x14ac:dyDescent="0.2">
      <c r="A61" s="7"/>
      <c r="B61" s="35" t="s">
        <v>115</v>
      </c>
      <c r="C61" s="29"/>
      <c r="D61" s="42">
        <f t="shared" ref="D61:K61" si="52">D62+D63</f>
        <v>0</v>
      </c>
      <c r="E61" s="69">
        <f t="shared" si="52"/>
        <v>0</v>
      </c>
      <c r="F61" s="81">
        <f t="shared" si="52"/>
        <v>0</v>
      </c>
      <c r="G61" s="77">
        <f t="shared" si="52"/>
        <v>0</v>
      </c>
      <c r="H61" s="69">
        <f t="shared" si="52"/>
        <v>0</v>
      </c>
      <c r="I61" s="69">
        <f t="shared" si="52"/>
        <v>0</v>
      </c>
      <c r="J61" s="69">
        <f t="shared" si="52"/>
        <v>0</v>
      </c>
      <c r="K61" s="69">
        <f t="shared" si="52"/>
        <v>0</v>
      </c>
      <c r="L61" s="118"/>
    </row>
    <row r="62" spans="1:12" x14ac:dyDescent="0.2">
      <c r="A62" s="7"/>
      <c r="B62" s="36" t="s">
        <v>206</v>
      </c>
      <c r="C62" s="29"/>
      <c r="D62" s="83">
        <v>0</v>
      </c>
      <c r="E62" s="45">
        <v>0</v>
      </c>
      <c r="F62" s="43">
        <v>0</v>
      </c>
      <c r="G62" s="44">
        <v>0</v>
      </c>
      <c r="H62" s="45">
        <v>0</v>
      </c>
      <c r="I62" s="45">
        <v>0</v>
      </c>
      <c r="J62" s="45">
        <v>0</v>
      </c>
      <c r="K62" s="45">
        <v>0</v>
      </c>
      <c r="L62" s="119"/>
    </row>
    <row r="63" spans="1:12" ht="36" x14ac:dyDescent="0.2">
      <c r="A63" s="7"/>
      <c r="B63" s="36" t="s">
        <v>117</v>
      </c>
      <c r="C63" s="29"/>
      <c r="D63" s="83">
        <v>0</v>
      </c>
      <c r="E63" s="45">
        <v>0</v>
      </c>
      <c r="F63" s="43">
        <v>0</v>
      </c>
      <c r="G63" s="44">
        <v>0</v>
      </c>
      <c r="H63" s="45">
        <v>0</v>
      </c>
      <c r="I63" s="45">
        <v>0</v>
      </c>
      <c r="J63" s="45">
        <v>0</v>
      </c>
      <c r="K63" s="45">
        <v>0</v>
      </c>
      <c r="L63" s="119"/>
    </row>
    <row r="64" spans="1:12" ht="36" x14ac:dyDescent="0.2">
      <c r="A64" s="7"/>
      <c r="B64" s="10" t="s">
        <v>27</v>
      </c>
      <c r="C64" s="30"/>
      <c r="D64" s="47">
        <f>D65</f>
        <v>0</v>
      </c>
      <c r="E64" s="54">
        <f t="shared" ref="E64:K64" si="53">E65</f>
        <v>0</v>
      </c>
      <c r="F64" s="56">
        <f t="shared" si="53"/>
        <v>0</v>
      </c>
      <c r="G64" s="55">
        <f t="shared" si="53"/>
        <v>0</v>
      </c>
      <c r="H64" s="54">
        <f t="shared" si="53"/>
        <v>0</v>
      </c>
      <c r="I64" s="54">
        <f t="shared" si="53"/>
        <v>0</v>
      </c>
      <c r="J64" s="54">
        <f t="shared" si="53"/>
        <v>0</v>
      </c>
      <c r="K64" s="54">
        <f t="shared" si="53"/>
        <v>0</v>
      </c>
      <c r="L64" s="121" t="s">
        <v>153</v>
      </c>
    </row>
    <row r="65" spans="1:12" x14ac:dyDescent="0.2">
      <c r="A65" s="7"/>
      <c r="B65" s="35" t="s">
        <v>115</v>
      </c>
      <c r="C65" s="29"/>
      <c r="D65" s="42">
        <f t="shared" ref="D65:K65" si="54">D66+D67</f>
        <v>0</v>
      </c>
      <c r="E65" s="69">
        <f t="shared" si="54"/>
        <v>0</v>
      </c>
      <c r="F65" s="81">
        <f t="shared" si="54"/>
        <v>0</v>
      </c>
      <c r="G65" s="77">
        <f t="shared" si="54"/>
        <v>0</v>
      </c>
      <c r="H65" s="69">
        <f t="shared" si="54"/>
        <v>0</v>
      </c>
      <c r="I65" s="69">
        <f t="shared" si="54"/>
        <v>0</v>
      </c>
      <c r="J65" s="69">
        <f t="shared" si="54"/>
        <v>0</v>
      </c>
      <c r="K65" s="69">
        <f t="shared" si="54"/>
        <v>0</v>
      </c>
      <c r="L65" s="118"/>
    </row>
    <row r="66" spans="1:12" x14ac:dyDescent="0.2">
      <c r="A66" s="7"/>
      <c r="B66" s="36" t="s">
        <v>206</v>
      </c>
      <c r="C66" s="29"/>
      <c r="D66" s="83">
        <v>0</v>
      </c>
      <c r="E66" s="45">
        <v>0</v>
      </c>
      <c r="F66" s="43">
        <v>0</v>
      </c>
      <c r="G66" s="44">
        <v>0</v>
      </c>
      <c r="H66" s="45">
        <v>0</v>
      </c>
      <c r="I66" s="45">
        <v>0</v>
      </c>
      <c r="J66" s="45">
        <v>0</v>
      </c>
      <c r="K66" s="45">
        <v>0</v>
      </c>
      <c r="L66" s="119"/>
    </row>
    <row r="67" spans="1:12" ht="36" x14ac:dyDescent="0.2">
      <c r="A67" s="7"/>
      <c r="B67" s="36" t="s">
        <v>117</v>
      </c>
      <c r="C67" s="29"/>
      <c r="D67" s="83">
        <v>0</v>
      </c>
      <c r="E67" s="45">
        <v>0</v>
      </c>
      <c r="F67" s="43">
        <v>0</v>
      </c>
      <c r="G67" s="44">
        <v>0</v>
      </c>
      <c r="H67" s="45">
        <v>0</v>
      </c>
      <c r="I67" s="45">
        <v>0</v>
      </c>
      <c r="J67" s="45">
        <v>0</v>
      </c>
      <c r="K67" s="45">
        <v>0</v>
      </c>
      <c r="L67" s="119"/>
    </row>
    <row r="68" spans="1:12" ht="36" x14ac:dyDescent="0.2">
      <c r="A68" s="7"/>
      <c r="B68" s="10" t="s">
        <v>28</v>
      </c>
      <c r="C68" s="30"/>
      <c r="D68" s="47">
        <f>D69</f>
        <v>0</v>
      </c>
      <c r="E68" s="54">
        <f t="shared" ref="E68:K68" si="55">E69</f>
        <v>0</v>
      </c>
      <c r="F68" s="56">
        <f t="shared" si="55"/>
        <v>0</v>
      </c>
      <c r="G68" s="55">
        <f t="shared" si="55"/>
        <v>0</v>
      </c>
      <c r="H68" s="54">
        <f t="shared" si="55"/>
        <v>0</v>
      </c>
      <c r="I68" s="54">
        <f t="shared" si="55"/>
        <v>0</v>
      </c>
      <c r="J68" s="54">
        <f t="shared" si="55"/>
        <v>0</v>
      </c>
      <c r="K68" s="54">
        <f t="shared" si="55"/>
        <v>0</v>
      </c>
      <c r="L68" s="121" t="s">
        <v>158</v>
      </c>
    </row>
    <row r="69" spans="1:12" x14ac:dyDescent="0.2">
      <c r="A69" s="7"/>
      <c r="B69" s="35" t="s">
        <v>115</v>
      </c>
      <c r="C69" s="29"/>
      <c r="D69" s="42">
        <f t="shared" ref="D69:K69" si="56">D70+D71</f>
        <v>0</v>
      </c>
      <c r="E69" s="69">
        <f t="shared" si="56"/>
        <v>0</v>
      </c>
      <c r="F69" s="81">
        <f t="shared" si="56"/>
        <v>0</v>
      </c>
      <c r="G69" s="77">
        <f t="shared" si="56"/>
        <v>0</v>
      </c>
      <c r="H69" s="69">
        <f t="shared" si="56"/>
        <v>0</v>
      </c>
      <c r="I69" s="69">
        <f t="shared" si="56"/>
        <v>0</v>
      </c>
      <c r="J69" s="69">
        <f t="shared" si="56"/>
        <v>0</v>
      </c>
      <c r="K69" s="69">
        <f t="shared" si="56"/>
        <v>0</v>
      </c>
      <c r="L69" s="118"/>
    </row>
    <row r="70" spans="1:12" x14ac:dyDescent="0.2">
      <c r="A70" s="7"/>
      <c r="B70" s="36" t="s">
        <v>116</v>
      </c>
      <c r="C70" s="29"/>
      <c r="D70" s="83">
        <v>0</v>
      </c>
      <c r="E70" s="45">
        <v>0</v>
      </c>
      <c r="F70" s="43">
        <v>0</v>
      </c>
      <c r="G70" s="44">
        <v>0</v>
      </c>
      <c r="H70" s="45">
        <v>0</v>
      </c>
      <c r="I70" s="45">
        <v>0</v>
      </c>
      <c r="J70" s="45">
        <v>0</v>
      </c>
      <c r="K70" s="45">
        <v>0</v>
      </c>
      <c r="L70" s="119"/>
    </row>
    <row r="71" spans="1:12" ht="36" x14ac:dyDescent="0.2">
      <c r="A71" s="7"/>
      <c r="B71" s="36" t="s">
        <v>117</v>
      </c>
      <c r="C71" s="29"/>
      <c r="D71" s="83">
        <v>0</v>
      </c>
      <c r="E71" s="45">
        <v>0</v>
      </c>
      <c r="F71" s="43">
        <v>0</v>
      </c>
      <c r="G71" s="44">
        <v>0</v>
      </c>
      <c r="H71" s="45">
        <v>0</v>
      </c>
      <c r="I71" s="45">
        <v>0</v>
      </c>
      <c r="J71" s="45">
        <v>0</v>
      </c>
      <c r="K71" s="45">
        <v>0</v>
      </c>
      <c r="L71" s="119"/>
    </row>
    <row r="72" spans="1:12" ht="36" x14ac:dyDescent="0.2">
      <c r="A72" s="7"/>
      <c r="B72" s="10" t="s">
        <v>29</v>
      </c>
      <c r="C72" s="30"/>
      <c r="D72" s="47">
        <f>D73</f>
        <v>0</v>
      </c>
      <c r="E72" s="54">
        <f t="shared" ref="E72:K72" si="57">E73</f>
        <v>0</v>
      </c>
      <c r="F72" s="56">
        <f t="shared" si="57"/>
        <v>0</v>
      </c>
      <c r="G72" s="55">
        <f t="shared" si="57"/>
        <v>0</v>
      </c>
      <c r="H72" s="54">
        <f t="shared" si="57"/>
        <v>0</v>
      </c>
      <c r="I72" s="54">
        <f t="shared" si="57"/>
        <v>0</v>
      </c>
      <c r="J72" s="54">
        <f t="shared" si="57"/>
        <v>0</v>
      </c>
      <c r="K72" s="54">
        <f t="shared" si="57"/>
        <v>0</v>
      </c>
      <c r="L72" s="121" t="s">
        <v>123</v>
      </c>
    </row>
    <row r="73" spans="1:12" x14ac:dyDescent="0.2">
      <c r="A73" s="7"/>
      <c r="B73" s="35" t="s">
        <v>115</v>
      </c>
      <c r="C73" s="29"/>
      <c r="D73" s="42">
        <f t="shared" ref="D73:K73" si="58">D74+D75</f>
        <v>0</v>
      </c>
      <c r="E73" s="69">
        <f t="shared" si="58"/>
        <v>0</v>
      </c>
      <c r="F73" s="81">
        <f t="shared" si="58"/>
        <v>0</v>
      </c>
      <c r="G73" s="77">
        <f t="shared" si="58"/>
        <v>0</v>
      </c>
      <c r="H73" s="69">
        <f t="shared" si="58"/>
        <v>0</v>
      </c>
      <c r="I73" s="69">
        <f t="shared" si="58"/>
        <v>0</v>
      </c>
      <c r="J73" s="69">
        <f t="shared" si="58"/>
        <v>0</v>
      </c>
      <c r="K73" s="69">
        <f t="shared" si="58"/>
        <v>0</v>
      </c>
      <c r="L73" s="118"/>
    </row>
    <row r="74" spans="1:12" x14ac:dyDescent="0.2">
      <c r="A74" s="7"/>
      <c r="B74" s="36" t="s">
        <v>206</v>
      </c>
      <c r="C74" s="29"/>
      <c r="D74" s="83">
        <v>0</v>
      </c>
      <c r="E74" s="45">
        <v>0</v>
      </c>
      <c r="F74" s="43">
        <v>0</v>
      </c>
      <c r="G74" s="44">
        <v>0</v>
      </c>
      <c r="H74" s="45">
        <v>0</v>
      </c>
      <c r="I74" s="45">
        <v>0</v>
      </c>
      <c r="J74" s="45">
        <v>0</v>
      </c>
      <c r="K74" s="45">
        <v>0</v>
      </c>
      <c r="L74" s="119"/>
    </row>
    <row r="75" spans="1:12" ht="36" x14ac:dyDescent="0.2">
      <c r="A75" s="7"/>
      <c r="B75" s="36" t="s">
        <v>117</v>
      </c>
      <c r="C75" s="29"/>
      <c r="D75" s="83">
        <v>0</v>
      </c>
      <c r="E75" s="45">
        <v>0</v>
      </c>
      <c r="F75" s="43">
        <v>0</v>
      </c>
      <c r="G75" s="44">
        <v>0</v>
      </c>
      <c r="H75" s="45">
        <v>0</v>
      </c>
      <c r="I75" s="45">
        <v>0</v>
      </c>
      <c r="J75" s="45">
        <v>0</v>
      </c>
      <c r="K75" s="45">
        <v>0</v>
      </c>
      <c r="L75" s="119"/>
    </row>
    <row r="76" spans="1:12" ht="36" x14ac:dyDescent="0.2">
      <c r="A76" s="7"/>
      <c r="B76" s="10" t="s">
        <v>30</v>
      </c>
      <c r="C76" s="30"/>
      <c r="D76" s="47">
        <f>D77</f>
        <v>0</v>
      </c>
      <c r="E76" s="54">
        <f t="shared" ref="E76:K76" si="59">E77</f>
        <v>0</v>
      </c>
      <c r="F76" s="56">
        <f t="shared" si="59"/>
        <v>0</v>
      </c>
      <c r="G76" s="55">
        <f t="shared" si="59"/>
        <v>0</v>
      </c>
      <c r="H76" s="54">
        <f t="shared" si="59"/>
        <v>0</v>
      </c>
      <c r="I76" s="54">
        <f t="shared" si="59"/>
        <v>0</v>
      </c>
      <c r="J76" s="54">
        <f t="shared" si="59"/>
        <v>0</v>
      </c>
      <c r="K76" s="54">
        <f t="shared" si="59"/>
        <v>0</v>
      </c>
      <c r="L76" s="121" t="s">
        <v>155</v>
      </c>
    </row>
    <row r="77" spans="1:12" x14ac:dyDescent="0.2">
      <c r="A77" s="7"/>
      <c r="B77" s="35" t="s">
        <v>115</v>
      </c>
      <c r="C77" s="29"/>
      <c r="D77" s="42">
        <f t="shared" ref="D77:K77" si="60">D78+D79</f>
        <v>0</v>
      </c>
      <c r="E77" s="69">
        <f t="shared" si="60"/>
        <v>0</v>
      </c>
      <c r="F77" s="81">
        <f t="shared" si="60"/>
        <v>0</v>
      </c>
      <c r="G77" s="77">
        <f t="shared" si="60"/>
        <v>0</v>
      </c>
      <c r="H77" s="69">
        <f t="shared" si="60"/>
        <v>0</v>
      </c>
      <c r="I77" s="69">
        <f t="shared" si="60"/>
        <v>0</v>
      </c>
      <c r="J77" s="69">
        <f t="shared" si="60"/>
        <v>0</v>
      </c>
      <c r="K77" s="69">
        <f t="shared" si="60"/>
        <v>0</v>
      </c>
      <c r="L77" s="118"/>
    </row>
    <row r="78" spans="1:12" x14ac:dyDescent="0.2">
      <c r="A78" s="7"/>
      <c r="B78" s="36" t="s">
        <v>206</v>
      </c>
      <c r="C78" s="29"/>
      <c r="D78" s="83">
        <v>0</v>
      </c>
      <c r="E78" s="45">
        <v>0</v>
      </c>
      <c r="F78" s="43">
        <v>0</v>
      </c>
      <c r="G78" s="44">
        <v>0</v>
      </c>
      <c r="H78" s="45">
        <v>0</v>
      </c>
      <c r="I78" s="45">
        <v>0</v>
      </c>
      <c r="J78" s="45">
        <v>0</v>
      </c>
      <c r="K78" s="45">
        <v>0</v>
      </c>
      <c r="L78" s="119"/>
    </row>
    <row r="79" spans="1:12" ht="36" x14ac:dyDescent="0.2">
      <c r="A79" s="7"/>
      <c r="B79" s="36" t="s">
        <v>117</v>
      </c>
      <c r="C79" s="29"/>
      <c r="D79" s="83">
        <v>0</v>
      </c>
      <c r="E79" s="45">
        <v>0</v>
      </c>
      <c r="F79" s="43">
        <v>0</v>
      </c>
      <c r="G79" s="44">
        <v>0</v>
      </c>
      <c r="H79" s="45">
        <v>0</v>
      </c>
      <c r="I79" s="45">
        <v>0</v>
      </c>
      <c r="J79" s="45">
        <v>0</v>
      </c>
      <c r="K79" s="45">
        <v>0</v>
      </c>
      <c r="L79" s="119"/>
    </row>
    <row r="80" spans="1:12" ht="36" x14ac:dyDescent="0.2">
      <c r="A80" s="7"/>
      <c r="B80" s="10" t="s">
        <v>31</v>
      </c>
      <c r="C80" s="30"/>
      <c r="D80" s="47">
        <f>D81</f>
        <v>0</v>
      </c>
      <c r="E80" s="54">
        <f t="shared" ref="E80:K80" si="61">E81</f>
        <v>0</v>
      </c>
      <c r="F80" s="56">
        <f t="shared" si="61"/>
        <v>0</v>
      </c>
      <c r="G80" s="55">
        <f t="shared" si="61"/>
        <v>0</v>
      </c>
      <c r="H80" s="54">
        <f t="shared" si="61"/>
        <v>0</v>
      </c>
      <c r="I80" s="54">
        <f t="shared" si="61"/>
        <v>0</v>
      </c>
      <c r="J80" s="54">
        <f t="shared" si="61"/>
        <v>0</v>
      </c>
      <c r="K80" s="54">
        <f t="shared" si="61"/>
        <v>0</v>
      </c>
      <c r="L80" s="121" t="s">
        <v>158</v>
      </c>
    </row>
    <row r="81" spans="1:14" x14ac:dyDescent="0.2">
      <c r="A81" s="7"/>
      <c r="B81" s="35" t="s">
        <v>115</v>
      </c>
      <c r="C81" s="29"/>
      <c r="D81" s="42">
        <f t="shared" ref="D81:K81" si="62">D82+D83</f>
        <v>0</v>
      </c>
      <c r="E81" s="69">
        <f t="shared" si="62"/>
        <v>0</v>
      </c>
      <c r="F81" s="81">
        <f t="shared" si="62"/>
        <v>0</v>
      </c>
      <c r="G81" s="77">
        <f t="shared" si="62"/>
        <v>0</v>
      </c>
      <c r="H81" s="69">
        <f t="shared" si="62"/>
        <v>0</v>
      </c>
      <c r="I81" s="69">
        <f t="shared" si="62"/>
        <v>0</v>
      </c>
      <c r="J81" s="69">
        <f t="shared" si="62"/>
        <v>0</v>
      </c>
      <c r="K81" s="69">
        <f t="shared" si="62"/>
        <v>0</v>
      </c>
      <c r="L81" s="118"/>
    </row>
    <row r="82" spans="1:14" x14ac:dyDescent="0.2">
      <c r="A82" s="7"/>
      <c r="B82" s="36" t="s">
        <v>206</v>
      </c>
      <c r="C82" s="29"/>
      <c r="D82" s="83">
        <v>0</v>
      </c>
      <c r="E82" s="45">
        <v>0</v>
      </c>
      <c r="F82" s="43">
        <v>0</v>
      </c>
      <c r="G82" s="44">
        <v>0</v>
      </c>
      <c r="H82" s="45">
        <v>0</v>
      </c>
      <c r="I82" s="45">
        <v>0</v>
      </c>
      <c r="J82" s="45">
        <v>0</v>
      </c>
      <c r="K82" s="45">
        <v>0</v>
      </c>
      <c r="L82" s="119"/>
    </row>
    <row r="83" spans="1:14" ht="36" x14ac:dyDescent="0.2">
      <c r="A83" s="7"/>
      <c r="B83" s="36" t="s">
        <v>117</v>
      </c>
      <c r="C83" s="29"/>
      <c r="D83" s="83">
        <v>0</v>
      </c>
      <c r="E83" s="45">
        <v>0</v>
      </c>
      <c r="F83" s="43">
        <v>0</v>
      </c>
      <c r="G83" s="44">
        <v>0</v>
      </c>
      <c r="H83" s="45">
        <v>0</v>
      </c>
      <c r="I83" s="45">
        <v>0</v>
      </c>
      <c r="J83" s="45">
        <v>0</v>
      </c>
      <c r="K83" s="45">
        <v>0</v>
      </c>
      <c r="L83" s="119"/>
    </row>
    <row r="84" spans="1:14" ht="54.6" customHeight="1" x14ac:dyDescent="0.2">
      <c r="A84" s="14" t="s">
        <v>32</v>
      </c>
      <c r="B84" s="9"/>
      <c r="C84" s="31"/>
      <c r="D84" s="48">
        <f>D85+D89+D93+D97+D101</f>
        <v>0</v>
      </c>
      <c r="E84" s="62">
        <f t="shared" ref="E84:K84" si="63">E85+E89+E93+E97+E101</f>
        <v>0</v>
      </c>
      <c r="F84" s="60">
        <f t="shared" si="63"/>
        <v>0</v>
      </c>
      <c r="G84" s="61">
        <f t="shared" si="63"/>
        <v>100000</v>
      </c>
      <c r="H84" s="62">
        <f t="shared" si="63"/>
        <v>100000</v>
      </c>
      <c r="I84" s="62">
        <f t="shared" si="63"/>
        <v>100000</v>
      </c>
      <c r="J84" s="62">
        <f t="shared" si="63"/>
        <v>400000</v>
      </c>
      <c r="K84" s="62">
        <f t="shared" si="63"/>
        <v>0</v>
      </c>
      <c r="L84" s="122"/>
      <c r="M84" s="188" t="s">
        <v>230</v>
      </c>
      <c r="N84" s="196" t="s">
        <v>233</v>
      </c>
    </row>
    <row r="85" spans="1:14" ht="60" x14ac:dyDescent="0.2">
      <c r="A85" s="7"/>
      <c r="B85" s="11" t="s">
        <v>107</v>
      </c>
      <c r="C85" s="207"/>
      <c r="D85" s="47">
        <f>D86</f>
        <v>0</v>
      </c>
      <c r="E85" s="54">
        <f t="shared" ref="E85" si="64">E86</f>
        <v>0</v>
      </c>
      <c r="F85" s="56">
        <f t="shared" ref="F85:J85" si="65">F86</f>
        <v>0</v>
      </c>
      <c r="G85" s="55">
        <f t="shared" si="65"/>
        <v>0</v>
      </c>
      <c r="H85" s="54">
        <f t="shared" si="65"/>
        <v>0</v>
      </c>
      <c r="I85" s="54">
        <f t="shared" si="65"/>
        <v>0</v>
      </c>
      <c r="J85" s="54">
        <f t="shared" si="65"/>
        <v>0</v>
      </c>
      <c r="K85" s="54">
        <f t="shared" ref="K85" si="66">K86</f>
        <v>0</v>
      </c>
      <c r="L85" s="121" t="s">
        <v>158</v>
      </c>
      <c r="M85" s="203" t="s">
        <v>118</v>
      </c>
    </row>
    <row r="86" spans="1:14" x14ac:dyDescent="0.2">
      <c r="A86" s="7"/>
      <c r="B86" s="71" t="s">
        <v>119</v>
      </c>
      <c r="C86" s="98"/>
      <c r="D86" s="42">
        <f t="shared" ref="D86:K86" si="67">D87+D88</f>
        <v>0</v>
      </c>
      <c r="E86" s="69">
        <f t="shared" si="67"/>
        <v>0</v>
      </c>
      <c r="F86" s="81">
        <f t="shared" si="67"/>
        <v>0</v>
      </c>
      <c r="G86" s="77">
        <f t="shared" si="67"/>
        <v>0</v>
      </c>
      <c r="H86" s="69">
        <f t="shared" si="67"/>
        <v>0</v>
      </c>
      <c r="I86" s="69">
        <f t="shared" si="67"/>
        <v>0</v>
      </c>
      <c r="J86" s="69">
        <f t="shared" si="67"/>
        <v>0</v>
      </c>
      <c r="K86" s="69">
        <f t="shared" si="67"/>
        <v>0</v>
      </c>
      <c r="L86" s="118"/>
    </row>
    <row r="87" spans="1:14" x14ac:dyDescent="0.2">
      <c r="A87" s="7"/>
      <c r="B87" s="36" t="s">
        <v>206</v>
      </c>
      <c r="C87" s="98"/>
      <c r="D87" s="83">
        <v>0</v>
      </c>
      <c r="E87" s="45">
        <v>0</v>
      </c>
      <c r="F87" s="43">
        <v>0</v>
      </c>
      <c r="G87" s="44">
        <v>0</v>
      </c>
      <c r="H87" s="45">
        <v>0</v>
      </c>
      <c r="I87" s="45">
        <v>0</v>
      </c>
      <c r="J87" s="45">
        <v>0</v>
      </c>
      <c r="K87" s="45">
        <v>0</v>
      </c>
      <c r="L87" s="119"/>
    </row>
    <row r="88" spans="1:14" ht="36" x14ac:dyDescent="0.2">
      <c r="A88" s="7"/>
      <c r="B88" s="36" t="s">
        <v>117</v>
      </c>
      <c r="C88" s="90"/>
      <c r="D88" s="83">
        <v>0</v>
      </c>
      <c r="E88" s="45">
        <v>0</v>
      </c>
      <c r="F88" s="43">
        <v>0</v>
      </c>
      <c r="G88" s="44"/>
      <c r="H88" s="45"/>
      <c r="I88" s="45"/>
      <c r="J88" s="45"/>
      <c r="K88" s="45"/>
      <c r="L88" s="119"/>
    </row>
    <row r="89" spans="1:14" ht="60" x14ac:dyDescent="0.2">
      <c r="A89" s="7"/>
      <c r="B89" s="11" t="s">
        <v>108</v>
      </c>
      <c r="C89" s="207"/>
      <c r="D89" s="47">
        <f>D90</f>
        <v>0</v>
      </c>
      <c r="E89" s="54">
        <f t="shared" ref="E89" si="68">E90</f>
        <v>0</v>
      </c>
      <c r="F89" s="56">
        <f t="shared" ref="F89:J89" si="69">F90</f>
        <v>0</v>
      </c>
      <c r="G89" s="55">
        <f t="shared" si="69"/>
        <v>0</v>
      </c>
      <c r="H89" s="54">
        <f t="shared" si="69"/>
        <v>0</v>
      </c>
      <c r="I89" s="54">
        <f t="shared" si="69"/>
        <v>0</v>
      </c>
      <c r="J89" s="54">
        <f t="shared" si="69"/>
        <v>0</v>
      </c>
      <c r="K89" s="54">
        <f t="shared" ref="K89" si="70">K90</f>
        <v>0</v>
      </c>
      <c r="L89" s="121" t="s">
        <v>124</v>
      </c>
      <c r="M89" s="203" t="s">
        <v>118</v>
      </c>
    </row>
    <row r="90" spans="1:14" x14ac:dyDescent="0.2">
      <c r="A90" s="7"/>
      <c r="B90" s="71" t="s">
        <v>119</v>
      </c>
      <c r="C90" s="98"/>
      <c r="D90" s="42">
        <f t="shared" ref="D90:K90" si="71">D91+D92</f>
        <v>0</v>
      </c>
      <c r="E90" s="69">
        <f t="shared" si="71"/>
        <v>0</v>
      </c>
      <c r="F90" s="81">
        <f t="shared" si="71"/>
        <v>0</v>
      </c>
      <c r="G90" s="77">
        <f t="shared" si="71"/>
        <v>0</v>
      </c>
      <c r="H90" s="69">
        <f t="shared" si="71"/>
        <v>0</v>
      </c>
      <c r="I90" s="69">
        <f t="shared" si="71"/>
        <v>0</v>
      </c>
      <c r="J90" s="69">
        <f t="shared" si="71"/>
        <v>0</v>
      </c>
      <c r="K90" s="69">
        <f t="shared" si="71"/>
        <v>0</v>
      </c>
      <c r="L90" s="118"/>
    </row>
    <row r="91" spans="1:14" x14ac:dyDescent="0.2">
      <c r="A91" s="7"/>
      <c r="B91" s="36" t="s">
        <v>206</v>
      </c>
      <c r="C91" s="98"/>
      <c r="D91" s="83">
        <v>0</v>
      </c>
      <c r="E91" s="45">
        <v>0</v>
      </c>
      <c r="F91" s="43">
        <v>0</v>
      </c>
      <c r="G91" s="44">
        <v>0</v>
      </c>
      <c r="H91" s="45">
        <v>0</v>
      </c>
      <c r="I91" s="45">
        <v>0</v>
      </c>
      <c r="J91" s="45">
        <v>0</v>
      </c>
      <c r="K91" s="45">
        <v>0</v>
      </c>
      <c r="L91" s="119"/>
    </row>
    <row r="92" spans="1:14" ht="36" x14ac:dyDescent="0.2">
      <c r="A92" s="7"/>
      <c r="B92" s="36" t="s">
        <v>117</v>
      </c>
      <c r="C92" s="90"/>
      <c r="D92" s="83">
        <v>0</v>
      </c>
      <c r="E92" s="45">
        <v>0</v>
      </c>
      <c r="F92" s="43">
        <v>0</v>
      </c>
      <c r="G92" s="44"/>
      <c r="H92" s="45"/>
      <c r="I92" s="45"/>
      <c r="J92" s="45"/>
      <c r="K92" s="45"/>
      <c r="L92" s="119"/>
    </row>
    <row r="93" spans="1:14" ht="48" x14ac:dyDescent="0.2">
      <c r="A93" s="7"/>
      <c r="B93" s="11" t="s">
        <v>109</v>
      </c>
      <c r="C93" s="207"/>
      <c r="D93" s="47">
        <f>D94</f>
        <v>0</v>
      </c>
      <c r="E93" s="54">
        <f t="shared" ref="E93" si="72">E94</f>
        <v>0</v>
      </c>
      <c r="F93" s="56">
        <f t="shared" ref="F93:J93" si="73">F94</f>
        <v>0</v>
      </c>
      <c r="G93" s="55">
        <f t="shared" si="73"/>
        <v>100000</v>
      </c>
      <c r="H93" s="54">
        <f t="shared" si="73"/>
        <v>100000</v>
      </c>
      <c r="I93" s="54">
        <f t="shared" si="73"/>
        <v>100000</v>
      </c>
      <c r="J93" s="54">
        <f t="shared" si="73"/>
        <v>400000</v>
      </c>
      <c r="K93" s="54">
        <f t="shared" ref="K93" si="74">K94</f>
        <v>0</v>
      </c>
      <c r="L93" s="121" t="s">
        <v>159</v>
      </c>
      <c r="M93" s="139" t="s">
        <v>226</v>
      </c>
    </row>
    <row r="94" spans="1:14" x14ac:dyDescent="0.2">
      <c r="A94" s="7"/>
      <c r="B94" s="71" t="s">
        <v>119</v>
      </c>
      <c r="C94" s="98"/>
      <c r="D94" s="42">
        <f t="shared" ref="D94:K94" si="75">D95+D96</f>
        <v>0</v>
      </c>
      <c r="E94" s="69">
        <f t="shared" si="75"/>
        <v>0</v>
      </c>
      <c r="F94" s="81">
        <f t="shared" si="75"/>
        <v>0</v>
      </c>
      <c r="G94" s="77">
        <f t="shared" si="75"/>
        <v>100000</v>
      </c>
      <c r="H94" s="69">
        <f t="shared" si="75"/>
        <v>100000</v>
      </c>
      <c r="I94" s="69">
        <f t="shared" si="75"/>
        <v>100000</v>
      </c>
      <c r="J94" s="69">
        <f t="shared" si="75"/>
        <v>400000</v>
      </c>
      <c r="K94" s="69">
        <f t="shared" si="75"/>
        <v>0</v>
      </c>
      <c r="L94" s="118"/>
    </row>
    <row r="95" spans="1:14" x14ac:dyDescent="0.2">
      <c r="A95" s="7"/>
      <c r="B95" s="36" t="s">
        <v>206</v>
      </c>
      <c r="C95" s="98"/>
      <c r="D95" s="83">
        <v>0</v>
      </c>
      <c r="E95" s="45">
        <v>0</v>
      </c>
      <c r="F95" s="43">
        <v>0</v>
      </c>
      <c r="G95" s="44">
        <v>0</v>
      </c>
      <c r="H95" s="45">
        <v>0</v>
      </c>
      <c r="I95" s="45">
        <v>0</v>
      </c>
      <c r="J95" s="45">
        <v>0</v>
      </c>
      <c r="K95" s="45">
        <v>0</v>
      </c>
      <c r="L95" s="119"/>
    </row>
    <row r="96" spans="1:14" ht="36" x14ac:dyDescent="0.2">
      <c r="A96" s="7"/>
      <c r="B96" s="36" t="s">
        <v>117</v>
      </c>
      <c r="C96" s="90" t="s">
        <v>259</v>
      </c>
      <c r="D96" s="83">
        <v>0</v>
      </c>
      <c r="E96" s="45">
        <v>0</v>
      </c>
      <c r="F96" s="43">
        <v>0</v>
      </c>
      <c r="G96" s="44">
        <f>30000+10000+15000+45000</f>
        <v>100000</v>
      </c>
      <c r="H96" s="45">
        <f>30000+25000+45000</f>
        <v>100000</v>
      </c>
      <c r="I96" s="45">
        <f>30000+25000+45000</f>
        <v>100000</v>
      </c>
      <c r="J96" s="45">
        <f>120000+100000+180000</f>
        <v>400000</v>
      </c>
      <c r="K96" s="45"/>
      <c r="L96" s="119"/>
    </row>
    <row r="97" spans="1:14" ht="60" x14ac:dyDescent="0.2">
      <c r="A97" s="7"/>
      <c r="B97" s="11" t="s">
        <v>110</v>
      </c>
      <c r="C97" s="207"/>
      <c r="D97" s="47">
        <f>D98</f>
        <v>0</v>
      </c>
      <c r="E97" s="54">
        <f t="shared" ref="E97" si="76">E98</f>
        <v>0</v>
      </c>
      <c r="F97" s="56">
        <f t="shared" ref="F97:J97" si="77">F98</f>
        <v>0</v>
      </c>
      <c r="G97" s="55">
        <f t="shared" si="77"/>
        <v>0</v>
      </c>
      <c r="H97" s="54">
        <f t="shared" si="77"/>
        <v>0</v>
      </c>
      <c r="I97" s="54">
        <f t="shared" si="77"/>
        <v>0</v>
      </c>
      <c r="J97" s="54">
        <f t="shared" si="77"/>
        <v>0</v>
      </c>
      <c r="K97" s="54">
        <f t="shared" ref="K97" si="78">K98</f>
        <v>0</v>
      </c>
      <c r="L97" s="121" t="s">
        <v>153</v>
      </c>
      <c r="M97" s="204" t="s">
        <v>118</v>
      </c>
    </row>
    <row r="98" spans="1:14" x14ac:dyDescent="0.2">
      <c r="A98" s="7"/>
      <c r="B98" s="71" t="s">
        <v>119</v>
      </c>
      <c r="C98" s="98"/>
      <c r="D98" s="42">
        <f t="shared" ref="D98:K98" si="79">D99+D100</f>
        <v>0</v>
      </c>
      <c r="E98" s="69">
        <f t="shared" si="79"/>
        <v>0</v>
      </c>
      <c r="F98" s="81">
        <f t="shared" si="79"/>
        <v>0</v>
      </c>
      <c r="G98" s="77">
        <f t="shared" si="79"/>
        <v>0</v>
      </c>
      <c r="H98" s="69">
        <f t="shared" si="79"/>
        <v>0</v>
      </c>
      <c r="I98" s="69">
        <f t="shared" si="79"/>
        <v>0</v>
      </c>
      <c r="J98" s="69">
        <f t="shared" si="79"/>
        <v>0</v>
      </c>
      <c r="K98" s="69">
        <f t="shared" si="79"/>
        <v>0</v>
      </c>
      <c r="L98" s="118"/>
    </row>
    <row r="99" spans="1:14" x14ac:dyDescent="0.2">
      <c r="A99" s="7"/>
      <c r="B99" s="36" t="s">
        <v>206</v>
      </c>
      <c r="C99" s="98"/>
      <c r="D99" s="83">
        <v>0</v>
      </c>
      <c r="E99" s="45">
        <v>0</v>
      </c>
      <c r="F99" s="43">
        <v>0</v>
      </c>
      <c r="G99" s="44">
        <v>0</v>
      </c>
      <c r="H99" s="45">
        <v>0</v>
      </c>
      <c r="I99" s="45">
        <v>0</v>
      </c>
      <c r="J99" s="45">
        <v>0</v>
      </c>
      <c r="K99" s="45">
        <v>0</v>
      </c>
      <c r="L99" s="119"/>
    </row>
    <row r="100" spans="1:14" ht="36" x14ac:dyDescent="0.2">
      <c r="A100" s="7"/>
      <c r="B100" s="36" t="s">
        <v>117</v>
      </c>
      <c r="C100" s="90"/>
      <c r="D100" s="83">
        <v>0</v>
      </c>
      <c r="E100" s="45">
        <v>0</v>
      </c>
      <c r="F100" s="43">
        <v>0</v>
      </c>
      <c r="G100" s="44"/>
      <c r="H100" s="45"/>
      <c r="I100" s="45"/>
      <c r="J100" s="45"/>
      <c r="K100" s="45"/>
      <c r="L100" s="119"/>
    </row>
    <row r="101" spans="1:14" ht="60" x14ac:dyDescent="0.2">
      <c r="A101" s="7"/>
      <c r="B101" s="11" t="s">
        <v>111</v>
      </c>
      <c r="C101" s="207"/>
      <c r="D101" s="47">
        <f>D102</f>
        <v>0</v>
      </c>
      <c r="E101" s="54">
        <f t="shared" ref="E101" si="80">E102</f>
        <v>0</v>
      </c>
      <c r="F101" s="56">
        <f t="shared" ref="F101:J101" si="81">F102</f>
        <v>0</v>
      </c>
      <c r="G101" s="55">
        <f t="shared" si="81"/>
        <v>0</v>
      </c>
      <c r="H101" s="54">
        <f t="shared" si="81"/>
        <v>0</v>
      </c>
      <c r="I101" s="54">
        <f t="shared" si="81"/>
        <v>0</v>
      </c>
      <c r="J101" s="54">
        <f t="shared" si="81"/>
        <v>0</v>
      </c>
      <c r="K101" s="54">
        <f t="shared" ref="K101" si="82">K102</f>
        <v>0</v>
      </c>
      <c r="L101" s="121" t="s">
        <v>158</v>
      </c>
      <c r="M101" s="204" t="s">
        <v>118</v>
      </c>
    </row>
    <row r="102" spans="1:14" x14ac:dyDescent="0.2">
      <c r="A102" s="7"/>
      <c r="B102" s="71" t="s">
        <v>119</v>
      </c>
      <c r="C102" s="98"/>
      <c r="D102" s="42">
        <f t="shared" ref="D102:J102" si="83">D103+D104</f>
        <v>0</v>
      </c>
      <c r="E102" s="69">
        <f t="shared" si="83"/>
        <v>0</v>
      </c>
      <c r="F102" s="81">
        <f t="shared" si="83"/>
        <v>0</v>
      </c>
      <c r="G102" s="77">
        <f t="shared" si="83"/>
        <v>0</v>
      </c>
      <c r="H102" s="69">
        <f t="shared" si="83"/>
        <v>0</v>
      </c>
      <c r="I102" s="69">
        <f t="shared" si="83"/>
        <v>0</v>
      </c>
      <c r="J102" s="69">
        <f t="shared" si="83"/>
        <v>0</v>
      </c>
      <c r="K102" s="69"/>
      <c r="L102" s="118"/>
    </row>
    <row r="103" spans="1:14" x14ac:dyDescent="0.2">
      <c r="A103" s="7"/>
      <c r="B103" s="36" t="s">
        <v>206</v>
      </c>
      <c r="C103" s="98"/>
      <c r="D103" s="83">
        <v>0</v>
      </c>
      <c r="E103" s="45">
        <v>0</v>
      </c>
      <c r="F103" s="43">
        <v>0</v>
      </c>
      <c r="G103" s="44">
        <v>0</v>
      </c>
      <c r="H103" s="45">
        <v>0</v>
      </c>
      <c r="I103" s="45">
        <v>0</v>
      </c>
      <c r="J103" s="45">
        <v>0</v>
      </c>
      <c r="K103" s="45"/>
      <c r="L103" s="119"/>
    </row>
    <row r="104" spans="1:14" ht="36" x14ac:dyDescent="0.2">
      <c r="A104" s="7"/>
      <c r="B104" s="36" t="s">
        <v>117</v>
      </c>
      <c r="C104" s="90"/>
      <c r="D104" s="83">
        <v>0</v>
      </c>
      <c r="E104" s="45">
        <v>0</v>
      </c>
      <c r="F104" s="43">
        <v>0</v>
      </c>
      <c r="G104" s="44"/>
      <c r="H104" s="45"/>
      <c r="I104" s="45"/>
      <c r="J104" s="45"/>
      <c r="K104" s="45"/>
      <c r="L104" s="119"/>
    </row>
    <row r="105" spans="1:14" ht="52.9" customHeight="1" x14ac:dyDescent="0.2">
      <c r="A105" s="14" t="s">
        <v>33</v>
      </c>
      <c r="B105" s="9"/>
      <c r="C105" s="208"/>
      <c r="D105" s="48">
        <f>D106+D110+D114</f>
        <v>0</v>
      </c>
      <c r="E105" s="62">
        <f t="shared" ref="E105:K105" si="84">E106+E110+E114</f>
        <v>0</v>
      </c>
      <c r="F105" s="60">
        <f t="shared" si="84"/>
        <v>0</v>
      </c>
      <c r="G105" s="61">
        <f t="shared" si="84"/>
        <v>378500</v>
      </c>
      <c r="H105" s="62">
        <f t="shared" si="84"/>
        <v>378500</v>
      </c>
      <c r="I105" s="62">
        <f t="shared" si="84"/>
        <v>378500</v>
      </c>
      <c r="J105" s="62">
        <f t="shared" si="84"/>
        <v>757000</v>
      </c>
      <c r="K105" s="62">
        <f t="shared" si="84"/>
        <v>0</v>
      </c>
      <c r="L105" s="122"/>
      <c r="M105" s="189" t="s">
        <v>229</v>
      </c>
      <c r="N105" s="196" t="s">
        <v>234</v>
      </c>
    </row>
    <row r="106" spans="1:14" ht="24" x14ac:dyDescent="0.2">
      <c r="A106" s="7"/>
      <c r="B106" s="10" t="s">
        <v>34</v>
      </c>
      <c r="C106" s="207"/>
      <c r="D106" s="47">
        <f>D107</f>
        <v>0</v>
      </c>
      <c r="E106" s="54">
        <f t="shared" ref="E106" si="85">E107</f>
        <v>0</v>
      </c>
      <c r="F106" s="56">
        <f t="shared" ref="F106:J106" si="86">F107</f>
        <v>0</v>
      </c>
      <c r="G106" s="55">
        <f t="shared" si="86"/>
        <v>78500</v>
      </c>
      <c r="H106" s="54">
        <f t="shared" si="86"/>
        <v>28500</v>
      </c>
      <c r="I106" s="54">
        <f t="shared" si="86"/>
        <v>0</v>
      </c>
      <c r="J106" s="54">
        <f t="shared" si="86"/>
        <v>0</v>
      </c>
      <c r="K106" s="54"/>
      <c r="L106" s="121" t="s">
        <v>158</v>
      </c>
    </row>
    <row r="107" spans="1:14" x14ac:dyDescent="0.2">
      <c r="A107" s="7"/>
      <c r="B107" s="71" t="s">
        <v>119</v>
      </c>
      <c r="C107" s="98"/>
      <c r="D107" s="42">
        <f t="shared" ref="D107:J107" si="87">D108+D109</f>
        <v>0</v>
      </c>
      <c r="E107" s="69">
        <f t="shared" si="87"/>
        <v>0</v>
      </c>
      <c r="F107" s="81">
        <f t="shared" si="87"/>
        <v>0</v>
      </c>
      <c r="G107" s="77">
        <f t="shared" si="87"/>
        <v>78500</v>
      </c>
      <c r="H107" s="69">
        <f t="shared" si="87"/>
        <v>28500</v>
      </c>
      <c r="I107" s="69">
        <f t="shared" si="87"/>
        <v>0</v>
      </c>
      <c r="J107" s="69">
        <f t="shared" si="87"/>
        <v>0</v>
      </c>
      <c r="K107" s="69"/>
      <c r="L107" s="118"/>
    </row>
    <row r="108" spans="1:14" x14ac:dyDescent="0.2">
      <c r="A108" s="7"/>
      <c r="B108" s="36" t="s">
        <v>206</v>
      </c>
      <c r="C108" s="98"/>
      <c r="D108" s="83">
        <v>0</v>
      </c>
      <c r="E108" s="45">
        <v>0</v>
      </c>
      <c r="F108" s="43">
        <v>0</v>
      </c>
      <c r="G108" s="44">
        <v>0</v>
      </c>
      <c r="H108" s="45">
        <v>0</v>
      </c>
      <c r="I108" s="45">
        <v>0</v>
      </c>
      <c r="J108" s="45">
        <v>0</v>
      </c>
      <c r="K108" s="45"/>
      <c r="L108" s="119"/>
    </row>
    <row r="109" spans="1:14" ht="36" x14ac:dyDescent="0.2">
      <c r="A109" s="7"/>
      <c r="B109" s="36" t="s">
        <v>117</v>
      </c>
      <c r="C109" s="90" t="s">
        <v>259</v>
      </c>
      <c r="D109" s="83">
        <v>0</v>
      </c>
      <c r="E109" s="45">
        <v>0</v>
      </c>
      <c r="F109" s="43">
        <v>0</v>
      </c>
      <c r="G109" s="44">
        <v>78500</v>
      </c>
      <c r="H109" s="45">
        <v>28500</v>
      </c>
      <c r="I109" s="45"/>
      <c r="J109" s="45"/>
      <c r="K109" s="45"/>
      <c r="L109" s="119"/>
    </row>
    <row r="110" spans="1:14" ht="36" x14ac:dyDescent="0.2">
      <c r="A110" s="7"/>
      <c r="B110" s="10" t="s">
        <v>35</v>
      </c>
      <c r="C110" s="207"/>
      <c r="D110" s="47">
        <f>D111</f>
        <v>0</v>
      </c>
      <c r="E110" s="54">
        <f t="shared" ref="E110" si="88">E111</f>
        <v>0</v>
      </c>
      <c r="F110" s="56">
        <f t="shared" ref="F110:J110" si="89">F111</f>
        <v>0</v>
      </c>
      <c r="G110" s="55">
        <f t="shared" si="89"/>
        <v>50000</v>
      </c>
      <c r="H110" s="54">
        <f t="shared" si="89"/>
        <v>100000</v>
      </c>
      <c r="I110" s="54">
        <f t="shared" si="89"/>
        <v>100000</v>
      </c>
      <c r="J110" s="54">
        <f t="shared" si="89"/>
        <v>200000</v>
      </c>
      <c r="K110" s="54"/>
      <c r="L110" s="121" t="s">
        <v>158</v>
      </c>
    </row>
    <row r="111" spans="1:14" x14ac:dyDescent="0.2">
      <c r="A111" s="7"/>
      <c r="B111" s="71" t="s">
        <v>119</v>
      </c>
      <c r="C111" s="98"/>
      <c r="D111" s="42">
        <f t="shared" ref="D111:J111" si="90">D112+D113</f>
        <v>0</v>
      </c>
      <c r="E111" s="69">
        <f t="shared" si="90"/>
        <v>0</v>
      </c>
      <c r="F111" s="81">
        <f t="shared" si="90"/>
        <v>0</v>
      </c>
      <c r="G111" s="77">
        <f t="shared" si="90"/>
        <v>50000</v>
      </c>
      <c r="H111" s="69">
        <f t="shared" si="90"/>
        <v>100000</v>
      </c>
      <c r="I111" s="69">
        <f t="shared" si="90"/>
        <v>100000</v>
      </c>
      <c r="J111" s="69">
        <f t="shared" si="90"/>
        <v>200000</v>
      </c>
      <c r="K111" s="69"/>
      <c r="L111" s="118"/>
    </row>
    <row r="112" spans="1:14" x14ac:dyDescent="0.2">
      <c r="A112" s="7"/>
      <c r="B112" s="36" t="s">
        <v>206</v>
      </c>
      <c r="C112" s="98"/>
      <c r="D112" s="83">
        <v>0</v>
      </c>
      <c r="E112" s="45">
        <v>0</v>
      </c>
      <c r="F112" s="43">
        <v>0</v>
      </c>
      <c r="G112" s="44">
        <v>0</v>
      </c>
      <c r="H112" s="45">
        <v>0</v>
      </c>
      <c r="I112" s="45">
        <v>0</v>
      </c>
      <c r="J112" s="45">
        <v>0</v>
      </c>
      <c r="K112" s="45"/>
      <c r="L112" s="119"/>
    </row>
    <row r="113" spans="1:14" ht="36" x14ac:dyDescent="0.2">
      <c r="A113" s="7"/>
      <c r="B113" s="36" t="s">
        <v>117</v>
      </c>
      <c r="C113" s="90" t="s">
        <v>259</v>
      </c>
      <c r="D113" s="83">
        <v>0</v>
      </c>
      <c r="E113" s="45">
        <v>0</v>
      </c>
      <c r="F113" s="43">
        <v>0</v>
      </c>
      <c r="G113" s="44">
        <v>50000</v>
      </c>
      <c r="H113" s="45">
        <v>100000</v>
      </c>
      <c r="I113" s="45">
        <v>100000</v>
      </c>
      <c r="J113" s="45">
        <v>200000</v>
      </c>
      <c r="K113" s="45"/>
      <c r="L113" s="119"/>
    </row>
    <row r="114" spans="1:14" ht="24" x14ac:dyDescent="0.2">
      <c r="A114" s="7"/>
      <c r="B114" s="10" t="s">
        <v>36</v>
      </c>
      <c r="C114" s="207"/>
      <c r="D114" s="47">
        <f>D115</f>
        <v>0</v>
      </c>
      <c r="E114" s="54">
        <f t="shared" ref="E114" si="91">E115</f>
        <v>0</v>
      </c>
      <c r="F114" s="56">
        <f t="shared" ref="F114:J114" si="92">F115</f>
        <v>0</v>
      </c>
      <c r="G114" s="55">
        <f t="shared" si="92"/>
        <v>250000</v>
      </c>
      <c r="H114" s="54">
        <f t="shared" si="92"/>
        <v>250000</v>
      </c>
      <c r="I114" s="54">
        <f t="shared" si="92"/>
        <v>278500</v>
      </c>
      <c r="J114" s="54">
        <f t="shared" si="92"/>
        <v>557000</v>
      </c>
      <c r="K114" s="54"/>
      <c r="L114" s="121" t="s">
        <v>124</v>
      </c>
    </row>
    <row r="115" spans="1:14" x14ac:dyDescent="0.2">
      <c r="A115" s="7"/>
      <c r="B115" s="71" t="s">
        <v>119</v>
      </c>
      <c r="C115" s="98"/>
      <c r="D115" s="42">
        <f t="shared" ref="D115:J115" si="93">D116+D117</f>
        <v>0</v>
      </c>
      <c r="E115" s="69">
        <f t="shared" si="93"/>
        <v>0</v>
      </c>
      <c r="F115" s="81">
        <f t="shared" si="93"/>
        <v>0</v>
      </c>
      <c r="G115" s="77">
        <f t="shared" si="93"/>
        <v>250000</v>
      </c>
      <c r="H115" s="69">
        <f t="shared" si="93"/>
        <v>250000</v>
      </c>
      <c r="I115" s="69">
        <f t="shared" si="93"/>
        <v>278500</v>
      </c>
      <c r="J115" s="69">
        <f t="shared" si="93"/>
        <v>557000</v>
      </c>
      <c r="K115" s="69"/>
      <c r="L115" s="118"/>
    </row>
    <row r="116" spans="1:14" x14ac:dyDescent="0.2">
      <c r="A116" s="7"/>
      <c r="B116" s="36" t="s">
        <v>206</v>
      </c>
      <c r="C116" s="98"/>
      <c r="D116" s="83">
        <v>0</v>
      </c>
      <c r="E116" s="45">
        <v>0</v>
      </c>
      <c r="F116" s="43">
        <v>0</v>
      </c>
      <c r="G116" s="44">
        <v>0</v>
      </c>
      <c r="H116" s="45">
        <v>0</v>
      </c>
      <c r="I116" s="45">
        <v>0</v>
      </c>
      <c r="J116" s="45">
        <v>0</v>
      </c>
      <c r="K116" s="45"/>
      <c r="L116" s="119"/>
    </row>
    <row r="117" spans="1:14" ht="36" x14ac:dyDescent="0.2">
      <c r="A117" s="7"/>
      <c r="B117" s="36" t="s">
        <v>117</v>
      </c>
      <c r="C117" s="90" t="s">
        <v>259</v>
      </c>
      <c r="D117" s="83">
        <v>0</v>
      </c>
      <c r="E117" s="45">
        <v>0</v>
      </c>
      <c r="F117" s="43">
        <v>0</v>
      </c>
      <c r="G117" s="44">
        <v>250000</v>
      </c>
      <c r="H117" s="45">
        <v>250000</v>
      </c>
      <c r="I117" s="45">
        <v>278500</v>
      </c>
      <c r="J117" s="45">
        <v>557000</v>
      </c>
      <c r="K117" s="45"/>
      <c r="L117" s="119"/>
    </row>
    <row r="118" spans="1:14" ht="82.15" customHeight="1" x14ac:dyDescent="0.2">
      <c r="A118" s="14" t="s">
        <v>37</v>
      </c>
      <c r="B118" s="9"/>
      <c r="C118" s="208"/>
      <c r="D118" s="48">
        <f>D119+D123+D127+D131+D135+D139+D143+D147</f>
        <v>0</v>
      </c>
      <c r="E118" s="62">
        <f t="shared" ref="E118:K118" si="94">E119+E123+E127+E131+E135+E139+E143+E147</f>
        <v>0</v>
      </c>
      <c r="F118" s="60">
        <f t="shared" si="94"/>
        <v>0</v>
      </c>
      <c r="G118" s="61">
        <f t="shared" si="94"/>
        <v>450000</v>
      </c>
      <c r="H118" s="62">
        <f t="shared" si="94"/>
        <v>1080000</v>
      </c>
      <c r="I118" s="62">
        <f t="shared" si="94"/>
        <v>1220000</v>
      </c>
      <c r="J118" s="62">
        <f t="shared" si="94"/>
        <v>0</v>
      </c>
      <c r="K118" s="62">
        <f t="shared" si="94"/>
        <v>0</v>
      </c>
      <c r="L118" s="122"/>
      <c r="M118" s="141" t="s">
        <v>262</v>
      </c>
      <c r="N118" s="196" t="s">
        <v>235</v>
      </c>
    </row>
    <row r="119" spans="1:14" ht="60" x14ac:dyDescent="0.2">
      <c r="A119" s="7"/>
      <c r="B119" s="10" t="s">
        <v>38</v>
      </c>
      <c r="C119" s="207"/>
      <c r="D119" s="47">
        <f>D120</f>
        <v>0</v>
      </c>
      <c r="E119" s="54">
        <f t="shared" ref="E119" si="95">E120</f>
        <v>0</v>
      </c>
      <c r="F119" s="56">
        <f t="shared" ref="F119:J119" si="96">F120</f>
        <v>0</v>
      </c>
      <c r="G119" s="55">
        <f t="shared" si="96"/>
        <v>0</v>
      </c>
      <c r="H119" s="54">
        <f t="shared" si="96"/>
        <v>0</v>
      </c>
      <c r="I119" s="54">
        <f t="shared" si="96"/>
        <v>0</v>
      </c>
      <c r="J119" s="54">
        <f t="shared" si="96"/>
        <v>0</v>
      </c>
      <c r="K119" s="54">
        <f t="shared" ref="K119" si="97">K120</f>
        <v>0</v>
      </c>
      <c r="L119" s="121" t="s">
        <v>124</v>
      </c>
      <c r="M119" s="203" t="s">
        <v>118</v>
      </c>
    </row>
    <row r="120" spans="1:14" x14ac:dyDescent="0.2">
      <c r="A120" s="7"/>
      <c r="B120" s="71" t="s">
        <v>119</v>
      </c>
      <c r="C120" s="98"/>
      <c r="D120" s="42">
        <f t="shared" ref="D120:K120" si="98">D121+D122</f>
        <v>0</v>
      </c>
      <c r="E120" s="69">
        <f t="shared" si="98"/>
        <v>0</v>
      </c>
      <c r="F120" s="81">
        <f t="shared" si="98"/>
        <v>0</v>
      </c>
      <c r="G120" s="77">
        <f t="shared" si="98"/>
        <v>0</v>
      </c>
      <c r="H120" s="69">
        <f t="shared" si="98"/>
        <v>0</v>
      </c>
      <c r="I120" s="69">
        <f t="shared" si="98"/>
        <v>0</v>
      </c>
      <c r="J120" s="69">
        <f t="shared" si="98"/>
        <v>0</v>
      </c>
      <c r="K120" s="69">
        <f t="shared" si="98"/>
        <v>0</v>
      </c>
      <c r="L120" s="118"/>
    </row>
    <row r="121" spans="1:14" x14ac:dyDescent="0.2">
      <c r="A121" s="7"/>
      <c r="B121" s="36" t="s">
        <v>206</v>
      </c>
      <c r="C121" s="98"/>
      <c r="D121" s="83">
        <v>0</v>
      </c>
      <c r="E121" s="45">
        <v>0</v>
      </c>
      <c r="F121" s="43">
        <v>0</v>
      </c>
      <c r="G121" s="44">
        <v>0</v>
      </c>
      <c r="H121" s="45">
        <v>0</v>
      </c>
      <c r="I121" s="45">
        <v>0</v>
      </c>
      <c r="J121" s="45">
        <v>0</v>
      </c>
      <c r="K121" s="45">
        <v>0</v>
      </c>
      <c r="L121" s="119"/>
    </row>
    <row r="122" spans="1:14" ht="36" x14ac:dyDescent="0.2">
      <c r="A122" s="7"/>
      <c r="B122" s="36" t="s">
        <v>117</v>
      </c>
      <c r="C122" s="90"/>
      <c r="D122" s="83">
        <v>0</v>
      </c>
      <c r="E122" s="45">
        <v>0</v>
      </c>
      <c r="F122" s="43">
        <v>0</v>
      </c>
      <c r="G122" s="44"/>
      <c r="H122" s="45"/>
      <c r="I122" s="45"/>
      <c r="J122" s="45"/>
      <c r="K122" s="45"/>
      <c r="L122" s="119"/>
    </row>
    <row r="123" spans="1:14" ht="60" x14ac:dyDescent="0.2">
      <c r="A123" s="7"/>
      <c r="B123" s="10" t="s">
        <v>39</v>
      </c>
      <c r="C123" s="207"/>
      <c r="D123" s="47">
        <f>D124</f>
        <v>0</v>
      </c>
      <c r="E123" s="54">
        <f t="shared" ref="E123" si="99">E124</f>
        <v>0</v>
      </c>
      <c r="F123" s="56">
        <f t="shared" ref="F123:J123" si="100">F124</f>
        <v>0</v>
      </c>
      <c r="G123" s="55">
        <f t="shared" si="100"/>
        <v>0</v>
      </c>
      <c r="H123" s="54">
        <f t="shared" si="100"/>
        <v>0</v>
      </c>
      <c r="I123" s="54">
        <f t="shared" si="100"/>
        <v>0</v>
      </c>
      <c r="J123" s="54">
        <f t="shared" si="100"/>
        <v>0</v>
      </c>
      <c r="K123" s="54">
        <f t="shared" ref="K123" si="101">K124</f>
        <v>0</v>
      </c>
      <c r="L123" s="121" t="s">
        <v>124</v>
      </c>
      <c r="M123" s="203" t="s">
        <v>118</v>
      </c>
    </row>
    <row r="124" spans="1:14" x14ac:dyDescent="0.2">
      <c r="A124" s="7"/>
      <c r="B124" s="71" t="s">
        <v>119</v>
      </c>
      <c r="C124" s="98"/>
      <c r="D124" s="42">
        <f t="shared" ref="D124:K124" si="102">D125+D126</f>
        <v>0</v>
      </c>
      <c r="E124" s="69">
        <f t="shared" si="102"/>
        <v>0</v>
      </c>
      <c r="F124" s="81">
        <f t="shared" si="102"/>
        <v>0</v>
      </c>
      <c r="G124" s="77">
        <f t="shared" si="102"/>
        <v>0</v>
      </c>
      <c r="H124" s="69">
        <f t="shared" si="102"/>
        <v>0</v>
      </c>
      <c r="I124" s="69">
        <f t="shared" si="102"/>
        <v>0</v>
      </c>
      <c r="J124" s="69">
        <f t="shared" si="102"/>
        <v>0</v>
      </c>
      <c r="K124" s="69">
        <f t="shared" si="102"/>
        <v>0</v>
      </c>
      <c r="L124" s="118"/>
    </row>
    <row r="125" spans="1:14" x14ac:dyDescent="0.2">
      <c r="A125" s="7"/>
      <c r="B125" s="36" t="s">
        <v>206</v>
      </c>
      <c r="C125" s="98"/>
      <c r="D125" s="83">
        <v>0</v>
      </c>
      <c r="E125" s="45">
        <v>0</v>
      </c>
      <c r="F125" s="43">
        <v>0</v>
      </c>
      <c r="G125" s="44">
        <v>0</v>
      </c>
      <c r="H125" s="45">
        <v>0</v>
      </c>
      <c r="I125" s="45">
        <v>0</v>
      </c>
      <c r="J125" s="45">
        <v>0</v>
      </c>
      <c r="K125" s="45">
        <v>0</v>
      </c>
      <c r="L125" s="119"/>
    </row>
    <row r="126" spans="1:14" ht="36" x14ac:dyDescent="0.2">
      <c r="A126" s="7"/>
      <c r="B126" s="36" t="s">
        <v>117</v>
      </c>
      <c r="C126" s="90"/>
      <c r="D126" s="83">
        <v>0</v>
      </c>
      <c r="E126" s="45">
        <v>0</v>
      </c>
      <c r="F126" s="43">
        <v>0</v>
      </c>
      <c r="G126" s="44"/>
      <c r="H126" s="45"/>
      <c r="I126" s="45"/>
      <c r="J126" s="45"/>
      <c r="K126" s="45"/>
      <c r="L126" s="119"/>
    </row>
    <row r="127" spans="1:14" ht="60" x14ac:dyDescent="0.2">
      <c r="A127" s="7"/>
      <c r="B127" s="10" t="s">
        <v>40</v>
      </c>
      <c r="C127" s="207"/>
      <c r="D127" s="47">
        <f>D128</f>
        <v>0</v>
      </c>
      <c r="E127" s="54">
        <f t="shared" ref="E127" si="103">E128</f>
        <v>0</v>
      </c>
      <c r="F127" s="56">
        <f t="shared" ref="F127:J127" si="104">F128</f>
        <v>0</v>
      </c>
      <c r="G127" s="55">
        <f t="shared" si="104"/>
        <v>0</v>
      </c>
      <c r="H127" s="54">
        <f t="shared" si="104"/>
        <v>0</v>
      </c>
      <c r="I127" s="54">
        <f t="shared" si="104"/>
        <v>0</v>
      </c>
      <c r="J127" s="54">
        <f t="shared" si="104"/>
        <v>0</v>
      </c>
      <c r="K127" s="54">
        <f t="shared" ref="K127" si="105">K128</f>
        <v>0</v>
      </c>
      <c r="L127" s="121" t="s">
        <v>124</v>
      </c>
      <c r="M127" s="203" t="s">
        <v>118</v>
      </c>
    </row>
    <row r="128" spans="1:14" x14ac:dyDescent="0.2">
      <c r="A128" s="7"/>
      <c r="B128" s="71" t="s">
        <v>119</v>
      </c>
      <c r="C128" s="98"/>
      <c r="D128" s="42">
        <f t="shared" ref="D128:K128" si="106">D129+D130</f>
        <v>0</v>
      </c>
      <c r="E128" s="69">
        <f t="shared" si="106"/>
        <v>0</v>
      </c>
      <c r="F128" s="81">
        <f t="shared" si="106"/>
        <v>0</v>
      </c>
      <c r="G128" s="77">
        <f t="shared" si="106"/>
        <v>0</v>
      </c>
      <c r="H128" s="69">
        <f t="shared" si="106"/>
        <v>0</v>
      </c>
      <c r="I128" s="69">
        <f t="shared" si="106"/>
        <v>0</v>
      </c>
      <c r="J128" s="69">
        <f t="shared" si="106"/>
        <v>0</v>
      </c>
      <c r="K128" s="69">
        <f t="shared" si="106"/>
        <v>0</v>
      </c>
      <c r="L128" s="118"/>
    </row>
    <row r="129" spans="1:13" x14ac:dyDescent="0.2">
      <c r="A129" s="7"/>
      <c r="B129" s="36" t="s">
        <v>206</v>
      </c>
      <c r="C129" s="98"/>
      <c r="D129" s="83">
        <v>0</v>
      </c>
      <c r="E129" s="45">
        <v>0</v>
      </c>
      <c r="F129" s="43">
        <v>0</v>
      </c>
      <c r="G129" s="44">
        <v>0</v>
      </c>
      <c r="H129" s="45">
        <v>0</v>
      </c>
      <c r="I129" s="45">
        <v>0</v>
      </c>
      <c r="J129" s="45">
        <v>0</v>
      </c>
      <c r="K129" s="45">
        <v>0</v>
      </c>
      <c r="L129" s="119"/>
    </row>
    <row r="130" spans="1:13" ht="36" x14ac:dyDescent="0.2">
      <c r="A130" s="7"/>
      <c r="B130" s="36" t="s">
        <v>117</v>
      </c>
      <c r="C130" s="90"/>
      <c r="D130" s="83">
        <v>0</v>
      </c>
      <c r="E130" s="45">
        <v>0</v>
      </c>
      <c r="F130" s="43">
        <v>0</v>
      </c>
      <c r="G130" s="44"/>
      <c r="H130" s="45"/>
      <c r="I130" s="45"/>
      <c r="J130" s="45"/>
      <c r="K130" s="45"/>
      <c r="L130" s="119"/>
    </row>
    <row r="131" spans="1:13" ht="48" x14ac:dyDescent="0.2">
      <c r="A131" s="7"/>
      <c r="B131" s="10" t="s">
        <v>41</v>
      </c>
      <c r="C131" s="207"/>
      <c r="D131" s="47">
        <f>D132</f>
        <v>0</v>
      </c>
      <c r="E131" s="54">
        <f t="shared" ref="E131" si="107">E132</f>
        <v>0</v>
      </c>
      <c r="F131" s="56">
        <f t="shared" ref="F131:J131" si="108">F132</f>
        <v>0</v>
      </c>
      <c r="G131" s="55">
        <f t="shared" si="108"/>
        <v>150000</v>
      </c>
      <c r="H131" s="54">
        <f t="shared" si="108"/>
        <v>0</v>
      </c>
      <c r="I131" s="54">
        <f t="shared" si="108"/>
        <v>0</v>
      </c>
      <c r="J131" s="54">
        <f t="shared" si="108"/>
        <v>0</v>
      </c>
      <c r="K131" s="54">
        <f t="shared" ref="K131" si="109">K132</f>
        <v>0</v>
      </c>
      <c r="L131" s="121" t="s">
        <v>153</v>
      </c>
      <c r="M131" s="139" t="s">
        <v>160</v>
      </c>
    </row>
    <row r="132" spans="1:13" x14ac:dyDescent="0.2">
      <c r="A132" s="7"/>
      <c r="B132" s="71" t="s">
        <v>119</v>
      </c>
      <c r="C132" s="98"/>
      <c r="D132" s="42">
        <f t="shared" ref="D132:K132" si="110">D133+D134</f>
        <v>0</v>
      </c>
      <c r="E132" s="69">
        <f t="shared" si="110"/>
        <v>0</v>
      </c>
      <c r="F132" s="81">
        <f t="shared" si="110"/>
        <v>0</v>
      </c>
      <c r="G132" s="77">
        <f t="shared" si="110"/>
        <v>150000</v>
      </c>
      <c r="H132" s="69">
        <f t="shared" si="110"/>
        <v>0</v>
      </c>
      <c r="I132" s="69">
        <f t="shared" si="110"/>
        <v>0</v>
      </c>
      <c r="J132" s="69">
        <f t="shared" si="110"/>
        <v>0</v>
      </c>
      <c r="K132" s="69">
        <f t="shared" si="110"/>
        <v>0</v>
      </c>
      <c r="L132" s="118"/>
    </row>
    <row r="133" spans="1:13" x14ac:dyDescent="0.2">
      <c r="A133" s="7"/>
      <c r="B133" s="36" t="s">
        <v>206</v>
      </c>
      <c r="C133" s="98"/>
      <c r="D133" s="83">
        <v>0</v>
      </c>
      <c r="E133" s="45">
        <v>0</v>
      </c>
      <c r="F133" s="43">
        <v>0</v>
      </c>
      <c r="G133" s="44">
        <v>0</v>
      </c>
      <c r="H133" s="45">
        <v>0</v>
      </c>
      <c r="I133" s="45">
        <v>0</v>
      </c>
      <c r="J133" s="45">
        <v>0</v>
      </c>
      <c r="K133" s="45">
        <v>0</v>
      </c>
      <c r="L133" s="119"/>
    </row>
    <row r="134" spans="1:13" ht="62.45" customHeight="1" x14ac:dyDescent="0.2">
      <c r="A134" s="7"/>
      <c r="B134" s="36" t="s">
        <v>117</v>
      </c>
      <c r="C134" s="90" t="s">
        <v>259</v>
      </c>
      <c r="D134" s="83">
        <v>0</v>
      </c>
      <c r="E134" s="45">
        <v>0</v>
      </c>
      <c r="F134" s="43">
        <v>0</v>
      </c>
      <c r="G134" s="205">
        <v>150000</v>
      </c>
      <c r="H134" s="45"/>
      <c r="I134" s="45"/>
      <c r="J134" s="45"/>
      <c r="K134" s="45"/>
      <c r="L134" s="119"/>
    </row>
    <row r="135" spans="1:13" ht="72" x14ac:dyDescent="0.2">
      <c r="A135" s="7"/>
      <c r="B135" s="10" t="s">
        <v>260</v>
      </c>
      <c r="C135" s="207"/>
      <c r="D135" s="47">
        <f>D136</f>
        <v>0</v>
      </c>
      <c r="E135" s="54">
        <f t="shared" ref="E135" si="111">E136</f>
        <v>0</v>
      </c>
      <c r="F135" s="56">
        <f t="shared" ref="F135:J135" si="112">F136</f>
        <v>0</v>
      </c>
      <c r="G135" s="55">
        <f t="shared" si="112"/>
        <v>100000</v>
      </c>
      <c r="H135" s="54">
        <f t="shared" si="112"/>
        <v>100000</v>
      </c>
      <c r="I135" s="54">
        <f t="shared" si="112"/>
        <v>70000</v>
      </c>
      <c r="J135" s="54">
        <f t="shared" si="112"/>
        <v>0</v>
      </c>
      <c r="K135" s="54">
        <f t="shared" ref="K135" si="113">K136</f>
        <v>0</v>
      </c>
      <c r="L135" s="121" t="s">
        <v>153</v>
      </c>
      <c r="M135" s="139" t="s">
        <v>160</v>
      </c>
    </row>
    <row r="136" spans="1:13" x14ac:dyDescent="0.2">
      <c r="A136" s="7"/>
      <c r="B136" s="71" t="s">
        <v>119</v>
      </c>
      <c r="C136" s="98"/>
      <c r="D136" s="42">
        <f t="shared" ref="D136:K136" si="114">D137+D138</f>
        <v>0</v>
      </c>
      <c r="E136" s="69">
        <f t="shared" si="114"/>
        <v>0</v>
      </c>
      <c r="F136" s="81">
        <f t="shared" si="114"/>
        <v>0</v>
      </c>
      <c r="G136" s="77">
        <f t="shared" si="114"/>
        <v>100000</v>
      </c>
      <c r="H136" s="69">
        <f t="shared" si="114"/>
        <v>100000</v>
      </c>
      <c r="I136" s="69">
        <f t="shared" si="114"/>
        <v>70000</v>
      </c>
      <c r="J136" s="69">
        <f t="shared" si="114"/>
        <v>0</v>
      </c>
      <c r="K136" s="69">
        <f t="shared" si="114"/>
        <v>0</v>
      </c>
      <c r="L136" s="118"/>
    </row>
    <row r="137" spans="1:13" x14ac:dyDescent="0.2">
      <c r="A137" s="7"/>
      <c r="B137" s="36" t="s">
        <v>206</v>
      </c>
      <c r="C137" s="98"/>
      <c r="D137" s="83">
        <v>0</v>
      </c>
      <c r="E137" s="45">
        <v>0</v>
      </c>
      <c r="F137" s="43">
        <v>0</v>
      </c>
      <c r="G137" s="44">
        <v>0</v>
      </c>
      <c r="H137" s="45">
        <v>0</v>
      </c>
      <c r="I137" s="45">
        <v>0</v>
      </c>
      <c r="J137" s="45">
        <v>0</v>
      </c>
      <c r="K137" s="45">
        <v>0</v>
      </c>
      <c r="L137" s="119"/>
    </row>
    <row r="138" spans="1:13" ht="36" x14ac:dyDescent="0.2">
      <c r="A138" s="7"/>
      <c r="B138" s="36" t="s">
        <v>117</v>
      </c>
      <c r="C138" s="90" t="s">
        <v>259</v>
      </c>
      <c r="D138" s="83">
        <v>0</v>
      </c>
      <c r="E138" s="45">
        <v>0</v>
      </c>
      <c r="F138" s="43">
        <v>0</v>
      </c>
      <c r="G138" s="205">
        <v>100000</v>
      </c>
      <c r="H138" s="206">
        <v>100000</v>
      </c>
      <c r="I138" s="206">
        <v>70000</v>
      </c>
      <c r="J138" s="206"/>
      <c r="K138" s="45"/>
      <c r="L138" s="119"/>
    </row>
    <row r="139" spans="1:13" ht="60" x14ac:dyDescent="0.2">
      <c r="A139" s="7"/>
      <c r="B139" s="10" t="s">
        <v>42</v>
      </c>
      <c r="C139" s="207"/>
      <c r="D139" s="47">
        <f>D140</f>
        <v>0</v>
      </c>
      <c r="E139" s="54">
        <f t="shared" ref="E139" si="115">E140</f>
        <v>0</v>
      </c>
      <c r="F139" s="56">
        <f t="shared" ref="F139:J139" si="116">F140</f>
        <v>0</v>
      </c>
      <c r="G139" s="55">
        <f t="shared" si="116"/>
        <v>0</v>
      </c>
      <c r="H139" s="54">
        <f t="shared" si="116"/>
        <v>180000</v>
      </c>
      <c r="I139" s="54">
        <f t="shared" si="116"/>
        <v>150000</v>
      </c>
      <c r="J139" s="54">
        <f t="shared" si="116"/>
        <v>0</v>
      </c>
      <c r="K139" s="54">
        <f t="shared" ref="K139" si="117">K140</f>
        <v>0</v>
      </c>
      <c r="L139" s="121" t="s">
        <v>124</v>
      </c>
    </row>
    <row r="140" spans="1:13" x14ac:dyDescent="0.2">
      <c r="A140" s="7"/>
      <c r="B140" s="71" t="s">
        <v>119</v>
      </c>
      <c r="C140" s="98"/>
      <c r="D140" s="42">
        <f t="shared" ref="D140:K140" si="118">D141+D142</f>
        <v>0</v>
      </c>
      <c r="E140" s="69">
        <f t="shared" si="118"/>
        <v>0</v>
      </c>
      <c r="F140" s="81">
        <f t="shared" si="118"/>
        <v>0</v>
      </c>
      <c r="G140" s="77">
        <f t="shared" si="118"/>
        <v>0</v>
      </c>
      <c r="H140" s="69">
        <f t="shared" si="118"/>
        <v>180000</v>
      </c>
      <c r="I140" s="69">
        <f t="shared" si="118"/>
        <v>150000</v>
      </c>
      <c r="J140" s="69">
        <f t="shared" si="118"/>
        <v>0</v>
      </c>
      <c r="K140" s="69">
        <f t="shared" si="118"/>
        <v>0</v>
      </c>
      <c r="L140" s="118"/>
    </row>
    <row r="141" spans="1:13" x14ac:dyDescent="0.2">
      <c r="A141" s="7"/>
      <c r="B141" s="36" t="s">
        <v>206</v>
      </c>
      <c r="C141" s="98"/>
      <c r="D141" s="83">
        <v>0</v>
      </c>
      <c r="E141" s="45">
        <v>0</v>
      </c>
      <c r="F141" s="43">
        <v>0</v>
      </c>
      <c r="G141" s="44">
        <v>0</v>
      </c>
      <c r="H141" s="45">
        <v>0</v>
      </c>
      <c r="I141" s="45">
        <v>0</v>
      </c>
      <c r="J141" s="45">
        <v>0</v>
      </c>
      <c r="K141" s="45">
        <v>0</v>
      </c>
      <c r="L141" s="119"/>
    </row>
    <row r="142" spans="1:13" ht="36" x14ac:dyDescent="0.2">
      <c r="A142" s="7"/>
      <c r="B142" s="36" t="s">
        <v>117</v>
      </c>
      <c r="C142" s="90" t="s">
        <v>259</v>
      </c>
      <c r="D142" s="83">
        <v>0</v>
      </c>
      <c r="E142" s="45">
        <v>0</v>
      </c>
      <c r="F142" s="43">
        <v>0</v>
      </c>
      <c r="G142" s="205"/>
      <c r="H142" s="206">
        <v>180000</v>
      </c>
      <c r="I142" s="206">
        <v>150000</v>
      </c>
      <c r="J142" s="206"/>
      <c r="K142" s="45"/>
      <c r="L142" s="119"/>
    </row>
    <row r="143" spans="1:13" ht="36" x14ac:dyDescent="0.2">
      <c r="A143" s="7"/>
      <c r="B143" s="10" t="s">
        <v>43</v>
      </c>
      <c r="C143" s="207"/>
      <c r="D143" s="47">
        <f>D144</f>
        <v>0</v>
      </c>
      <c r="E143" s="54">
        <f t="shared" ref="E143" si="119">E144</f>
        <v>0</v>
      </c>
      <c r="F143" s="56">
        <f t="shared" ref="F143:J143" si="120">F144</f>
        <v>0</v>
      </c>
      <c r="G143" s="55">
        <f t="shared" si="120"/>
        <v>200000</v>
      </c>
      <c r="H143" s="54">
        <f t="shared" si="120"/>
        <v>800000</v>
      </c>
      <c r="I143" s="54">
        <f t="shared" si="120"/>
        <v>1000000</v>
      </c>
      <c r="J143" s="54">
        <f t="shared" si="120"/>
        <v>0</v>
      </c>
      <c r="K143" s="54">
        <f t="shared" ref="K143" si="121">K144</f>
        <v>0</v>
      </c>
      <c r="L143" s="121" t="s">
        <v>124</v>
      </c>
    </row>
    <row r="144" spans="1:13" x14ac:dyDescent="0.2">
      <c r="A144" s="7"/>
      <c r="B144" s="71" t="s">
        <v>119</v>
      </c>
      <c r="C144" s="98"/>
      <c r="D144" s="42">
        <f t="shared" ref="D144:K144" si="122">D145+D146</f>
        <v>0</v>
      </c>
      <c r="E144" s="69">
        <f t="shared" si="122"/>
        <v>0</v>
      </c>
      <c r="F144" s="81">
        <f t="shared" si="122"/>
        <v>0</v>
      </c>
      <c r="G144" s="77">
        <f t="shared" si="122"/>
        <v>200000</v>
      </c>
      <c r="H144" s="69">
        <f t="shared" si="122"/>
        <v>800000</v>
      </c>
      <c r="I144" s="69">
        <f t="shared" si="122"/>
        <v>1000000</v>
      </c>
      <c r="J144" s="69">
        <f t="shared" si="122"/>
        <v>0</v>
      </c>
      <c r="K144" s="69">
        <f t="shared" si="122"/>
        <v>0</v>
      </c>
      <c r="L144" s="118"/>
    </row>
    <row r="145" spans="1:14" x14ac:dyDescent="0.2">
      <c r="A145" s="7"/>
      <c r="B145" s="36" t="s">
        <v>206</v>
      </c>
      <c r="C145" s="98"/>
      <c r="D145" s="83">
        <v>0</v>
      </c>
      <c r="E145" s="45">
        <v>0</v>
      </c>
      <c r="F145" s="43">
        <v>0</v>
      </c>
      <c r="G145" s="44">
        <v>0</v>
      </c>
      <c r="H145" s="45">
        <v>0</v>
      </c>
      <c r="I145" s="45">
        <v>0</v>
      </c>
      <c r="J145" s="45">
        <v>0</v>
      </c>
      <c r="K145" s="45">
        <v>0</v>
      </c>
      <c r="L145" s="119"/>
    </row>
    <row r="146" spans="1:14" ht="36" x14ac:dyDescent="0.2">
      <c r="A146" s="7"/>
      <c r="B146" s="36" t="s">
        <v>117</v>
      </c>
      <c r="C146" s="90" t="s">
        <v>259</v>
      </c>
      <c r="D146" s="83">
        <v>0</v>
      </c>
      <c r="E146" s="45">
        <v>0</v>
      </c>
      <c r="F146" s="43">
        <v>0</v>
      </c>
      <c r="G146" s="205">
        <v>200000</v>
      </c>
      <c r="H146" s="206">
        <v>800000</v>
      </c>
      <c r="I146" s="206">
        <v>1000000</v>
      </c>
      <c r="J146" s="206"/>
      <c r="K146" s="45"/>
      <c r="L146" s="119"/>
    </row>
    <row r="147" spans="1:14" ht="60" x14ac:dyDescent="0.2">
      <c r="A147" s="7"/>
      <c r="B147" s="10" t="s">
        <v>44</v>
      </c>
      <c r="C147" s="207"/>
      <c r="D147" s="47">
        <f>D148</f>
        <v>0</v>
      </c>
      <c r="E147" s="54">
        <f t="shared" ref="E147" si="123">E148</f>
        <v>0</v>
      </c>
      <c r="F147" s="56">
        <f t="shared" ref="F147:J147" si="124">F148</f>
        <v>0</v>
      </c>
      <c r="G147" s="55">
        <f t="shared" si="124"/>
        <v>0</v>
      </c>
      <c r="H147" s="54">
        <f t="shared" si="124"/>
        <v>0</v>
      </c>
      <c r="I147" s="54">
        <f t="shared" si="124"/>
        <v>0</v>
      </c>
      <c r="J147" s="54">
        <f t="shared" si="124"/>
        <v>0</v>
      </c>
      <c r="K147" s="54">
        <f t="shared" ref="K147" si="125">K148</f>
        <v>0</v>
      </c>
      <c r="L147" s="121" t="s">
        <v>158</v>
      </c>
      <c r="M147" s="139" t="s">
        <v>118</v>
      </c>
    </row>
    <row r="148" spans="1:14" x14ac:dyDescent="0.2">
      <c r="A148" s="7"/>
      <c r="B148" s="71" t="s">
        <v>119</v>
      </c>
      <c r="C148" s="98"/>
      <c r="D148" s="42">
        <f t="shared" ref="D148:K148" si="126">D149+D150</f>
        <v>0</v>
      </c>
      <c r="E148" s="69">
        <f t="shared" si="126"/>
        <v>0</v>
      </c>
      <c r="F148" s="81">
        <f t="shared" si="126"/>
        <v>0</v>
      </c>
      <c r="G148" s="77">
        <f t="shared" si="126"/>
        <v>0</v>
      </c>
      <c r="H148" s="69">
        <f t="shared" si="126"/>
        <v>0</v>
      </c>
      <c r="I148" s="69">
        <f t="shared" si="126"/>
        <v>0</v>
      </c>
      <c r="J148" s="69">
        <f t="shared" si="126"/>
        <v>0</v>
      </c>
      <c r="K148" s="69">
        <f t="shared" si="126"/>
        <v>0</v>
      </c>
      <c r="L148" s="118"/>
    </row>
    <row r="149" spans="1:14" x14ac:dyDescent="0.2">
      <c r="A149" s="7"/>
      <c r="B149" s="36" t="s">
        <v>206</v>
      </c>
      <c r="C149" s="98"/>
      <c r="D149" s="83">
        <v>0</v>
      </c>
      <c r="E149" s="45">
        <v>0</v>
      </c>
      <c r="F149" s="43">
        <v>0</v>
      </c>
      <c r="G149" s="44">
        <v>0</v>
      </c>
      <c r="H149" s="45">
        <v>0</v>
      </c>
      <c r="I149" s="45">
        <v>0</v>
      </c>
      <c r="J149" s="45">
        <v>0</v>
      </c>
      <c r="K149" s="45">
        <v>0</v>
      </c>
      <c r="L149" s="119"/>
    </row>
    <row r="150" spans="1:14" ht="36" x14ac:dyDescent="0.2">
      <c r="A150" s="7"/>
      <c r="B150" s="36" t="s">
        <v>117</v>
      </c>
      <c r="C150" s="90"/>
      <c r="D150" s="83">
        <v>0</v>
      </c>
      <c r="E150" s="45">
        <v>0</v>
      </c>
      <c r="F150" s="43">
        <v>0</v>
      </c>
      <c r="G150" s="44"/>
      <c r="H150" s="45"/>
      <c r="I150" s="45"/>
      <c r="J150" s="45"/>
      <c r="K150" s="45"/>
      <c r="L150" s="119"/>
    </row>
    <row r="151" spans="1:14" ht="60" x14ac:dyDescent="0.2">
      <c r="A151" s="14" t="s">
        <v>45</v>
      </c>
      <c r="B151" s="9"/>
      <c r="C151" s="31"/>
      <c r="D151" s="48">
        <f>D152+D156+D160+D164</f>
        <v>0</v>
      </c>
      <c r="E151" s="62">
        <f t="shared" ref="E151:K151" si="127">E152+E156+E160+E164</f>
        <v>0</v>
      </c>
      <c r="F151" s="60">
        <f t="shared" si="127"/>
        <v>0</v>
      </c>
      <c r="G151" s="61">
        <f t="shared" si="127"/>
        <v>0</v>
      </c>
      <c r="H151" s="62">
        <f t="shared" si="127"/>
        <v>0</v>
      </c>
      <c r="I151" s="62">
        <f t="shared" si="127"/>
        <v>0</v>
      </c>
      <c r="J151" s="62">
        <f t="shared" si="127"/>
        <v>0</v>
      </c>
      <c r="K151" s="62">
        <f t="shared" si="127"/>
        <v>0</v>
      </c>
      <c r="L151" s="122"/>
      <c r="M151" s="139" t="s">
        <v>118</v>
      </c>
      <c r="N151" s="196" t="s">
        <v>236</v>
      </c>
    </row>
    <row r="152" spans="1:14" ht="36" x14ac:dyDescent="0.2">
      <c r="A152" s="7"/>
      <c r="B152" s="10" t="s">
        <v>46</v>
      </c>
      <c r="C152" s="30"/>
      <c r="D152" s="47">
        <f>D153</f>
        <v>0</v>
      </c>
      <c r="E152" s="54">
        <f t="shared" ref="E152" si="128">E153</f>
        <v>0</v>
      </c>
      <c r="F152" s="56">
        <f t="shared" ref="F152" si="129">F153</f>
        <v>0</v>
      </c>
      <c r="G152" s="55">
        <f t="shared" ref="G152" si="130">G153</f>
        <v>0</v>
      </c>
      <c r="H152" s="54">
        <f t="shared" ref="H152" si="131">H153</f>
        <v>0</v>
      </c>
      <c r="I152" s="54">
        <f t="shared" ref="I152" si="132">I153</f>
        <v>0</v>
      </c>
      <c r="J152" s="54">
        <f t="shared" ref="J152" si="133">J153</f>
        <v>0</v>
      </c>
      <c r="K152" s="54">
        <f t="shared" ref="K152" si="134">K153</f>
        <v>0</v>
      </c>
      <c r="L152" s="121" t="s">
        <v>152</v>
      </c>
    </row>
    <row r="153" spans="1:14" x14ac:dyDescent="0.2">
      <c r="A153" s="7"/>
      <c r="B153" s="35" t="s">
        <v>115</v>
      </c>
      <c r="C153" s="29"/>
      <c r="D153" s="42">
        <f t="shared" ref="D153:K153" si="135">D154+D155</f>
        <v>0</v>
      </c>
      <c r="E153" s="69">
        <f t="shared" si="135"/>
        <v>0</v>
      </c>
      <c r="F153" s="81">
        <f t="shared" si="135"/>
        <v>0</v>
      </c>
      <c r="G153" s="77">
        <f t="shared" si="135"/>
        <v>0</v>
      </c>
      <c r="H153" s="69">
        <f t="shared" si="135"/>
        <v>0</v>
      </c>
      <c r="I153" s="69">
        <f t="shared" si="135"/>
        <v>0</v>
      </c>
      <c r="J153" s="69">
        <f t="shared" si="135"/>
        <v>0</v>
      </c>
      <c r="K153" s="69">
        <f t="shared" si="135"/>
        <v>0</v>
      </c>
      <c r="L153" s="118"/>
    </row>
    <row r="154" spans="1:14" x14ac:dyDescent="0.2">
      <c r="A154" s="7"/>
      <c r="B154" s="36" t="s">
        <v>206</v>
      </c>
      <c r="C154" s="29"/>
      <c r="D154" s="83">
        <v>0</v>
      </c>
      <c r="E154" s="45">
        <v>0</v>
      </c>
      <c r="F154" s="43">
        <v>0</v>
      </c>
      <c r="G154" s="44">
        <v>0</v>
      </c>
      <c r="H154" s="45">
        <v>0</v>
      </c>
      <c r="I154" s="45">
        <v>0</v>
      </c>
      <c r="J154" s="45">
        <v>0</v>
      </c>
      <c r="K154" s="45">
        <v>0</v>
      </c>
      <c r="L154" s="119"/>
    </row>
    <row r="155" spans="1:14" ht="36" x14ac:dyDescent="0.2">
      <c r="A155" s="7"/>
      <c r="B155" s="36" t="s">
        <v>117</v>
      </c>
      <c r="C155" s="29"/>
      <c r="D155" s="83">
        <v>0</v>
      </c>
      <c r="E155" s="45">
        <v>0</v>
      </c>
      <c r="F155" s="43">
        <v>0</v>
      </c>
      <c r="G155" s="44">
        <v>0</v>
      </c>
      <c r="H155" s="45">
        <v>0</v>
      </c>
      <c r="I155" s="45">
        <v>0</v>
      </c>
      <c r="J155" s="45">
        <v>0</v>
      </c>
      <c r="K155" s="45">
        <v>0</v>
      </c>
      <c r="L155" s="119"/>
    </row>
    <row r="156" spans="1:14" ht="24" x14ac:dyDescent="0.2">
      <c r="A156" s="7"/>
      <c r="B156" s="10" t="s">
        <v>47</v>
      </c>
      <c r="C156" s="30"/>
      <c r="D156" s="47">
        <f>D157</f>
        <v>0</v>
      </c>
      <c r="E156" s="54">
        <f t="shared" ref="E156" si="136">E157</f>
        <v>0</v>
      </c>
      <c r="F156" s="56">
        <f t="shared" ref="F156" si="137">F157</f>
        <v>0</v>
      </c>
      <c r="G156" s="55">
        <f t="shared" ref="G156" si="138">G157</f>
        <v>0</v>
      </c>
      <c r="H156" s="54">
        <f t="shared" ref="H156" si="139">H157</f>
        <v>0</v>
      </c>
      <c r="I156" s="54">
        <f t="shared" ref="I156" si="140">I157</f>
        <v>0</v>
      </c>
      <c r="J156" s="54">
        <f t="shared" ref="J156" si="141">J157</f>
        <v>0</v>
      </c>
      <c r="K156" s="54">
        <f t="shared" ref="K156" si="142">K157</f>
        <v>0</v>
      </c>
      <c r="L156" s="121" t="s">
        <v>152</v>
      </c>
    </row>
    <row r="157" spans="1:14" x14ac:dyDescent="0.2">
      <c r="A157" s="7"/>
      <c r="B157" s="35" t="s">
        <v>115</v>
      </c>
      <c r="C157" s="29"/>
      <c r="D157" s="42">
        <f t="shared" ref="D157:K157" si="143">D158+D159</f>
        <v>0</v>
      </c>
      <c r="E157" s="69">
        <f t="shared" si="143"/>
        <v>0</v>
      </c>
      <c r="F157" s="81">
        <f t="shared" si="143"/>
        <v>0</v>
      </c>
      <c r="G157" s="77">
        <f t="shared" si="143"/>
        <v>0</v>
      </c>
      <c r="H157" s="69">
        <f t="shared" si="143"/>
        <v>0</v>
      </c>
      <c r="I157" s="69">
        <f t="shared" si="143"/>
        <v>0</v>
      </c>
      <c r="J157" s="69">
        <f t="shared" si="143"/>
        <v>0</v>
      </c>
      <c r="K157" s="69">
        <f t="shared" si="143"/>
        <v>0</v>
      </c>
      <c r="L157" s="118"/>
    </row>
    <row r="158" spans="1:14" x14ac:dyDescent="0.2">
      <c r="A158" s="7"/>
      <c r="B158" s="36" t="s">
        <v>206</v>
      </c>
      <c r="C158" s="29"/>
      <c r="D158" s="83">
        <v>0</v>
      </c>
      <c r="E158" s="45">
        <v>0</v>
      </c>
      <c r="F158" s="43">
        <v>0</v>
      </c>
      <c r="G158" s="44">
        <v>0</v>
      </c>
      <c r="H158" s="45">
        <v>0</v>
      </c>
      <c r="I158" s="45">
        <v>0</v>
      </c>
      <c r="J158" s="45">
        <v>0</v>
      </c>
      <c r="K158" s="45">
        <v>0</v>
      </c>
      <c r="L158" s="119"/>
    </row>
    <row r="159" spans="1:14" ht="36" x14ac:dyDescent="0.2">
      <c r="A159" s="7"/>
      <c r="B159" s="36" t="s">
        <v>117</v>
      </c>
      <c r="C159" s="29"/>
      <c r="D159" s="83">
        <v>0</v>
      </c>
      <c r="E159" s="45">
        <v>0</v>
      </c>
      <c r="F159" s="43">
        <v>0</v>
      </c>
      <c r="G159" s="44">
        <v>0</v>
      </c>
      <c r="H159" s="45">
        <v>0</v>
      </c>
      <c r="I159" s="45">
        <v>0</v>
      </c>
      <c r="J159" s="45">
        <v>0</v>
      </c>
      <c r="K159" s="45">
        <v>0</v>
      </c>
      <c r="L159" s="119"/>
    </row>
    <row r="160" spans="1:14" ht="48" x14ac:dyDescent="0.2">
      <c r="A160" s="7"/>
      <c r="B160" s="10" t="s">
        <v>48</v>
      </c>
      <c r="C160" s="30"/>
      <c r="D160" s="47">
        <f>D161</f>
        <v>0</v>
      </c>
      <c r="E160" s="54">
        <f t="shared" ref="E160" si="144">E161</f>
        <v>0</v>
      </c>
      <c r="F160" s="56">
        <f t="shared" ref="F160" si="145">F161</f>
        <v>0</v>
      </c>
      <c r="G160" s="55">
        <f t="shared" ref="G160" si="146">G161</f>
        <v>0</v>
      </c>
      <c r="H160" s="54">
        <f t="shared" ref="H160" si="147">H161</f>
        <v>0</v>
      </c>
      <c r="I160" s="54">
        <f t="shared" ref="I160" si="148">I161</f>
        <v>0</v>
      </c>
      <c r="J160" s="54">
        <f t="shared" ref="J160" si="149">J161</f>
        <v>0</v>
      </c>
      <c r="K160" s="54">
        <f t="shared" ref="K160" si="150">K161</f>
        <v>0</v>
      </c>
      <c r="L160" s="121" t="s">
        <v>158</v>
      </c>
    </row>
    <row r="161" spans="1:15" x14ac:dyDescent="0.2">
      <c r="A161" s="7"/>
      <c r="B161" s="35" t="s">
        <v>115</v>
      </c>
      <c r="C161" s="29"/>
      <c r="D161" s="42">
        <f t="shared" ref="D161:K161" si="151">D162+D163</f>
        <v>0</v>
      </c>
      <c r="E161" s="69">
        <f t="shared" si="151"/>
        <v>0</v>
      </c>
      <c r="F161" s="81">
        <f t="shared" si="151"/>
        <v>0</v>
      </c>
      <c r="G161" s="77">
        <f t="shared" si="151"/>
        <v>0</v>
      </c>
      <c r="H161" s="69">
        <f t="shared" si="151"/>
        <v>0</v>
      </c>
      <c r="I161" s="69">
        <f t="shared" si="151"/>
        <v>0</v>
      </c>
      <c r="J161" s="69">
        <f t="shared" si="151"/>
        <v>0</v>
      </c>
      <c r="K161" s="69">
        <f t="shared" si="151"/>
        <v>0</v>
      </c>
      <c r="L161" s="118"/>
    </row>
    <row r="162" spans="1:15" x14ac:dyDescent="0.2">
      <c r="A162" s="7"/>
      <c r="B162" s="36" t="s">
        <v>206</v>
      </c>
      <c r="C162" s="29"/>
      <c r="D162" s="83">
        <v>0</v>
      </c>
      <c r="E162" s="45">
        <v>0</v>
      </c>
      <c r="F162" s="43">
        <v>0</v>
      </c>
      <c r="G162" s="44">
        <v>0</v>
      </c>
      <c r="H162" s="45">
        <v>0</v>
      </c>
      <c r="I162" s="45">
        <v>0</v>
      </c>
      <c r="J162" s="45">
        <v>0</v>
      </c>
      <c r="K162" s="45">
        <v>0</v>
      </c>
      <c r="L162" s="119"/>
    </row>
    <row r="163" spans="1:15" ht="36" x14ac:dyDescent="0.2">
      <c r="A163" s="7"/>
      <c r="B163" s="36" t="s">
        <v>117</v>
      </c>
      <c r="C163" s="29"/>
      <c r="D163" s="83">
        <v>0</v>
      </c>
      <c r="E163" s="45">
        <v>0</v>
      </c>
      <c r="F163" s="43">
        <v>0</v>
      </c>
      <c r="G163" s="44">
        <v>0</v>
      </c>
      <c r="H163" s="45">
        <v>0</v>
      </c>
      <c r="I163" s="45">
        <v>0</v>
      </c>
      <c r="J163" s="45">
        <v>0</v>
      </c>
      <c r="K163" s="45">
        <v>0</v>
      </c>
      <c r="L163" s="119"/>
    </row>
    <row r="164" spans="1:15" ht="36" x14ac:dyDescent="0.2">
      <c r="A164" s="7"/>
      <c r="B164" s="10" t="s">
        <v>49</v>
      </c>
      <c r="C164" s="30"/>
      <c r="D164" s="47">
        <f>D165</f>
        <v>0</v>
      </c>
      <c r="E164" s="54">
        <f t="shared" ref="E164" si="152">E165</f>
        <v>0</v>
      </c>
      <c r="F164" s="56">
        <f t="shared" ref="F164" si="153">F165</f>
        <v>0</v>
      </c>
      <c r="G164" s="55">
        <f t="shared" ref="G164" si="154">G165</f>
        <v>0</v>
      </c>
      <c r="H164" s="54">
        <f t="shared" ref="H164" si="155">H165</f>
        <v>0</v>
      </c>
      <c r="I164" s="54">
        <f t="shared" ref="I164" si="156">I165</f>
        <v>0</v>
      </c>
      <c r="J164" s="54">
        <f t="shared" ref="J164" si="157">J165</f>
        <v>0</v>
      </c>
      <c r="K164" s="54">
        <f t="shared" ref="K164" si="158">K165</f>
        <v>0</v>
      </c>
      <c r="L164" s="121" t="s">
        <v>161</v>
      </c>
    </row>
    <row r="165" spans="1:15" x14ac:dyDescent="0.2">
      <c r="A165" s="7"/>
      <c r="B165" s="35" t="s">
        <v>115</v>
      </c>
      <c r="C165" s="29"/>
      <c r="D165" s="42">
        <f t="shared" ref="D165:K165" si="159">D166+D167</f>
        <v>0</v>
      </c>
      <c r="E165" s="69">
        <f t="shared" si="159"/>
        <v>0</v>
      </c>
      <c r="F165" s="81">
        <f t="shared" si="159"/>
        <v>0</v>
      </c>
      <c r="G165" s="77">
        <f t="shared" si="159"/>
        <v>0</v>
      </c>
      <c r="H165" s="69">
        <f t="shared" si="159"/>
        <v>0</v>
      </c>
      <c r="I165" s="69">
        <f t="shared" si="159"/>
        <v>0</v>
      </c>
      <c r="J165" s="69">
        <f t="shared" si="159"/>
        <v>0</v>
      </c>
      <c r="K165" s="69">
        <f t="shared" si="159"/>
        <v>0</v>
      </c>
      <c r="L165" s="118"/>
    </row>
    <row r="166" spans="1:15" x14ac:dyDescent="0.2">
      <c r="A166" s="7"/>
      <c r="B166" s="36" t="s">
        <v>206</v>
      </c>
      <c r="C166" s="29"/>
      <c r="D166" s="83">
        <v>0</v>
      </c>
      <c r="E166" s="45">
        <v>0</v>
      </c>
      <c r="F166" s="43">
        <v>0</v>
      </c>
      <c r="G166" s="44">
        <v>0</v>
      </c>
      <c r="H166" s="45">
        <v>0</v>
      </c>
      <c r="I166" s="45">
        <v>0</v>
      </c>
      <c r="J166" s="45">
        <v>0</v>
      </c>
      <c r="K166" s="45">
        <v>0</v>
      </c>
      <c r="L166" s="119"/>
    </row>
    <row r="167" spans="1:15" ht="36" x14ac:dyDescent="0.2">
      <c r="A167" s="7"/>
      <c r="B167" s="36" t="s">
        <v>117</v>
      </c>
      <c r="C167" s="29"/>
      <c r="D167" s="83">
        <v>0</v>
      </c>
      <c r="E167" s="45">
        <v>0</v>
      </c>
      <c r="F167" s="43">
        <v>0</v>
      </c>
      <c r="G167" s="44">
        <v>0</v>
      </c>
      <c r="H167" s="45">
        <v>0</v>
      </c>
      <c r="I167" s="45">
        <v>0</v>
      </c>
      <c r="J167" s="45">
        <v>0</v>
      </c>
      <c r="K167" s="45">
        <v>0</v>
      </c>
      <c r="L167" s="119"/>
    </row>
    <row r="168" spans="1:15" x14ac:dyDescent="0.2">
      <c r="A168" s="12" t="s">
        <v>50</v>
      </c>
      <c r="B168" s="13"/>
      <c r="C168" s="32"/>
      <c r="D168" s="104">
        <f t="shared" ref="D168:K168" si="160">D169+D188+D198+D208+D227+D237</f>
        <v>1125659</v>
      </c>
      <c r="E168" s="59">
        <f t="shared" si="160"/>
        <v>586911</v>
      </c>
      <c r="F168" s="58">
        <f t="shared" si="160"/>
        <v>279519</v>
      </c>
      <c r="G168" s="104">
        <f t="shared" si="160"/>
        <v>468000</v>
      </c>
      <c r="H168" s="59">
        <f t="shared" si="160"/>
        <v>1426721</v>
      </c>
      <c r="I168" s="59">
        <f t="shared" si="160"/>
        <v>2468245</v>
      </c>
      <c r="J168" s="59">
        <f t="shared" si="160"/>
        <v>3270000</v>
      </c>
      <c r="K168" s="58">
        <f t="shared" si="160"/>
        <v>376245</v>
      </c>
      <c r="L168" s="123"/>
    </row>
    <row r="169" spans="1:15" ht="49.9" customHeight="1" x14ac:dyDescent="0.2">
      <c r="A169" s="14" t="s">
        <v>169</v>
      </c>
      <c r="B169" s="9"/>
      <c r="C169" s="31"/>
      <c r="D169" s="48">
        <f>D170+D173+D176+D179+D182+D185</f>
        <v>95000</v>
      </c>
      <c r="E169" s="62">
        <f t="shared" ref="E169:K169" si="161">E170+E173+E176+E179+E182+E185</f>
        <v>93000</v>
      </c>
      <c r="F169" s="60">
        <f t="shared" si="161"/>
        <v>98000</v>
      </c>
      <c r="G169" s="61">
        <f t="shared" si="161"/>
        <v>0</v>
      </c>
      <c r="H169" s="62">
        <f t="shared" si="161"/>
        <v>0</v>
      </c>
      <c r="I169" s="62">
        <f t="shared" si="161"/>
        <v>0</v>
      </c>
      <c r="J169" s="62">
        <f t="shared" si="161"/>
        <v>0</v>
      </c>
      <c r="K169" s="62">
        <f t="shared" si="161"/>
        <v>0</v>
      </c>
      <c r="L169" s="122"/>
      <c r="N169" s="196" t="s">
        <v>237</v>
      </c>
    </row>
    <row r="170" spans="1:15" ht="22.9" customHeight="1" x14ac:dyDescent="0.2">
      <c r="A170" s="7"/>
      <c r="B170" s="8" t="s">
        <v>51</v>
      </c>
      <c r="C170" s="30"/>
      <c r="D170" s="47">
        <f>D171</f>
        <v>3000</v>
      </c>
      <c r="E170" s="54">
        <f t="shared" ref="E170:J170" si="162">E171</f>
        <v>3000</v>
      </c>
      <c r="F170" s="56">
        <f t="shared" si="162"/>
        <v>3000</v>
      </c>
      <c r="G170" s="55">
        <f t="shared" si="162"/>
        <v>0</v>
      </c>
      <c r="H170" s="54">
        <f t="shared" si="162"/>
        <v>0</v>
      </c>
      <c r="I170" s="54">
        <f t="shared" si="162"/>
        <v>0</v>
      </c>
      <c r="J170" s="54">
        <f t="shared" si="162"/>
        <v>0</v>
      </c>
      <c r="K170" s="54"/>
      <c r="L170" s="121"/>
    </row>
    <row r="171" spans="1:15" ht="10.9" customHeight="1" x14ac:dyDescent="0.2">
      <c r="A171" s="7"/>
      <c r="B171" s="107" t="s">
        <v>120</v>
      </c>
      <c r="C171" s="29"/>
      <c r="D171" s="50">
        <f>D172</f>
        <v>3000</v>
      </c>
      <c r="E171" s="53">
        <f t="shared" ref="E171:F171" si="163">E172</f>
        <v>3000</v>
      </c>
      <c r="F171" s="52">
        <f t="shared" si="163"/>
        <v>3000</v>
      </c>
      <c r="G171" s="51">
        <f>G172</f>
        <v>0</v>
      </c>
      <c r="H171" s="53">
        <f t="shared" ref="H171:J171" si="164">H172</f>
        <v>0</v>
      </c>
      <c r="I171" s="53">
        <f t="shared" si="164"/>
        <v>0</v>
      </c>
      <c r="J171" s="53">
        <f t="shared" si="164"/>
        <v>0</v>
      </c>
      <c r="K171" s="53"/>
      <c r="L171" s="124"/>
    </row>
    <row r="172" spans="1:15" ht="34.9" customHeight="1" x14ac:dyDescent="0.2">
      <c r="A172" s="7"/>
      <c r="B172" s="145" t="s">
        <v>206</v>
      </c>
      <c r="C172" s="90" t="s">
        <v>213</v>
      </c>
      <c r="D172" s="50">
        <v>3000</v>
      </c>
      <c r="E172" s="53">
        <v>3000</v>
      </c>
      <c r="F172" s="52">
        <v>3000</v>
      </c>
      <c r="G172" s="51">
        <v>0</v>
      </c>
      <c r="H172" s="53">
        <v>0</v>
      </c>
      <c r="I172" s="53">
        <v>0</v>
      </c>
      <c r="J172" s="53">
        <v>0</v>
      </c>
      <c r="K172" s="53"/>
      <c r="L172" s="124"/>
    </row>
    <row r="173" spans="1:15" ht="60" x14ac:dyDescent="0.2">
      <c r="A173" s="7"/>
      <c r="B173" s="8" t="s">
        <v>52</v>
      </c>
      <c r="C173" s="30"/>
      <c r="D173" s="47">
        <f>D174</f>
        <v>0</v>
      </c>
      <c r="E173" s="54">
        <f t="shared" ref="E173:K174" si="165">E174</f>
        <v>0</v>
      </c>
      <c r="F173" s="56">
        <f t="shared" si="165"/>
        <v>5000</v>
      </c>
      <c r="G173" s="55">
        <f t="shared" si="165"/>
        <v>0</v>
      </c>
      <c r="H173" s="54">
        <f t="shared" si="165"/>
        <v>0</v>
      </c>
      <c r="I173" s="54">
        <f t="shared" si="165"/>
        <v>0</v>
      </c>
      <c r="J173" s="54">
        <f t="shared" si="165"/>
        <v>0</v>
      </c>
      <c r="K173" s="54">
        <f t="shared" si="165"/>
        <v>0</v>
      </c>
      <c r="L173" s="121" t="s">
        <v>143</v>
      </c>
    </row>
    <row r="174" spans="1:15" x14ac:dyDescent="0.2">
      <c r="A174" s="7"/>
      <c r="B174" s="107" t="s">
        <v>120</v>
      </c>
      <c r="C174" s="29"/>
      <c r="D174" s="50">
        <f>D175</f>
        <v>0</v>
      </c>
      <c r="E174" s="53">
        <f t="shared" si="165"/>
        <v>0</v>
      </c>
      <c r="F174" s="52">
        <f t="shared" si="165"/>
        <v>5000</v>
      </c>
      <c r="G174" s="51">
        <f t="shared" si="165"/>
        <v>0</v>
      </c>
      <c r="H174" s="53">
        <f t="shared" si="165"/>
        <v>0</v>
      </c>
      <c r="I174" s="53">
        <f t="shared" si="165"/>
        <v>0</v>
      </c>
      <c r="J174" s="53">
        <f t="shared" si="165"/>
        <v>0</v>
      </c>
      <c r="K174" s="53">
        <f t="shared" si="165"/>
        <v>0</v>
      </c>
      <c r="L174" s="124"/>
      <c r="N174" s="38"/>
    </row>
    <row r="175" spans="1:15" ht="30.6" customHeight="1" x14ac:dyDescent="0.2">
      <c r="A175" s="7"/>
      <c r="B175" s="145" t="s">
        <v>206</v>
      </c>
      <c r="C175" s="90" t="s">
        <v>144</v>
      </c>
      <c r="D175" s="50">
        <v>0</v>
      </c>
      <c r="E175" s="53">
        <v>0</v>
      </c>
      <c r="F175" s="87">
        <v>5000</v>
      </c>
      <c r="G175" s="51">
        <v>0</v>
      </c>
      <c r="H175" s="53">
        <v>0</v>
      </c>
      <c r="I175" s="53">
        <v>0</v>
      </c>
      <c r="J175" s="53">
        <v>0</v>
      </c>
      <c r="K175" s="53">
        <v>0</v>
      </c>
      <c r="L175" s="124"/>
      <c r="N175" s="38"/>
      <c r="O175" s="38"/>
    </row>
    <row r="176" spans="1:15" ht="36" x14ac:dyDescent="0.2">
      <c r="A176" s="7"/>
      <c r="B176" s="8" t="s">
        <v>53</v>
      </c>
      <c r="C176" s="30"/>
      <c r="D176" s="47">
        <f>D177</f>
        <v>0</v>
      </c>
      <c r="E176" s="54">
        <f t="shared" ref="E176:E177" si="166">E177</f>
        <v>0</v>
      </c>
      <c r="F176" s="56">
        <f t="shared" ref="F176:F177" si="167">F177</f>
        <v>0</v>
      </c>
      <c r="G176" s="55">
        <f t="shared" ref="G176:G177" si="168">G177</f>
        <v>0</v>
      </c>
      <c r="H176" s="54">
        <f t="shared" ref="H176:H177" si="169">H177</f>
        <v>0</v>
      </c>
      <c r="I176" s="54">
        <f t="shared" ref="I176:I177" si="170">I177</f>
        <v>0</v>
      </c>
      <c r="J176" s="54">
        <f t="shared" ref="J176:J177" si="171">J177</f>
        <v>0</v>
      </c>
      <c r="K176" s="54">
        <f t="shared" ref="K176:K177" si="172">K177</f>
        <v>0</v>
      </c>
      <c r="L176" s="121" t="s">
        <v>143</v>
      </c>
      <c r="N176" s="38"/>
      <c r="O176" s="38"/>
    </row>
    <row r="177" spans="1:15" ht="15" customHeight="1" x14ac:dyDescent="0.2">
      <c r="A177" s="7"/>
      <c r="B177" s="107" t="s">
        <v>120</v>
      </c>
      <c r="C177" s="29"/>
      <c r="D177" s="50">
        <f>D178</f>
        <v>0</v>
      </c>
      <c r="E177" s="53">
        <f t="shared" si="166"/>
        <v>0</v>
      </c>
      <c r="F177" s="87">
        <f t="shared" si="167"/>
        <v>0</v>
      </c>
      <c r="G177" s="88">
        <f t="shared" si="168"/>
        <v>0</v>
      </c>
      <c r="H177" s="89">
        <f t="shared" si="169"/>
        <v>0</v>
      </c>
      <c r="I177" s="89">
        <f t="shared" si="170"/>
        <v>0</v>
      </c>
      <c r="J177" s="89">
        <f t="shared" si="171"/>
        <v>0</v>
      </c>
      <c r="K177" s="89">
        <f t="shared" si="172"/>
        <v>0</v>
      </c>
      <c r="L177" s="125"/>
      <c r="M177" s="141"/>
      <c r="N177" s="38"/>
      <c r="O177" s="38"/>
    </row>
    <row r="178" spans="1:15" ht="28.9" customHeight="1" x14ac:dyDescent="0.2">
      <c r="A178" s="7"/>
      <c r="B178" s="145" t="s">
        <v>207</v>
      </c>
      <c r="C178" s="90" t="s">
        <v>144</v>
      </c>
      <c r="D178" s="50">
        <v>0</v>
      </c>
      <c r="E178" s="53">
        <v>0</v>
      </c>
      <c r="F178" s="87">
        <v>0</v>
      </c>
      <c r="G178" s="88">
        <v>0</v>
      </c>
      <c r="H178" s="89">
        <v>0</v>
      </c>
      <c r="I178" s="89">
        <v>0</v>
      </c>
      <c r="J178" s="89">
        <v>0</v>
      </c>
      <c r="K178" s="89">
        <v>0</v>
      </c>
      <c r="L178" s="125"/>
      <c r="M178" s="141"/>
      <c r="N178" s="38"/>
      <c r="O178" s="38"/>
    </row>
    <row r="179" spans="1:15" ht="60" x14ac:dyDescent="0.2">
      <c r="A179" s="7"/>
      <c r="B179" s="25" t="s">
        <v>54</v>
      </c>
      <c r="C179" s="30"/>
      <c r="D179" s="47">
        <f>D180</f>
        <v>22000</v>
      </c>
      <c r="E179" s="54">
        <f>E180</f>
        <v>20000</v>
      </c>
      <c r="F179" s="56">
        <f t="shared" ref="F179:J179" si="173">F180</f>
        <v>20000</v>
      </c>
      <c r="G179" s="55">
        <f t="shared" si="173"/>
        <v>0</v>
      </c>
      <c r="H179" s="54">
        <f t="shared" si="173"/>
        <v>0</v>
      </c>
      <c r="I179" s="54">
        <f t="shared" si="173"/>
        <v>0</v>
      </c>
      <c r="J179" s="54">
        <f t="shared" si="173"/>
        <v>0</v>
      </c>
      <c r="K179" s="54"/>
      <c r="L179" s="121"/>
      <c r="N179" s="38"/>
      <c r="O179" s="38"/>
    </row>
    <row r="180" spans="1:15" x14ac:dyDescent="0.2">
      <c r="A180" s="7"/>
      <c r="B180" s="107" t="s">
        <v>120</v>
      </c>
      <c r="C180" s="29"/>
      <c r="D180" s="50">
        <f>D181</f>
        <v>22000</v>
      </c>
      <c r="E180" s="53">
        <f t="shared" ref="E180:J180" si="174">E181</f>
        <v>20000</v>
      </c>
      <c r="F180" s="52">
        <f t="shared" si="174"/>
        <v>20000</v>
      </c>
      <c r="G180" s="51">
        <f t="shared" si="174"/>
        <v>0</v>
      </c>
      <c r="H180" s="53">
        <f t="shared" si="174"/>
        <v>0</v>
      </c>
      <c r="I180" s="53">
        <f t="shared" si="174"/>
        <v>0</v>
      </c>
      <c r="J180" s="53">
        <f t="shared" si="174"/>
        <v>0</v>
      </c>
      <c r="K180" s="53"/>
      <c r="L180" s="124"/>
      <c r="N180" s="38"/>
    </row>
    <row r="181" spans="1:15" ht="31.9" customHeight="1" x14ac:dyDescent="0.2">
      <c r="A181" s="7"/>
      <c r="B181" s="145" t="s">
        <v>197</v>
      </c>
      <c r="C181" s="90" t="s">
        <v>144</v>
      </c>
      <c r="D181" s="50">
        <v>22000</v>
      </c>
      <c r="E181" s="53">
        <v>20000</v>
      </c>
      <c r="F181" s="52">
        <v>20000</v>
      </c>
      <c r="G181" s="51">
        <v>0</v>
      </c>
      <c r="H181" s="53">
        <v>0</v>
      </c>
      <c r="I181" s="53">
        <v>0</v>
      </c>
      <c r="J181" s="53">
        <v>0</v>
      </c>
      <c r="K181" s="53">
        <v>0</v>
      </c>
      <c r="L181" s="124"/>
      <c r="N181" s="38"/>
    </row>
    <row r="182" spans="1:15" ht="60" x14ac:dyDescent="0.2">
      <c r="A182" s="7"/>
      <c r="B182" s="25" t="s">
        <v>55</v>
      </c>
      <c r="C182" s="30"/>
      <c r="D182" s="47">
        <f>D183</f>
        <v>70000</v>
      </c>
      <c r="E182" s="54">
        <f t="shared" ref="E182:F182" si="175">E183</f>
        <v>70000</v>
      </c>
      <c r="F182" s="56">
        <f t="shared" si="175"/>
        <v>70000</v>
      </c>
      <c r="G182" s="55"/>
      <c r="H182" s="54"/>
      <c r="I182" s="54"/>
      <c r="J182" s="54"/>
      <c r="K182" s="54"/>
      <c r="L182" s="121"/>
    </row>
    <row r="183" spans="1:15" x14ac:dyDescent="0.2">
      <c r="A183" s="7"/>
      <c r="B183" s="107" t="s">
        <v>120</v>
      </c>
      <c r="C183" s="29"/>
      <c r="D183" s="50">
        <f>D184</f>
        <v>70000</v>
      </c>
      <c r="E183" s="53">
        <f t="shared" ref="E183:F183" si="176">E184</f>
        <v>70000</v>
      </c>
      <c r="F183" s="52">
        <f t="shared" si="176"/>
        <v>70000</v>
      </c>
      <c r="G183" s="51">
        <f>G184</f>
        <v>0</v>
      </c>
      <c r="H183" s="53">
        <f>H184</f>
        <v>0</v>
      </c>
      <c r="I183" s="53">
        <f>I184</f>
        <v>0</v>
      </c>
      <c r="J183" s="53">
        <f>J184</f>
        <v>0</v>
      </c>
      <c r="K183" s="53"/>
      <c r="L183" s="124"/>
    </row>
    <row r="184" spans="1:15" ht="33" customHeight="1" x14ac:dyDescent="0.2">
      <c r="A184" s="7"/>
      <c r="B184" s="145" t="s">
        <v>206</v>
      </c>
      <c r="C184" s="90" t="s">
        <v>144</v>
      </c>
      <c r="D184" s="50">
        <v>70000</v>
      </c>
      <c r="E184" s="53">
        <v>70000</v>
      </c>
      <c r="F184" s="52">
        <v>70000</v>
      </c>
      <c r="G184" s="51">
        <v>0</v>
      </c>
      <c r="H184" s="53">
        <v>0</v>
      </c>
      <c r="I184" s="53">
        <v>0</v>
      </c>
      <c r="J184" s="53">
        <v>0</v>
      </c>
      <c r="K184" s="53"/>
      <c r="L184" s="124"/>
    </row>
    <row r="185" spans="1:15" ht="48" x14ac:dyDescent="0.2">
      <c r="A185" s="7"/>
      <c r="B185" s="25" t="s">
        <v>56</v>
      </c>
      <c r="C185" s="30"/>
      <c r="D185" s="47">
        <f>D186</f>
        <v>0</v>
      </c>
      <c r="E185" s="54">
        <f t="shared" ref="E185:F186" si="177">E186</f>
        <v>0</v>
      </c>
      <c r="F185" s="56">
        <f t="shared" si="177"/>
        <v>0</v>
      </c>
      <c r="G185" s="55">
        <f t="shared" ref="G185:G186" si="178">G186</f>
        <v>0</v>
      </c>
      <c r="H185" s="54">
        <f t="shared" ref="H185:H186" si="179">H186</f>
        <v>0</v>
      </c>
      <c r="I185" s="54">
        <f t="shared" ref="I185:I186" si="180">I186</f>
        <v>0</v>
      </c>
      <c r="J185" s="54">
        <f t="shared" ref="J185:J186" si="181">J186</f>
        <v>0</v>
      </c>
      <c r="K185" s="54"/>
      <c r="L185" s="126" t="s">
        <v>163</v>
      </c>
    </row>
    <row r="186" spans="1:15" x14ac:dyDescent="0.2">
      <c r="A186" s="7"/>
      <c r="B186" s="109" t="s">
        <v>135</v>
      </c>
      <c r="C186" s="39"/>
      <c r="D186" s="50">
        <f>D187</f>
        <v>0</v>
      </c>
      <c r="E186" s="53">
        <f t="shared" si="177"/>
        <v>0</v>
      </c>
      <c r="F186" s="52">
        <f t="shared" si="177"/>
        <v>0</v>
      </c>
      <c r="G186" s="51">
        <f t="shared" si="178"/>
        <v>0</v>
      </c>
      <c r="H186" s="53">
        <f t="shared" si="179"/>
        <v>0</v>
      </c>
      <c r="I186" s="53">
        <f t="shared" si="180"/>
        <v>0</v>
      </c>
      <c r="J186" s="53">
        <f t="shared" si="181"/>
        <v>0</v>
      </c>
      <c r="K186" s="53"/>
      <c r="L186" s="127"/>
    </row>
    <row r="187" spans="1:15" ht="27" x14ac:dyDescent="0.2">
      <c r="A187" s="7"/>
      <c r="B187" s="145" t="s">
        <v>207</v>
      </c>
      <c r="C187" s="98" t="s">
        <v>222</v>
      </c>
      <c r="D187" s="50">
        <v>0</v>
      </c>
      <c r="E187" s="53">
        <v>0</v>
      </c>
      <c r="F187" s="52">
        <v>0</v>
      </c>
      <c r="G187" s="51">
        <v>0</v>
      </c>
      <c r="H187" s="53">
        <v>0</v>
      </c>
      <c r="I187" s="53">
        <v>0</v>
      </c>
      <c r="J187" s="53">
        <v>0</v>
      </c>
      <c r="K187" s="53"/>
      <c r="L187" s="127"/>
    </row>
    <row r="188" spans="1:15" ht="24" x14ac:dyDescent="0.2">
      <c r="A188" s="21" t="s">
        <v>57</v>
      </c>
      <c r="B188" s="73"/>
      <c r="C188" s="33"/>
      <c r="D188" s="135">
        <f>D189+D192+D195</f>
        <v>48400</v>
      </c>
      <c r="E188" s="137">
        <f t="shared" ref="E188:K188" si="182">E189+E192+E195</f>
        <v>48400</v>
      </c>
      <c r="F188" s="136">
        <f t="shared" si="182"/>
        <v>48400</v>
      </c>
      <c r="G188" s="135">
        <f t="shared" si="182"/>
        <v>58000</v>
      </c>
      <c r="H188" s="137">
        <f t="shared" si="182"/>
        <v>260000</v>
      </c>
      <c r="I188" s="137">
        <f t="shared" si="182"/>
        <v>162000</v>
      </c>
      <c r="J188" s="137">
        <f t="shared" si="182"/>
        <v>400000</v>
      </c>
      <c r="K188" s="136">
        <f t="shared" si="182"/>
        <v>0</v>
      </c>
      <c r="L188" s="128"/>
      <c r="N188" s="196" t="s">
        <v>238</v>
      </c>
    </row>
    <row r="189" spans="1:15" ht="72" x14ac:dyDescent="0.2">
      <c r="A189" s="7"/>
      <c r="B189" s="10" t="s">
        <v>58</v>
      </c>
      <c r="C189" s="30"/>
      <c r="D189" s="47">
        <f>D190</f>
        <v>48400</v>
      </c>
      <c r="E189" s="54">
        <f t="shared" ref="E189:F189" si="183">E190</f>
        <v>48400</v>
      </c>
      <c r="F189" s="56">
        <f t="shared" si="183"/>
        <v>48400</v>
      </c>
      <c r="G189" s="55">
        <f t="shared" ref="G189:G190" si="184">G190</f>
        <v>0</v>
      </c>
      <c r="H189" s="54">
        <f t="shared" ref="H189:H190" si="185">H190</f>
        <v>0</v>
      </c>
      <c r="I189" s="54">
        <f t="shared" ref="I189:I190" si="186">I190</f>
        <v>0</v>
      </c>
      <c r="J189" s="54"/>
      <c r="K189" s="54">
        <f>K190</f>
        <v>0</v>
      </c>
      <c r="L189" s="121"/>
    </row>
    <row r="190" spans="1:15" x14ac:dyDescent="0.2">
      <c r="A190" s="7"/>
      <c r="B190" s="72" t="s">
        <v>120</v>
      </c>
      <c r="C190" s="29"/>
      <c r="D190" s="50">
        <f>D191</f>
        <v>48400</v>
      </c>
      <c r="E190" s="53">
        <f t="shared" ref="E190:F190" si="187">E191</f>
        <v>48400</v>
      </c>
      <c r="F190" s="52">
        <f t="shared" si="187"/>
        <v>48400</v>
      </c>
      <c r="G190" s="51">
        <f t="shared" si="184"/>
        <v>0</v>
      </c>
      <c r="H190" s="53">
        <f t="shared" si="185"/>
        <v>0</v>
      </c>
      <c r="I190" s="53">
        <f t="shared" si="186"/>
        <v>0</v>
      </c>
      <c r="J190" s="53"/>
      <c r="K190" s="53">
        <f>K191</f>
        <v>0</v>
      </c>
      <c r="L190" s="124"/>
    </row>
    <row r="191" spans="1:15" ht="35.450000000000003" customHeight="1" x14ac:dyDescent="0.2">
      <c r="A191" s="7"/>
      <c r="B191" s="145" t="s">
        <v>197</v>
      </c>
      <c r="C191" s="90" t="s">
        <v>213</v>
      </c>
      <c r="D191" s="50">
        <v>48400</v>
      </c>
      <c r="E191" s="53">
        <v>48400</v>
      </c>
      <c r="F191" s="52">
        <v>48400</v>
      </c>
      <c r="G191" s="51">
        <v>0</v>
      </c>
      <c r="H191" s="53">
        <v>0</v>
      </c>
      <c r="I191" s="53">
        <v>0</v>
      </c>
      <c r="J191" s="53"/>
      <c r="K191" s="53"/>
      <c r="L191" s="124"/>
    </row>
    <row r="192" spans="1:15" ht="84" x14ac:dyDescent="0.2">
      <c r="A192" s="7"/>
      <c r="B192" s="10" t="s">
        <v>175</v>
      </c>
      <c r="C192" s="30"/>
      <c r="D192" s="47">
        <f>D193</f>
        <v>0</v>
      </c>
      <c r="E192" s="54">
        <f t="shared" ref="E192:K192" si="188">E193</f>
        <v>0</v>
      </c>
      <c r="F192" s="56">
        <f t="shared" si="188"/>
        <v>0</v>
      </c>
      <c r="G192" s="55">
        <f t="shared" si="188"/>
        <v>32000</v>
      </c>
      <c r="H192" s="54">
        <f t="shared" si="188"/>
        <v>130000</v>
      </c>
      <c r="I192" s="54">
        <f t="shared" si="188"/>
        <v>32000</v>
      </c>
      <c r="J192" s="54">
        <f t="shared" si="188"/>
        <v>250000</v>
      </c>
      <c r="K192" s="54">
        <f t="shared" si="188"/>
        <v>0</v>
      </c>
      <c r="L192" s="121" t="s">
        <v>145</v>
      </c>
    </row>
    <row r="193" spans="1:14" x14ac:dyDescent="0.2">
      <c r="A193" s="7"/>
      <c r="B193" s="72" t="s">
        <v>120</v>
      </c>
      <c r="C193" s="29"/>
      <c r="D193" s="50">
        <f>D194</f>
        <v>0</v>
      </c>
      <c r="E193" s="53">
        <f t="shared" ref="E193:G193" si="189">E194</f>
        <v>0</v>
      </c>
      <c r="F193" s="52">
        <f t="shared" si="189"/>
        <v>0</v>
      </c>
      <c r="G193" s="51">
        <f t="shared" si="189"/>
        <v>32000</v>
      </c>
      <c r="H193" s="53">
        <f t="shared" ref="H193" si="190">H194</f>
        <v>130000</v>
      </c>
      <c r="I193" s="53">
        <f t="shared" ref="I193:J193" si="191">I194</f>
        <v>32000</v>
      </c>
      <c r="J193" s="53">
        <f t="shared" si="191"/>
        <v>250000</v>
      </c>
      <c r="K193" s="53">
        <f t="shared" ref="K193" si="192">K194</f>
        <v>0</v>
      </c>
      <c r="L193" s="124"/>
    </row>
    <row r="194" spans="1:14" ht="43.9" customHeight="1" x14ac:dyDescent="0.2">
      <c r="A194" s="7"/>
      <c r="B194" s="36" t="s">
        <v>164</v>
      </c>
      <c r="C194" s="90" t="s">
        <v>165</v>
      </c>
      <c r="D194" s="50"/>
      <c r="E194" s="53"/>
      <c r="F194" s="52"/>
      <c r="G194" s="89">
        <v>32000</v>
      </c>
      <c r="H194" s="89">
        <v>130000</v>
      </c>
      <c r="I194" s="53">
        <v>32000</v>
      </c>
      <c r="J194" s="53">
        <v>250000</v>
      </c>
      <c r="K194" s="53"/>
      <c r="L194" s="124"/>
    </row>
    <row r="195" spans="1:14" ht="48" x14ac:dyDescent="0.2">
      <c r="A195" s="7"/>
      <c r="B195" s="10" t="s">
        <v>176</v>
      </c>
      <c r="C195" s="30"/>
      <c r="D195" s="47">
        <f>D196</f>
        <v>0</v>
      </c>
      <c r="E195" s="54">
        <f t="shared" ref="E195:K196" si="193">E196</f>
        <v>0</v>
      </c>
      <c r="F195" s="56">
        <f t="shared" si="193"/>
        <v>0</v>
      </c>
      <c r="G195" s="55">
        <f t="shared" si="193"/>
        <v>26000</v>
      </c>
      <c r="H195" s="54">
        <f t="shared" si="193"/>
        <v>130000</v>
      </c>
      <c r="I195" s="54">
        <f t="shared" si="193"/>
        <v>130000</v>
      </c>
      <c r="J195" s="54">
        <f t="shared" si="193"/>
        <v>150000</v>
      </c>
      <c r="K195" s="54">
        <f t="shared" si="193"/>
        <v>0</v>
      </c>
      <c r="L195" s="121" t="s">
        <v>145</v>
      </c>
    </row>
    <row r="196" spans="1:14" x14ac:dyDescent="0.2">
      <c r="A196" s="7"/>
      <c r="B196" s="72" t="s">
        <v>120</v>
      </c>
      <c r="C196" s="29"/>
      <c r="D196" s="50">
        <f>D197</f>
        <v>0</v>
      </c>
      <c r="E196" s="53">
        <f t="shared" si="193"/>
        <v>0</v>
      </c>
      <c r="F196" s="52">
        <f t="shared" si="193"/>
        <v>0</v>
      </c>
      <c r="G196" s="51">
        <f t="shared" si="193"/>
        <v>26000</v>
      </c>
      <c r="H196" s="53">
        <f t="shared" si="193"/>
        <v>130000</v>
      </c>
      <c r="I196" s="53">
        <f t="shared" si="193"/>
        <v>130000</v>
      </c>
      <c r="J196" s="53">
        <f t="shared" si="193"/>
        <v>150000</v>
      </c>
      <c r="K196" s="53">
        <f t="shared" si="193"/>
        <v>0</v>
      </c>
      <c r="L196" s="124"/>
    </row>
    <row r="197" spans="1:14" ht="42" customHeight="1" x14ac:dyDescent="0.2">
      <c r="A197" s="7"/>
      <c r="B197" s="36" t="s">
        <v>117</v>
      </c>
      <c r="C197" s="90" t="s">
        <v>165</v>
      </c>
      <c r="D197" s="50"/>
      <c r="E197" s="53"/>
      <c r="F197" s="52"/>
      <c r="G197" s="89">
        <v>26000</v>
      </c>
      <c r="H197" s="89">
        <v>130000</v>
      </c>
      <c r="I197" s="53">
        <v>130000</v>
      </c>
      <c r="J197" s="53">
        <v>150000</v>
      </c>
      <c r="K197" s="53"/>
      <c r="L197" s="124"/>
    </row>
    <row r="198" spans="1:14" ht="24" x14ac:dyDescent="0.2">
      <c r="A198" s="14" t="s">
        <v>59</v>
      </c>
      <c r="B198" s="9"/>
      <c r="C198" s="31"/>
      <c r="D198" s="86">
        <f>D199+D202+D205</f>
        <v>0</v>
      </c>
      <c r="E198" s="62">
        <f t="shared" ref="E198:K198" si="194">E199+E202+E205</f>
        <v>0</v>
      </c>
      <c r="F198" s="61">
        <f>F199+F202+F205</f>
        <v>0</v>
      </c>
      <c r="G198" s="86">
        <f>G199+G202+G205</f>
        <v>170000</v>
      </c>
      <c r="H198" s="62">
        <f t="shared" si="194"/>
        <v>630000</v>
      </c>
      <c r="I198" s="62">
        <f t="shared" si="194"/>
        <v>1750000</v>
      </c>
      <c r="J198" s="62">
        <f>J199+J202+J205</f>
        <v>2870000</v>
      </c>
      <c r="K198" s="61">
        <f t="shared" si="194"/>
        <v>0</v>
      </c>
      <c r="L198" s="122"/>
      <c r="N198" s="196" t="s">
        <v>239</v>
      </c>
    </row>
    <row r="199" spans="1:14" ht="84" x14ac:dyDescent="0.2">
      <c r="A199" s="7"/>
      <c r="B199" s="10" t="s">
        <v>149</v>
      </c>
      <c r="C199" s="30"/>
      <c r="D199" s="47">
        <f>D200</f>
        <v>0</v>
      </c>
      <c r="E199" s="54">
        <f t="shared" ref="E199:J200" si="195">E200</f>
        <v>0</v>
      </c>
      <c r="F199" s="56">
        <f t="shared" si="195"/>
        <v>0</v>
      </c>
      <c r="G199" s="55">
        <f t="shared" si="195"/>
        <v>0</v>
      </c>
      <c r="H199" s="54">
        <f t="shared" si="195"/>
        <v>110000</v>
      </c>
      <c r="I199" s="54">
        <f t="shared" si="195"/>
        <v>680000</v>
      </c>
      <c r="J199" s="54">
        <f t="shared" si="195"/>
        <v>1800000</v>
      </c>
      <c r="K199" s="54"/>
      <c r="L199" s="121" t="s">
        <v>157</v>
      </c>
    </row>
    <row r="200" spans="1:14" x14ac:dyDescent="0.2">
      <c r="A200" s="7"/>
      <c r="B200" s="72" t="s">
        <v>120</v>
      </c>
      <c r="C200" s="29"/>
      <c r="D200" s="50">
        <f>D201</f>
        <v>0</v>
      </c>
      <c r="E200" s="53">
        <f t="shared" si="195"/>
        <v>0</v>
      </c>
      <c r="F200" s="52">
        <f t="shared" si="195"/>
        <v>0</v>
      </c>
      <c r="G200" s="51">
        <f t="shared" si="195"/>
        <v>0</v>
      </c>
      <c r="H200" s="53">
        <f t="shared" si="195"/>
        <v>110000</v>
      </c>
      <c r="I200" s="53">
        <f t="shared" si="195"/>
        <v>680000</v>
      </c>
      <c r="J200" s="53">
        <f t="shared" si="195"/>
        <v>1800000</v>
      </c>
      <c r="K200" s="53"/>
      <c r="L200" s="124"/>
    </row>
    <row r="201" spans="1:14" ht="40.9" customHeight="1" x14ac:dyDescent="0.2">
      <c r="A201" s="7"/>
      <c r="B201" s="36" t="s">
        <v>117</v>
      </c>
      <c r="C201" s="90" t="s">
        <v>165</v>
      </c>
      <c r="D201" s="50"/>
      <c r="E201" s="53"/>
      <c r="F201" s="52"/>
      <c r="G201" s="88"/>
      <c r="H201" s="89">
        <v>110000</v>
      </c>
      <c r="I201" s="53">
        <v>680000</v>
      </c>
      <c r="J201" s="53">
        <v>1800000</v>
      </c>
      <c r="K201" s="53"/>
      <c r="L201" s="124"/>
    </row>
    <row r="202" spans="1:14" ht="24" x14ac:dyDescent="0.2">
      <c r="A202" s="7"/>
      <c r="B202" s="10" t="s">
        <v>150</v>
      </c>
      <c r="C202" s="30"/>
      <c r="D202" s="47">
        <f>D203</f>
        <v>0</v>
      </c>
      <c r="E202" s="54">
        <f t="shared" ref="E202:J203" si="196">E203</f>
        <v>0</v>
      </c>
      <c r="F202" s="56">
        <f t="shared" si="196"/>
        <v>0</v>
      </c>
      <c r="G202" s="55">
        <f t="shared" si="196"/>
        <v>20000</v>
      </c>
      <c r="H202" s="54">
        <f t="shared" si="196"/>
        <v>100000</v>
      </c>
      <c r="I202" s="54">
        <f t="shared" si="196"/>
        <v>650000</v>
      </c>
      <c r="J202" s="54">
        <f t="shared" si="196"/>
        <v>650000</v>
      </c>
      <c r="K202" s="54"/>
      <c r="L202" s="121" t="s">
        <v>124</v>
      </c>
    </row>
    <row r="203" spans="1:14" x14ac:dyDescent="0.2">
      <c r="A203" s="7"/>
      <c r="B203" s="72" t="s">
        <v>120</v>
      </c>
      <c r="C203" s="29"/>
      <c r="D203" s="50">
        <f>D204</f>
        <v>0</v>
      </c>
      <c r="E203" s="53">
        <f t="shared" si="196"/>
        <v>0</v>
      </c>
      <c r="F203" s="52">
        <f t="shared" si="196"/>
        <v>0</v>
      </c>
      <c r="G203" s="51">
        <f t="shared" si="196"/>
        <v>20000</v>
      </c>
      <c r="H203" s="53">
        <f t="shared" si="196"/>
        <v>100000</v>
      </c>
      <c r="I203" s="53">
        <f t="shared" si="196"/>
        <v>650000</v>
      </c>
      <c r="J203" s="53">
        <f t="shared" si="196"/>
        <v>650000</v>
      </c>
      <c r="K203" s="53"/>
      <c r="L203" s="124"/>
    </row>
    <row r="204" spans="1:14" ht="43.15" customHeight="1" x14ac:dyDescent="0.2">
      <c r="A204" s="7"/>
      <c r="B204" s="36" t="s">
        <v>117</v>
      </c>
      <c r="C204" s="90" t="s">
        <v>165</v>
      </c>
      <c r="D204" s="50"/>
      <c r="E204" s="53"/>
      <c r="F204" s="52"/>
      <c r="G204" s="89">
        <v>20000</v>
      </c>
      <c r="H204" s="89">
        <v>100000</v>
      </c>
      <c r="I204" s="53">
        <v>650000</v>
      </c>
      <c r="J204" s="53">
        <v>650000</v>
      </c>
      <c r="K204" s="53"/>
      <c r="L204" s="124"/>
    </row>
    <row r="205" spans="1:14" ht="36" x14ac:dyDescent="0.2">
      <c r="A205" s="7"/>
      <c r="B205" s="10" t="s">
        <v>151</v>
      </c>
      <c r="C205" s="30"/>
      <c r="D205" s="47">
        <f>D206</f>
        <v>0</v>
      </c>
      <c r="E205" s="54">
        <f t="shared" ref="E205:J206" si="197">E206</f>
        <v>0</v>
      </c>
      <c r="F205" s="56">
        <f t="shared" si="197"/>
        <v>0</v>
      </c>
      <c r="G205" s="55">
        <f t="shared" si="197"/>
        <v>150000</v>
      </c>
      <c r="H205" s="54">
        <f t="shared" si="197"/>
        <v>420000</v>
      </c>
      <c r="I205" s="54">
        <f t="shared" si="197"/>
        <v>420000</v>
      </c>
      <c r="J205" s="54">
        <f t="shared" si="197"/>
        <v>420000</v>
      </c>
      <c r="K205" s="54"/>
      <c r="L205" s="121" t="s">
        <v>124</v>
      </c>
    </row>
    <row r="206" spans="1:14" x14ac:dyDescent="0.2">
      <c r="A206" s="7"/>
      <c r="B206" s="72" t="s">
        <v>120</v>
      </c>
      <c r="C206" s="29"/>
      <c r="D206" s="50">
        <f>D207</f>
        <v>0</v>
      </c>
      <c r="E206" s="53">
        <f t="shared" si="197"/>
        <v>0</v>
      </c>
      <c r="F206" s="52">
        <f t="shared" si="197"/>
        <v>0</v>
      </c>
      <c r="G206" s="51">
        <f t="shared" si="197"/>
        <v>150000</v>
      </c>
      <c r="H206" s="53">
        <f t="shared" si="197"/>
        <v>420000</v>
      </c>
      <c r="I206" s="53">
        <f t="shared" si="197"/>
        <v>420000</v>
      </c>
      <c r="J206" s="53">
        <f t="shared" si="197"/>
        <v>420000</v>
      </c>
      <c r="K206" s="53"/>
      <c r="L206" s="124"/>
    </row>
    <row r="207" spans="1:14" ht="44.45" customHeight="1" x14ac:dyDescent="0.2">
      <c r="A207" s="7"/>
      <c r="B207" s="36" t="s">
        <v>117</v>
      </c>
      <c r="C207" s="90" t="s">
        <v>165</v>
      </c>
      <c r="D207" s="50"/>
      <c r="E207" s="53"/>
      <c r="F207" s="52"/>
      <c r="G207" s="89">
        <v>150000</v>
      </c>
      <c r="H207" s="89">
        <v>420000</v>
      </c>
      <c r="I207" s="53">
        <v>420000</v>
      </c>
      <c r="J207" s="53">
        <v>420000</v>
      </c>
      <c r="K207" s="53"/>
      <c r="L207" s="124"/>
    </row>
    <row r="208" spans="1:14" ht="36" x14ac:dyDescent="0.2">
      <c r="A208" s="14" t="s">
        <v>137</v>
      </c>
      <c r="B208" s="9"/>
      <c r="C208" s="31"/>
      <c r="D208" s="86">
        <f>D209+D212+D215+D218+D221+D224</f>
        <v>103604</v>
      </c>
      <c r="E208" s="62">
        <f t="shared" ref="E208:K208" si="198">E209+E212+E215+E218+E221+E224</f>
        <v>72742</v>
      </c>
      <c r="F208" s="61">
        <f t="shared" si="198"/>
        <v>10000</v>
      </c>
      <c r="G208" s="86">
        <f t="shared" si="198"/>
        <v>180000</v>
      </c>
      <c r="H208" s="62">
        <f t="shared" si="198"/>
        <v>180000</v>
      </c>
      <c r="I208" s="62">
        <f t="shared" si="198"/>
        <v>180000</v>
      </c>
      <c r="J208" s="62">
        <f t="shared" si="198"/>
        <v>0</v>
      </c>
      <c r="K208" s="61">
        <f t="shared" si="198"/>
        <v>0</v>
      </c>
      <c r="L208" s="122"/>
      <c r="N208" s="196" t="s">
        <v>255</v>
      </c>
    </row>
    <row r="209" spans="1:12" ht="36" x14ac:dyDescent="0.2">
      <c r="A209" s="7"/>
      <c r="B209" s="10" t="s">
        <v>60</v>
      </c>
      <c r="C209" s="30"/>
      <c r="D209" s="47">
        <f>D210</f>
        <v>0</v>
      </c>
      <c r="E209" s="54">
        <f t="shared" ref="E209:F210" si="199">E210</f>
        <v>0</v>
      </c>
      <c r="F209" s="56">
        <f t="shared" si="199"/>
        <v>0</v>
      </c>
      <c r="G209" s="55">
        <f>G210</f>
        <v>0</v>
      </c>
      <c r="H209" s="54">
        <f t="shared" ref="H209:H210" si="200">H210</f>
        <v>0</v>
      </c>
      <c r="I209" s="54">
        <f t="shared" ref="I209:I210" si="201">I210</f>
        <v>0</v>
      </c>
      <c r="J209" s="54"/>
      <c r="K209" s="54"/>
      <c r="L209" s="121" t="s">
        <v>152</v>
      </c>
    </row>
    <row r="210" spans="1:12" x14ac:dyDescent="0.2">
      <c r="A210" s="7"/>
      <c r="B210" s="107" t="s">
        <v>120</v>
      </c>
      <c r="C210" s="29"/>
      <c r="D210" s="50">
        <f>D211</f>
        <v>0</v>
      </c>
      <c r="E210" s="53">
        <f t="shared" si="199"/>
        <v>0</v>
      </c>
      <c r="F210" s="52">
        <f t="shared" si="199"/>
        <v>0</v>
      </c>
      <c r="G210" s="51">
        <f>G211</f>
        <v>0</v>
      </c>
      <c r="H210" s="53">
        <f t="shared" si="200"/>
        <v>0</v>
      </c>
      <c r="I210" s="53">
        <f t="shared" si="201"/>
        <v>0</v>
      </c>
      <c r="J210" s="53"/>
      <c r="K210" s="53"/>
      <c r="L210" s="124"/>
    </row>
    <row r="211" spans="1:12" ht="27" x14ac:dyDescent="0.2">
      <c r="A211" s="7"/>
      <c r="B211" s="145" t="s">
        <v>185</v>
      </c>
      <c r="C211" s="90" t="s">
        <v>167</v>
      </c>
      <c r="D211" s="50">
        <v>0</v>
      </c>
      <c r="E211" s="53">
        <v>0</v>
      </c>
      <c r="F211" s="52">
        <v>0</v>
      </c>
      <c r="G211" s="51">
        <v>0</v>
      </c>
      <c r="H211" s="53">
        <v>0</v>
      </c>
      <c r="I211" s="53">
        <v>0</v>
      </c>
      <c r="J211" s="53"/>
      <c r="K211" s="53"/>
      <c r="L211" s="124"/>
    </row>
    <row r="212" spans="1:12" ht="36" x14ac:dyDescent="0.2">
      <c r="A212" s="7"/>
      <c r="B212" s="10" t="s">
        <v>61</v>
      </c>
      <c r="C212" s="30"/>
      <c r="D212" s="47">
        <f>D213</f>
        <v>0</v>
      </c>
      <c r="E212" s="54">
        <f t="shared" ref="E212:F213" si="202">E213</f>
        <v>0</v>
      </c>
      <c r="F212" s="56">
        <f t="shared" si="202"/>
        <v>0</v>
      </c>
      <c r="G212" s="55">
        <f>G213</f>
        <v>0</v>
      </c>
      <c r="H212" s="54">
        <f t="shared" ref="H212:H213" si="203">H213</f>
        <v>0</v>
      </c>
      <c r="I212" s="54">
        <f t="shared" ref="I212:I213" si="204">I213</f>
        <v>0</v>
      </c>
      <c r="J212" s="54"/>
      <c r="K212" s="54"/>
      <c r="L212" s="121" t="s">
        <v>152</v>
      </c>
    </row>
    <row r="213" spans="1:12" x14ac:dyDescent="0.2">
      <c r="A213" s="7"/>
      <c r="B213" s="107" t="s">
        <v>120</v>
      </c>
      <c r="C213" s="29"/>
      <c r="D213" s="50">
        <f>D214</f>
        <v>0</v>
      </c>
      <c r="E213" s="53">
        <f t="shared" si="202"/>
        <v>0</v>
      </c>
      <c r="F213" s="52">
        <f t="shared" si="202"/>
        <v>0</v>
      </c>
      <c r="G213" s="51">
        <f>G214</f>
        <v>0</v>
      </c>
      <c r="H213" s="53">
        <f t="shared" si="203"/>
        <v>0</v>
      </c>
      <c r="I213" s="53">
        <f t="shared" si="204"/>
        <v>0</v>
      </c>
      <c r="J213" s="53"/>
      <c r="K213" s="53"/>
      <c r="L213" s="124"/>
    </row>
    <row r="214" spans="1:12" ht="28.9" customHeight="1" x14ac:dyDescent="0.2">
      <c r="A214" s="7"/>
      <c r="B214" s="145" t="s">
        <v>207</v>
      </c>
      <c r="C214" s="90" t="s">
        <v>167</v>
      </c>
      <c r="D214" s="50">
        <v>0</v>
      </c>
      <c r="E214" s="53">
        <v>0</v>
      </c>
      <c r="F214" s="52">
        <v>0</v>
      </c>
      <c r="G214" s="51">
        <v>0</v>
      </c>
      <c r="H214" s="53">
        <v>0</v>
      </c>
      <c r="I214" s="53">
        <v>0</v>
      </c>
      <c r="J214" s="53"/>
      <c r="K214" s="53"/>
      <c r="L214" s="124"/>
    </row>
    <row r="215" spans="1:12" ht="60" x14ac:dyDescent="0.2">
      <c r="A215" s="7"/>
      <c r="B215" s="10" t="s">
        <v>62</v>
      </c>
      <c r="C215" s="30"/>
      <c r="D215" s="47">
        <f>D216</f>
        <v>0</v>
      </c>
      <c r="E215" s="54">
        <f t="shared" ref="E215:F216" si="205">E216</f>
        <v>0</v>
      </c>
      <c r="F215" s="56">
        <f t="shared" si="205"/>
        <v>0</v>
      </c>
      <c r="G215" s="55">
        <f>G216</f>
        <v>0</v>
      </c>
      <c r="H215" s="54">
        <f t="shared" ref="H215:H216" si="206">H216</f>
        <v>0</v>
      </c>
      <c r="I215" s="54">
        <f t="shared" ref="I215:I216" si="207">I216</f>
        <v>0</v>
      </c>
      <c r="J215" s="54"/>
      <c r="K215" s="54"/>
      <c r="L215" s="121" t="s">
        <v>152</v>
      </c>
    </row>
    <row r="216" spans="1:12" x14ac:dyDescent="0.2">
      <c r="A216" s="7"/>
      <c r="B216" s="107" t="s">
        <v>120</v>
      </c>
      <c r="C216" s="29"/>
      <c r="D216" s="50">
        <f>D217</f>
        <v>0</v>
      </c>
      <c r="E216" s="53">
        <f t="shared" si="205"/>
        <v>0</v>
      </c>
      <c r="F216" s="52">
        <f t="shared" si="205"/>
        <v>0</v>
      </c>
      <c r="G216" s="51">
        <f>G217</f>
        <v>0</v>
      </c>
      <c r="H216" s="53">
        <f t="shared" si="206"/>
        <v>0</v>
      </c>
      <c r="I216" s="53">
        <f t="shared" si="207"/>
        <v>0</v>
      </c>
      <c r="J216" s="53"/>
      <c r="K216" s="53"/>
      <c r="L216" s="124"/>
    </row>
    <row r="217" spans="1:12" ht="30" customHeight="1" x14ac:dyDescent="0.2">
      <c r="A217" s="7"/>
      <c r="B217" s="145" t="s">
        <v>185</v>
      </c>
      <c r="C217" s="90" t="s">
        <v>167</v>
      </c>
      <c r="D217" s="50">
        <v>0</v>
      </c>
      <c r="E217" s="53">
        <v>0</v>
      </c>
      <c r="F217" s="52">
        <v>0</v>
      </c>
      <c r="G217" s="51">
        <v>0</v>
      </c>
      <c r="H217" s="53">
        <v>0</v>
      </c>
      <c r="I217" s="53">
        <v>0</v>
      </c>
      <c r="J217" s="53"/>
      <c r="K217" s="53"/>
      <c r="L217" s="124"/>
    </row>
    <row r="218" spans="1:12" ht="60" x14ac:dyDescent="0.2">
      <c r="A218" s="7"/>
      <c r="B218" s="10" t="s">
        <v>63</v>
      </c>
      <c r="C218" s="30"/>
      <c r="D218" s="47">
        <f t="shared" ref="D218:F219" si="208">D219</f>
        <v>103604</v>
      </c>
      <c r="E218" s="54">
        <f t="shared" si="208"/>
        <v>72742</v>
      </c>
      <c r="F218" s="56">
        <f t="shared" si="208"/>
        <v>0</v>
      </c>
      <c r="G218" s="55">
        <f t="shared" ref="G218:I219" si="209">G219</f>
        <v>0</v>
      </c>
      <c r="H218" s="54">
        <f t="shared" si="209"/>
        <v>0</v>
      </c>
      <c r="I218" s="54">
        <f t="shared" si="209"/>
        <v>0</v>
      </c>
      <c r="J218" s="54"/>
      <c r="K218" s="54"/>
      <c r="L218" s="121" t="s">
        <v>166</v>
      </c>
    </row>
    <row r="219" spans="1:12" x14ac:dyDescent="0.2">
      <c r="A219" s="7"/>
      <c r="B219" s="72" t="s">
        <v>120</v>
      </c>
      <c r="C219" s="29"/>
      <c r="D219" s="50">
        <f t="shared" si="208"/>
        <v>103604</v>
      </c>
      <c r="E219" s="53">
        <f t="shared" si="208"/>
        <v>72742</v>
      </c>
      <c r="F219" s="52">
        <f t="shared" si="208"/>
        <v>0</v>
      </c>
      <c r="G219" s="51">
        <f t="shared" si="209"/>
        <v>0</v>
      </c>
      <c r="H219" s="53">
        <f t="shared" si="209"/>
        <v>0</v>
      </c>
      <c r="I219" s="53">
        <f t="shared" si="209"/>
        <v>0</v>
      </c>
      <c r="J219" s="53"/>
      <c r="K219" s="53"/>
      <c r="L219" s="124"/>
    </row>
    <row r="220" spans="1:12" ht="41.45" customHeight="1" x14ac:dyDescent="0.2">
      <c r="A220" s="7"/>
      <c r="B220" s="36" t="s">
        <v>117</v>
      </c>
      <c r="C220" s="97" t="s">
        <v>165</v>
      </c>
      <c r="D220" s="88">
        <v>103604</v>
      </c>
      <c r="E220" s="89">
        <v>72742</v>
      </c>
      <c r="F220" s="96">
        <v>0</v>
      </c>
      <c r="G220" s="51"/>
      <c r="H220" s="53"/>
      <c r="I220" s="53"/>
      <c r="J220" s="53"/>
      <c r="K220" s="53"/>
      <c r="L220" s="124"/>
    </row>
    <row r="221" spans="1:12" ht="36" x14ac:dyDescent="0.2">
      <c r="A221" s="7"/>
      <c r="B221" s="10" t="s">
        <v>224</v>
      </c>
      <c r="C221" s="30"/>
      <c r="D221" s="47">
        <f>D222</f>
        <v>0</v>
      </c>
      <c r="E221" s="54">
        <f t="shared" ref="E221:I222" si="210">E222</f>
        <v>0</v>
      </c>
      <c r="F221" s="56">
        <f t="shared" si="210"/>
        <v>0</v>
      </c>
      <c r="G221" s="55">
        <f t="shared" si="210"/>
        <v>180000</v>
      </c>
      <c r="H221" s="54">
        <f t="shared" si="210"/>
        <v>180000</v>
      </c>
      <c r="I221" s="54">
        <f t="shared" si="210"/>
        <v>180000</v>
      </c>
      <c r="J221" s="54"/>
      <c r="K221" s="54"/>
      <c r="L221" s="121" t="s">
        <v>168</v>
      </c>
    </row>
    <row r="222" spans="1:12" x14ac:dyDescent="0.2">
      <c r="A222" s="7"/>
      <c r="B222" s="72" t="s">
        <v>120</v>
      </c>
      <c r="C222" s="29"/>
      <c r="D222" s="50">
        <f>D223</f>
        <v>0</v>
      </c>
      <c r="E222" s="53">
        <f t="shared" si="210"/>
        <v>0</v>
      </c>
      <c r="F222" s="52">
        <f t="shared" si="210"/>
        <v>0</v>
      </c>
      <c r="G222" s="51">
        <f t="shared" si="210"/>
        <v>180000</v>
      </c>
      <c r="H222" s="53">
        <f t="shared" si="210"/>
        <v>180000</v>
      </c>
      <c r="I222" s="53">
        <f t="shared" si="210"/>
        <v>180000</v>
      </c>
      <c r="J222" s="53"/>
      <c r="K222" s="53"/>
      <c r="L222" s="124"/>
    </row>
    <row r="223" spans="1:12" ht="43.15" customHeight="1" x14ac:dyDescent="0.2">
      <c r="A223" s="7"/>
      <c r="B223" s="36" t="s">
        <v>117</v>
      </c>
      <c r="C223" s="97" t="s">
        <v>165</v>
      </c>
      <c r="D223" s="50"/>
      <c r="E223" s="53"/>
      <c r="F223" s="52"/>
      <c r="G223" s="89">
        <v>180000</v>
      </c>
      <c r="H223" s="89">
        <v>180000</v>
      </c>
      <c r="I223" s="53">
        <v>180000</v>
      </c>
      <c r="J223" s="53"/>
      <c r="K223" s="53"/>
      <c r="L223" s="124"/>
    </row>
    <row r="224" spans="1:12" ht="36" x14ac:dyDescent="0.2">
      <c r="A224" s="7"/>
      <c r="B224" s="10" t="s">
        <v>225</v>
      </c>
      <c r="C224" s="30"/>
      <c r="D224" s="47">
        <f>D225</f>
        <v>0</v>
      </c>
      <c r="E224" s="54">
        <f t="shared" ref="E224:K225" si="211">E225</f>
        <v>0</v>
      </c>
      <c r="F224" s="56">
        <f t="shared" si="211"/>
        <v>10000</v>
      </c>
      <c r="G224" s="55">
        <f t="shared" si="211"/>
        <v>0</v>
      </c>
      <c r="H224" s="54">
        <f t="shared" si="211"/>
        <v>0</v>
      </c>
      <c r="I224" s="54">
        <f t="shared" si="211"/>
        <v>0</v>
      </c>
      <c r="J224" s="54"/>
      <c r="K224" s="54">
        <f t="shared" si="211"/>
        <v>0</v>
      </c>
      <c r="L224" s="121"/>
    </row>
    <row r="225" spans="1:14" x14ac:dyDescent="0.2">
      <c r="A225" s="7"/>
      <c r="B225" s="72" t="s">
        <v>120</v>
      </c>
      <c r="C225" s="29"/>
      <c r="D225" s="50">
        <f>D226</f>
        <v>0</v>
      </c>
      <c r="E225" s="53">
        <f t="shared" si="211"/>
        <v>0</v>
      </c>
      <c r="F225" s="52">
        <f t="shared" si="211"/>
        <v>10000</v>
      </c>
      <c r="G225" s="51"/>
      <c r="H225" s="53">
        <f t="shared" si="211"/>
        <v>0</v>
      </c>
      <c r="I225" s="53">
        <f t="shared" si="211"/>
        <v>0</v>
      </c>
      <c r="J225" s="53"/>
      <c r="K225" s="53">
        <f t="shared" si="211"/>
        <v>0</v>
      </c>
      <c r="L225" s="124"/>
    </row>
    <row r="226" spans="1:14" ht="31.15" customHeight="1" x14ac:dyDescent="0.2">
      <c r="A226" s="7"/>
      <c r="B226" s="145" t="s">
        <v>206</v>
      </c>
      <c r="C226" s="90" t="s">
        <v>213</v>
      </c>
      <c r="D226" s="50"/>
      <c r="E226" s="53"/>
      <c r="F226" s="52">
        <v>10000</v>
      </c>
      <c r="G226" s="51"/>
      <c r="H226" s="53"/>
      <c r="I226" s="53"/>
      <c r="J226" s="53"/>
      <c r="K226" s="53"/>
      <c r="L226" s="124"/>
    </row>
    <row r="227" spans="1:14" ht="24.75" x14ac:dyDescent="0.25">
      <c r="A227" s="14" t="s">
        <v>64</v>
      </c>
      <c r="B227" s="9"/>
      <c r="C227" s="31"/>
      <c r="D227" s="48">
        <f>D228+D231+D234</f>
        <v>33000</v>
      </c>
      <c r="E227" s="62">
        <f t="shared" ref="E227:G227" si="212">E228+E231+E234</f>
        <v>33000</v>
      </c>
      <c r="F227" s="60">
        <f t="shared" si="212"/>
        <v>10000</v>
      </c>
      <c r="G227" s="61">
        <f t="shared" si="212"/>
        <v>60000</v>
      </c>
      <c r="H227" s="62">
        <f t="shared" ref="H227" si="213">H228+H231+H234</f>
        <v>60000</v>
      </c>
      <c r="I227" s="62">
        <f t="shared" ref="I227:J227" si="214">I228+I231+I234</f>
        <v>0</v>
      </c>
      <c r="J227" s="62">
        <f t="shared" si="214"/>
        <v>0</v>
      </c>
      <c r="K227" s="62">
        <f t="shared" ref="K227" si="215">K228+K231+K234</f>
        <v>0</v>
      </c>
      <c r="L227" s="122"/>
      <c r="M227" s="195"/>
      <c r="N227" s="196" t="s">
        <v>256</v>
      </c>
    </row>
    <row r="228" spans="1:14" ht="48" x14ac:dyDescent="0.2">
      <c r="A228" s="7"/>
      <c r="B228" s="10" t="s">
        <v>112</v>
      </c>
      <c r="C228" s="30"/>
      <c r="D228" s="47">
        <f>D229</f>
        <v>0</v>
      </c>
      <c r="E228" s="54">
        <f t="shared" ref="E228:I229" si="216">E229</f>
        <v>0</v>
      </c>
      <c r="F228" s="56">
        <f t="shared" si="216"/>
        <v>0</v>
      </c>
      <c r="G228" s="55">
        <f t="shared" si="216"/>
        <v>60000</v>
      </c>
      <c r="H228" s="54">
        <f t="shared" si="216"/>
        <v>60000</v>
      </c>
      <c r="I228" s="54">
        <f t="shared" si="216"/>
        <v>0</v>
      </c>
      <c r="J228" s="54"/>
      <c r="K228" s="54"/>
      <c r="L228" s="121" t="s">
        <v>124</v>
      </c>
    </row>
    <row r="229" spans="1:14" x14ac:dyDescent="0.2">
      <c r="A229" s="7"/>
      <c r="B229" s="72" t="s">
        <v>120</v>
      </c>
      <c r="C229" s="29"/>
      <c r="D229" s="50">
        <f>D230</f>
        <v>0</v>
      </c>
      <c r="E229" s="53">
        <f t="shared" si="216"/>
        <v>0</v>
      </c>
      <c r="F229" s="52">
        <f t="shared" si="216"/>
        <v>0</v>
      </c>
      <c r="G229" s="51">
        <f t="shared" si="216"/>
        <v>60000</v>
      </c>
      <c r="H229" s="53">
        <f t="shared" si="216"/>
        <v>60000</v>
      </c>
      <c r="I229" s="53">
        <f t="shared" si="216"/>
        <v>0</v>
      </c>
      <c r="J229" s="53"/>
      <c r="K229" s="53"/>
      <c r="L229" s="124"/>
    </row>
    <row r="230" spans="1:14" ht="42.6" customHeight="1" x14ac:dyDescent="0.2">
      <c r="A230" s="7"/>
      <c r="B230" s="36" t="s">
        <v>117</v>
      </c>
      <c r="C230" s="97" t="s">
        <v>165</v>
      </c>
      <c r="D230" s="50"/>
      <c r="E230" s="53"/>
      <c r="F230" s="52"/>
      <c r="G230" s="53">
        <v>60000</v>
      </c>
      <c r="H230" s="53">
        <v>60000</v>
      </c>
      <c r="I230" s="51"/>
      <c r="J230" s="53"/>
      <c r="K230" s="53"/>
      <c r="L230" s="124"/>
    </row>
    <row r="231" spans="1:14" ht="48" x14ac:dyDescent="0.2">
      <c r="A231" s="7"/>
      <c r="B231" s="10" t="s">
        <v>113</v>
      </c>
      <c r="C231" s="30"/>
      <c r="D231" s="47"/>
      <c r="E231" s="54"/>
      <c r="F231" s="56"/>
      <c r="G231" s="55"/>
      <c r="H231" s="54"/>
      <c r="I231" s="54"/>
      <c r="J231" s="54"/>
      <c r="K231" s="54"/>
      <c r="L231" s="121" t="s">
        <v>124</v>
      </c>
      <c r="M231" s="139" t="s">
        <v>126</v>
      </c>
    </row>
    <row r="232" spans="1:14" x14ac:dyDescent="0.2">
      <c r="A232" s="7"/>
      <c r="B232" s="72" t="s">
        <v>120</v>
      </c>
      <c r="C232" s="29"/>
      <c r="D232" s="50"/>
      <c r="E232" s="53"/>
      <c r="F232" s="52"/>
      <c r="G232" s="51"/>
      <c r="H232" s="53"/>
      <c r="I232" s="53"/>
      <c r="J232" s="53"/>
      <c r="K232" s="53"/>
      <c r="L232" s="124"/>
    </row>
    <row r="233" spans="1:14" ht="40.9" customHeight="1" x14ac:dyDescent="0.2">
      <c r="A233" s="7"/>
      <c r="B233" s="36" t="s">
        <v>117</v>
      </c>
      <c r="C233" s="97" t="s">
        <v>165</v>
      </c>
      <c r="D233" s="50"/>
      <c r="E233" s="53"/>
      <c r="F233" s="52"/>
      <c r="G233" s="51"/>
      <c r="H233" s="53"/>
      <c r="I233" s="53"/>
      <c r="J233" s="53"/>
      <c r="K233" s="53"/>
      <c r="L233" s="124"/>
    </row>
    <row r="234" spans="1:14" ht="36" x14ac:dyDescent="0.2">
      <c r="A234" s="7"/>
      <c r="B234" s="10" t="s">
        <v>114</v>
      </c>
      <c r="C234" s="30"/>
      <c r="D234" s="47">
        <f>D235</f>
        <v>33000</v>
      </c>
      <c r="E234" s="54">
        <f t="shared" ref="E234:F235" si="217">E235</f>
        <v>33000</v>
      </c>
      <c r="F234" s="56">
        <f t="shared" si="217"/>
        <v>10000</v>
      </c>
      <c r="G234" s="55"/>
      <c r="H234" s="54"/>
      <c r="I234" s="54"/>
      <c r="J234" s="54"/>
      <c r="K234" s="54"/>
      <c r="L234" s="121" t="s">
        <v>153</v>
      </c>
    </row>
    <row r="235" spans="1:14" x14ac:dyDescent="0.2">
      <c r="A235" s="7"/>
      <c r="B235" s="72" t="s">
        <v>120</v>
      </c>
      <c r="C235" s="29"/>
      <c r="D235" s="50">
        <f>D236</f>
        <v>33000</v>
      </c>
      <c r="E235" s="53">
        <f t="shared" si="217"/>
        <v>33000</v>
      </c>
      <c r="F235" s="52">
        <f t="shared" si="217"/>
        <v>10000</v>
      </c>
      <c r="G235" s="51"/>
      <c r="H235" s="53"/>
      <c r="I235" s="53"/>
      <c r="J235" s="53"/>
      <c r="K235" s="53"/>
      <c r="L235" s="124"/>
    </row>
    <row r="236" spans="1:14" ht="32.450000000000003" customHeight="1" x14ac:dyDescent="0.2">
      <c r="A236" s="7"/>
      <c r="B236" s="145" t="s">
        <v>206</v>
      </c>
      <c r="C236" s="90" t="s">
        <v>213</v>
      </c>
      <c r="D236" s="50">
        <v>33000</v>
      </c>
      <c r="E236" s="53">
        <v>33000</v>
      </c>
      <c r="F236" s="52">
        <v>10000</v>
      </c>
      <c r="G236" s="51"/>
      <c r="H236" s="53"/>
      <c r="I236" s="53"/>
      <c r="J236" s="53"/>
      <c r="K236" s="53"/>
      <c r="L236" s="124"/>
    </row>
    <row r="237" spans="1:14" ht="84" x14ac:dyDescent="0.2">
      <c r="A237" s="14" t="s">
        <v>146</v>
      </c>
      <c r="B237" s="91"/>
      <c r="C237" s="92"/>
      <c r="D237" s="86">
        <f>D238+D241</f>
        <v>845655</v>
      </c>
      <c r="E237" s="62">
        <f t="shared" ref="E237:K237" si="218">E238+E241</f>
        <v>339769</v>
      </c>
      <c r="F237" s="61">
        <f t="shared" si="218"/>
        <v>113119</v>
      </c>
      <c r="G237" s="86">
        <f t="shared" si="218"/>
        <v>0</v>
      </c>
      <c r="H237" s="62">
        <f t="shared" si="218"/>
        <v>296721</v>
      </c>
      <c r="I237" s="61">
        <f t="shared" si="218"/>
        <v>376245</v>
      </c>
      <c r="J237" s="61">
        <f t="shared" si="218"/>
        <v>0</v>
      </c>
      <c r="K237" s="61">
        <f t="shared" si="218"/>
        <v>376245</v>
      </c>
      <c r="L237" s="122"/>
      <c r="N237" s="197" t="s">
        <v>240</v>
      </c>
    </row>
    <row r="238" spans="1:14" ht="132" x14ac:dyDescent="0.2">
      <c r="A238" s="7"/>
      <c r="B238" s="10" t="s">
        <v>147</v>
      </c>
      <c r="C238" s="30"/>
      <c r="D238" s="47">
        <f>D239</f>
        <v>0</v>
      </c>
      <c r="E238" s="54">
        <f>E239</f>
        <v>0</v>
      </c>
      <c r="F238" s="56">
        <f t="shared" ref="F238:I239" si="219">F239</f>
        <v>0</v>
      </c>
      <c r="G238" s="55">
        <f t="shared" si="219"/>
        <v>0</v>
      </c>
      <c r="H238" s="54">
        <f t="shared" si="219"/>
        <v>0</v>
      </c>
      <c r="I238" s="54">
        <f t="shared" si="219"/>
        <v>0</v>
      </c>
      <c r="J238" s="54"/>
      <c r="K238" s="54"/>
      <c r="L238" s="121" t="s">
        <v>155</v>
      </c>
    </row>
    <row r="239" spans="1:14" x14ac:dyDescent="0.2">
      <c r="A239" s="7"/>
      <c r="B239" s="107" t="s">
        <v>120</v>
      </c>
      <c r="C239" s="29"/>
      <c r="D239" s="50">
        <f>D240</f>
        <v>0</v>
      </c>
      <c r="E239" s="53">
        <f>E240</f>
        <v>0</v>
      </c>
      <c r="F239" s="52">
        <f t="shared" si="219"/>
        <v>0</v>
      </c>
      <c r="G239" s="51">
        <f t="shared" si="219"/>
        <v>0</v>
      </c>
      <c r="H239" s="53">
        <f t="shared" si="219"/>
        <v>0</v>
      </c>
      <c r="I239" s="53">
        <f t="shared" si="219"/>
        <v>0</v>
      </c>
      <c r="J239" s="53"/>
      <c r="K239" s="53"/>
      <c r="L239" s="124"/>
    </row>
    <row r="240" spans="1:14" ht="33.6" customHeight="1" x14ac:dyDescent="0.2">
      <c r="A240" s="7"/>
      <c r="B240" s="108" t="s">
        <v>185</v>
      </c>
      <c r="C240" s="90" t="s">
        <v>167</v>
      </c>
      <c r="D240" s="50">
        <v>0</v>
      </c>
      <c r="E240" s="53">
        <v>0</v>
      </c>
      <c r="F240" s="52">
        <v>0</v>
      </c>
      <c r="G240" s="51">
        <v>0</v>
      </c>
      <c r="H240" s="53">
        <v>0</v>
      </c>
      <c r="I240" s="53">
        <v>0</v>
      </c>
      <c r="J240" s="53"/>
      <c r="K240" s="53"/>
      <c r="L240" s="124"/>
    </row>
    <row r="241" spans="1:14" ht="24" x14ac:dyDescent="0.2">
      <c r="A241" s="7"/>
      <c r="B241" s="93" t="s">
        <v>148</v>
      </c>
      <c r="C241" s="94"/>
      <c r="D241" s="95">
        <f>D242</f>
        <v>845655</v>
      </c>
      <c r="E241" s="54">
        <f t="shared" ref="E241:K241" si="220">E242</f>
        <v>339769</v>
      </c>
      <c r="F241" s="146">
        <f t="shared" si="220"/>
        <v>113119</v>
      </c>
      <c r="G241" s="95">
        <f t="shared" si="220"/>
        <v>0</v>
      </c>
      <c r="H241" s="54">
        <f t="shared" si="220"/>
        <v>296721</v>
      </c>
      <c r="I241" s="54">
        <f t="shared" si="220"/>
        <v>376245</v>
      </c>
      <c r="J241" s="54">
        <f t="shared" si="220"/>
        <v>0</v>
      </c>
      <c r="K241" s="146">
        <f t="shared" si="220"/>
        <v>376245</v>
      </c>
      <c r="L241" s="121" t="s">
        <v>170</v>
      </c>
    </row>
    <row r="242" spans="1:14" x14ac:dyDescent="0.2">
      <c r="A242" s="7"/>
      <c r="B242" s="72" t="s">
        <v>120</v>
      </c>
      <c r="C242" s="29"/>
      <c r="D242" s="53">
        <f>D243+D244</f>
        <v>845655</v>
      </c>
      <c r="E242" s="53">
        <f t="shared" ref="E242:K242" si="221">E243+E244</f>
        <v>339769</v>
      </c>
      <c r="F242" s="53">
        <f t="shared" si="221"/>
        <v>113119</v>
      </c>
      <c r="G242" s="130">
        <f t="shared" si="221"/>
        <v>0</v>
      </c>
      <c r="H242" s="53">
        <f t="shared" si="221"/>
        <v>296721</v>
      </c>
      <c r="I242" s="53">
        <f t="shared" si="221"/>
        <v>376245</v>
      </c>
      <c r="J242" s="53">
        <f t="shared" si="221"/>
        <v>0</v>
      </c>
      <c r="K242" s="53">
        <f t="shared" si="221"/>
        <v>376245</v>
      </c>
      <c r="L242" s="124"/>
    </row>
    <row r="243" spans="1:14" x14ac:dyDescent="0.2">
      <c r="A243" s="7"/>
      <c r="B243" s="144" t="s">
        <v>197</v>
      </c>
      <c r="C243" s="29"/>
      <c r="D243" s="50"/>
      <c r="E243" s="53"/>
      <c r="F243" s="52"/>
      <c r="G243" s="51"/>
      <c r="H243" s="53">
        <v>296721</v>
      </c>
      <c r="I243" s="53">
        <v>376245</v>
      </c>
      <c r="J243" s="53"/>
      <c r="K243" s="53">
        <v>376245</v>
      </c>
      <c r="L243" s="124"/>
    </row>
    <row r="244" spans="1:14" ht="58.15" customHeight="1" x14ac:dyDescent="0.2">
      <c r="A244" s="7"/>
      <c r="B244" s="36" t="s">
        <v>117</v>
      </c>
      <c r="C244" s="98" t="s">
        <v>228</v>
      </c>
      <c r="D244" s="50">
        <v>845655</v>
      </c>
      <c r="E244" s="53">
        <v>339769</v>
      </c>
      <c r="F244" s="52">
        <v>113119</v>
      </c>
      <c r="G244" s="51"/>
      <c r="H244" s="53"/>
      <c r="I244" s="53"/>
      <c r="J244" s="53"/>
      <c r="K244" s="53"/>
      <c r="L244" s="124"/>
    </row>
    <row r="245" spans="1:14" x14ac:dyDescent="0.2">
      <c r="A245" s="12" t="s">
        <v>65</v>
      </c>
      <c r="B245" s="13"/>
      <c r="C245" s="32"/>
      <c r="D245" s="104">
        <f>D246+D259+D266</f>
        <v>818755</v>
      </c>
      <c r="E245" s="59">
        <f t="shared" ref="E245:K245" si="222">E246+E259+E266</f>
        <v>680087</v>
      </c>
      <c r="F245" s="58">
        <f t="shared" si="222"/>
        <v>310000</v>
      </c>
      <c r="G245" s="104">
        <f t="shared" si="222"/>
        <v>174227</v>
      </c>
      <c r="H245" s="59">
        <f t="shared" si="222"/>
        <v>299812</v>
      </c>
      <c r="I245" s="59">
        <f t="shared" si="222"/>
        <v>249906</v>
      </c>
      <c r="J245" s="59">
        <f t="shared" si="222"/>
        <v>138073</v>
      </c>
      <c r="K245" s="58">
        <f t="shared" si="222"/>
        <v>200000</v>
      </c>
      <c r="L245" s="123"/>
    </row>
    <row r="246" spans="1:14" ht="36" x14ac:dyDescent="0.2">
      <c r="A246" s="14" t="s">
        <v>66</v>
      </c>
      <c r="B246" s="9"/>
      <c r="C246" s="31"/>
      <c r="D246" s="86">
        <f>D247+D250+D253+D256</f>
        <v>342334</v>
      </c>
      <c r="E246" s="62">
        <f t="shared" ref="E246:F246" si="223">E247+E250+E253+E256</f>
        <v>253666</v>
      </c>
      <c r="F246" s="61">
        <f t="shared" si="223"/>
        <v>60000</v>
      </c>
      <c r="G246" s="61">
        <f t="shared" ref="G246:K246" si="224">G247+G250+G253+G256</f>
        <v>0</v>
      </c>
      <c r="H246" s="62">
        <f t="shared" si="224"/>
        <v>0</v>
      </c>
      <c r="I246" s="62">
        <f t="shared" si="224"/>
        <v>0</v>
      </c>
      <c r="J246" s="62">
        <f t="shared" si="224"/>
        <v>0</v>
      </c>
      <c r="K246" s="62">
        <f t="shared" si="224"/>
        <v>0</v>
      </c>
      <c r="L246" s="122"/>
      <c r="N246" s="196" t="s">
        <v>241</v>
      </c>
    </row>
    <row r="247" spans="1:14" ht="84" x14ac:dyDescent="0.2">
      <c r="A247" s="7"/>
      <c r="B247" s="10" t="s">
        <v>67</v>
      </c>
      <c r="C247" s="30"/>
      <c r="D247" s="47">
        <f>D248</f>
        <v>282334</v>
      </c>
      <c r="E247" s="54">
        <f t="shared" ref="E247:I248" si="225">E248</f>
        <v>181666</v>
      </c>
      <c r="F247" s="56">
        <f t="shared" si="225"/>
        <v>0</v>
      </c>
      <c r="G247" s="55">
        <f t="shared" si="225"/>
        <v>0</v>
      </c>
      <c r="H247" s="54">
        <f t="shared" si="225"/>
        <v>0</v>
      </c>
      <c r="I247" s="54">
        <f t="shared" si="225"/>
        <v>0</v>
      </c>
      <c r="J247" s="54"/>
      <c r="K247" s="54"/>
      <c r="L247" s="121" t="s">
        <v>171</v>
      </c>
    </row>
    <row r="248" spans="1:14" x14ac:dyDescent="0.2">
      <c r="A248" s="7"/>
      <c r="B248" s="72" t="s">
        <v>120</v>
      </c>
      <c r="C248" s="29"/>
      <c r="D248" s="50">
        <f>D249</f>
        <v>282334</v>
      </c>
      <c r="E248" s="53">
        <f t="shared" si="225"/>
        <v>181666</v>
      </c>
      <c r="F248" s="52">
        <f t="shared" si="225"/>
        <v>0</v>
      </c>
      <c r="G248" s="51">
        <f t="shared" si="225"/>
        <v>0</v>
      </c>
      <c r="H248" s="53">
        <f t="shared" si="225"/>
        <v>0</v>
      </c>
      <c r="I248" s="53">
        <f t="shared" si="225"/>
        <v>0</v>
      </c>
      <c r="J248" s="53"/>
      <c r="K248" s="53"/>
      <c r="L248" s="124"/>
    </row>
    <row r="249" spans="1:14" ht="39.6" customHeight="1" x14ac:dyDescent="0.2">
      <c r="A249" s="7"/>
      <c r="B249" s="36" t="s">
        <v>117</v>
      </c>
      <c r="C249" s="98" t="s">
        <v>172</v>
      </c>
      <c r="D249" s="50">
        <v>282334</v>
      </c>
      <c r="E249" s="53">
        <v>181666</v>
      </c>
      <c r="F249" s="52"/>
      <c r="G249" s="51"/>
      <c r="H249" s="53"/>
      <c r="I249" s="53"/>
      <c r="J249" s="53"/>
      <c r="K249" s="53"/>
      <c r="L249" s="124"/>
    </row>
    <row r="250" spans="1:14" ht="24" x14ac:dyDescent="0.2">
      <c r="A250" s="7"/>
      <c r="B250" s="10" t="s">
        <v>68</v>
      </c>
      <c r="C250" s="30"/>
      <c r="D250" s="47">
        <f>D251</f>
        <v>0</v>
      </c>
      <c r="E250" s="54">
        <f t="shared" ref="E250:F251" si="226">E251</f>
        <v>12000</v>
      </c>
      <c r="F250" s="56">
        <f t="shared" si="226"/>
        <v>0</v>
      </c>
      <c r="G250" s="55"/>
      <c r="H250" s="54"/>
      <c r="I250" s="54"/>
      <c r="J250" s="54"/>
      <c r="K250" s="54"/>
      <c r="L250" s="121" t="s">
        <v>155</v>
      </c>
    </row>
    <row r="251" spans="1:14" x14ac:dyDescent="0.2">
      <c r="A251" s="7"/>
      <c r="B251" s="72" t="s">
        <v>127</v>
      </c>
      <c r="C251" s="29"/>
      <c r="D251" s="50">
        <f>D252</f>
        <v>0</v>
      </c>
      <c r="E251" s="53">
        <f t="shared" si="226"/>
        <v>12000</v>
      </c>
      <c r="F251" s="52">
        <f t="shared" si="226"/>
        <v>0</v>
      </c>
      <c r="G251" s="51"/>
      <c r="H251" s="53"/>
      <c r="I251" s="53"/>
      <c r="J251" s="53"/>
      <c r="K251" s="53"/>
      <c r="L251" s="124"/>
    </row>
    <row r="252" spans="1:14" ht="18" x14ac:dyDescent="0.2">
      <c r="A252" s="7"/>
      <c r="B252" s="36" t="s">
        <v>128</v>
      </c>
      <c r="C252" s="90" t="s">
        <v>179</v>
      </c>
      <c r="D252" s="50"/>
      <c r="E252" s="53">
        <v>12000</v>
      </c>
      <c r="F252" s="52"/>
      <c r="G252" s="51"/>
      <c r="H252" s="53"/>
      <c r="I252" s="53"/>
      <c r="J252" s="53"/>
      <c r="K252" s="53"/>
      <c r="L252" s="124"/>
    </row>
    <row r="253" spans="1:14" ht="24" x14ac:dyDescent="0.2">
      <c r="A253" s="7"/>
      <c r="B253" s="10" t="s">
        <v>69</v>
      </c>
      <c r="C253" s="30"/>
      <c r="D253" s="47">
        <f>D254</f>
        <v>60000</v>
      </c>
      <c r="E253" s="54">
        <f t="shared" ref="E253:K254" si="227">E254</f>
        <v>60000</v>
      </c>
      <c r="F253" s="56">
        <f t="shared" si="227"/>
        <v>60000</v>
      </c>
      <c r="G253" s="55">
        <f t="shared" si="227"/>
        <v>0</v>
      </c>
      <c r="H253" s="54">
        <f t="shared" si="227"/>
        <v>0</v>
      </c>
      <c r="I253" s="54">
        <f t="shared" si="227"/>
        <v>0</v>
      </c>
      <c r="J253" s="54">
        <f t="shared" si="227"/>
        <v>0</v>
      </c>
      <c r="K253" s="54">
        <f t="shared" si="227"/>
        <v>0</v>
      </c>
      <c r="L253" s="121" t="s">
        <v>159</v>
      </c>
    </row>
    <row r="254" spans="1:14" x14ac:dyDescent="0.2">
      <c r="A254" s="7"/>
      <c r="B254" s="72" t="s">
        <v>127</v>
      </c>
      <c r="C254" s="29"/>
      <c r="D254" s="50">
        <f>D255</f>
        <v>60000</v>
      </c>
      <c r="E254" s="53">
        <f t="shared" si="227"/>
        <v>60000</v>
      </c>
      <c r="F254" s="52">
        <f t="shared" si="227"/>
        <v>60000</v>
      </c>
      <c r="G254" s="51">
        <f t="shared" si="227"/>
        <v>0</v>
      </c>
      <c r="H254" s="53">
        <f t="shared" si="227"/>
        <v>0</v>
      </c>
      <c r="I254" s="53">
        <f t="shared" si="227"/>
        <v>0</v>
      </c>
      <c r="J254" s="53">
        <f t="shared" si="227"/>
        <v>0</v>
      </c>
      <c r="K254" s="53">
        <f t="shared" si="227"/>
        <v>0</v>
      </c>
      <c r="L254" s="124"/>
    </row>
    <row r="255" spans="1:14" ht="42" customHeight="1" x14ac:dyDescent="0.2">
      <c r="A255" s="7"/>
      <c r="B255" s="36" t="s">
        <v>197</v>
      </c>
      <c r="C255" s="90" t="s">
        <v>178</v>
      </c>
      <c r="D255" s="50">
        <v>60000</v>
      </c>
      <c r="E255" s="53">
        <v>60000</v>
      </c>
      <c r="F255" s="52">
        <v>60000</v>
      </c>
      <c r="G255" s="51"/>
      <c r="H255" s="53"/>
      <c r="I255" s="53"/>
      <c r="J255" s="53"/>
      <c r="K255" s="53"/>
      <c r="L255" s="124"/>
    </row>
    <row r="256" spans="1:14" ht="36" x14ac:dyDescent="0.2">
      <c r="A256" s="7"/>
      <c r="B256" s="10" t="s">
        <v>70</v>
      </c>
      <c r="C256" s="30"/>
      <c r="D256" s="95">
        <f>D257</f>
        <v>0</v>
      </c>
      <c r="E256" s="54">
        <f t="shared" ref="E256" si="228">E257</f>
        <v>0</v>
      </c>
      <c r="F256" s="56">
        <v>0</v>
      </c>
      <c r="G256" s="55"/>
      <c r="H256" s="54"/>
      <c r="I256" s="54"/>
      <c r="J256" s="54"/>
      <c r="K256" s="54"/>
      <c r="L256" s="121" t="s">
        <v>154</v>
      </c>
    </row>
    <row r="257" spans="1:14" x14ac:dyDescent="0.2">
      <c r="A257" s="7"/>
      <c r="B257" s="72" t="s">
        <v>120</v>
      </c>
      <c r="C257" s="29"/>
      <c r="D257" s="102">
        <f>D258</f>
        <v>0</v>
      </c>
      <c r="E257" s="53">
        <f>E258</f>
        <v>0</v>
      </c>
      <c r="F257" s="52">
        <v>0</v>
      </c>
      <c r="G257" s="51"/>
      <c r="H257" s="53"/>
      <c r="I257" s="53"/>
      <c r="J257" s="53"/>
      <c r="K257" s="53"/>
      <c r="L257" s="124"/>
    </row>
    <row r="258" spans="1:14" ht="31.9" customHeight="1" x14ac:dyDescent="0.2">
      <c r="A258" s="7"/>
      <c r="B258" s="36" t="s">
        <v>185</v>
      </c>
      <c r="C258" s="90" t="s">
        <v>167</v>
      </c>
      <c r="D258" s="50">
        <v>0</v>
      </c>
      <c r="E258" s="53">
        <v>0</v>
      </c>
      <c r="F258" s="52">
        <v>0</v>
      </c>
      <c r="G258" s="51"/>
      <c r="H258" s="53"/>
      <c r="I258" s="53"/>
      <c r="J258" s="53"/>
      <c r="K258" s="53"/>
      <c r="L258" s="124"/>
    </row>
    <row r="259" spans="1:14" ht="24.6" customHeight="1" x14ac:dyDescent="0.2">
      <c r="A259" s="14" t="s">
        <v>173</v>
      </c>
      <c r="B259" s="9"/>
      <c r="C259" s="31"/>
      <c r="D259" s="86">
        <f>D260+D263</f>
        <v>176421</v>
      </c>
      <c r="E259" s="62">
        <f t="shared" ref="E259:K259" si="229">E260+E263</f>
        <v>176421</v>
      </c>
      <c r="F259" s="61">
        <f t="shared" si="229"/>
        <v>0</v>
      </c>
      <c r="G259" s="86">
        <f t="shared" si="229"/>
        <v>174227</v>
      </c>
      <c r="H259" s="62">
        <f t="shared" si="229"/>
        <v>99812</v>
      </c>
      <c r="I259" s="62">
        <f t="shared" si="229"/>
        <v>49906</v>
      </c>
      <c r="J259" s="62">
        <f t="shared" si="229"/>
        <v>138073</v>
      </c>
      <c r="K259" s="61">
        <f t="shared" si="229"/>
        <v>0</v>
      </c>
      <c r="L259" s="122"/>
      <c r="N259" s="196" t="s">
        <v>242</v>
      </c>
    </row>
    <row r="260" spans="1:14" ht="72" x14ac:dyDescent="0.2">
      <c r="A260" s="7"/>
      <c r="B260" s="10" t="s">
        <v>174</v>
      </c>
      <c r="C260" s="30"/>
      <c r="D260" s="47">
        <f>D261</f>
        <v>0</v>
      </c>
      <c r="E260" s="54">
        <f t="shared" ref="E260:K261" si="230">E261</f>
        <v>0</v>
      </c>
      <c r="F260" s="56">
        <f t="shared" si="230"/>
        <v>0</v>
      </c>
      <c r="G260" s="55">
        <f t="shared" si="230"/>
        <v>174227</v>
      </c>
      <c r="H260" s="54">
        <f t="shared" si="230"/>
        <v>99812</v>
      </c>
      <c r="I260" s="54">
        <f t="shared" si="230"/>
        <v>49906</v>
      </c>
      <c r="J260" s="54">
        <f t="shared" si="230"/>
        <v>138073</v>
      </c>
      <c r="K260" s="54">
        <f t="shared" si="230"/>
        <v>0</v>
      </c>
      <c r="L260" s="121" t="s">
        <v>138</v>
      </c>
    </row>
    <row r="261" spans="1:14" x14ac:dyDescent="0.2">
      <c r="A261" s="7"/>
      <c r="B261" s="72" t="s">
        <v>120</v>
      </c>
      <c r="C261" s="29"/>
      <c r="D261" s="50">
        <f>D262</f>
        <v>0</v>
      </c>
      <c r="E261" s="53">
        <f t="shared" si="230"/>
        <v>0</v>
      </c>
      <c r="F261" s="52">
        <f t="shared" si="230"/>
        <v>0</v>
      </c>
      <c r="G261" s="51">
        <f t="shared" si="230"/>
        <v>174227</v>
      </c>
      <c r="H261" s="53">
        <f t="shared" si="230"/>
        <v>99812</v>
      </c>
      <c r="I261" s="53">
        <f t="shared" si="230"/>
        <v>49906</v>
      </c>
      <c r="J261" s="53">
        <f t="shared" si="230"/>
        <v>138073</v>
      </c>
      <c r="K261" s="53">
        <f t="shared" si="230"/>
        <v>0</v>
      </c>
      <c r="L261" s="124"/>
    </row>
    <row r="262" spans="1:14" ht="43.15" customHeight="1" x14ac:dyDescent="0.2">
      <c r="A262" s="7"/>
      <c r="B262" s="36" t="s">
        <v>117</v>
      </c>
      <c r="C262" s="97" t="s">
        <v>165</v>
      </c>
      <c r="D262" s="99">
        <v>0</v>
      </c>
      <c r="E262" s="53"/>
      <c r="F262" s="52"/>
      <c r="G262" s="89">
        <v>174227</v>
      </c>
      <c r="H262" s="89">
        <v>99812</v>
      </c>
      <c r="I262" s="51">
        <v>49906</v>
      </c>
      <c r="J262" s="53">
        <v>138073</v>
      </c>
      <c r="K262" s="53"/>
      <c r="L262" s="124"/>
    </row>
    <row r="263" spans="1:14" ht="120" x14ac:dyDescent="0.2">
      <c r="A263" s="7"/>
      <c r="B263" s="10" t="s">
        <v>136</v>
      </c>
      <c r="C263" s="30"/>
      <c r="D263" s="47">
        <f>D264</f>
        <v>176421</v>
      </c>
      <c r="E263" s="54">
        <f t="shared" ref="E263:K263" si="231">E264</f>
        <v>176421</v>
      </c>
      <c r="F263" s="56">
        <f t="shared" si="231"/>
        <v>0</v>
      </c>
      <c r="G263" s="55">
        <f t="shared" si="231"/>
        <v>0</v>
      </c>
      <c r="H263" s="54">
        <f t="shared" si="231"/>
        <v>0</v>
      </c>
      <c r="I263" s="54">
        <f t="shared" si="231"/>
        <v>0</v>
      </c>
      <c r="J263" s="54">
        <f t="shared" si="231"/>
        <v>0</v>
      </c>
      <c r="K263" s="54">
        <f t="shared" si="231"/>
        <v>0</v>
      </c>
      <c r="L263" s="121" t="s">
        <v>177</v>
      </c>
    </row>
    <row r="264" spans="1:14" x14ac:dyDescent="0.2">
      <c r="A264" s="7"/>
      <c r="B264" s="72" t="s">
        <v>120</v>
      </c>
      <c r="C264" s="29"/>
      <c r="D264" s="50">
        <f>D265</f>
        <v>176421</v>
      </c>
      <c r="E264" s="53">
        <f t="shared" ref="E264:K264" si="232">E265</f>
        <v>176421</v>
      </c>
      <c r="F264" s="52">
        <f t="shared" si="232"/>
        <v>0</v>
      </c>
      <c r="G264" s="51">
        <f t="shared" si="232"/>
        <v>0</v>
      </c>
      <c r="H264" s="53">
        <f t="shared" si="232"/>
        <v>0</v>
      </c>
      <c r="I264" s="53">
        <f t="shared" si="232"/>
        <v>0</v>
      </c>
      <c r="J264" s="53">
        <f t="shared" si="232"/>
        <v>0</v>
      </c>
      <c r="K264" s="53">
        <f t="shared" si="232"/>
        <v>0</v>
      </c>
      <c r="L264" s="124"/>
    </row>
    <row r="265" spans="1:14" ht="43.9" customHeight="1" x14ac:dyDescent="0.2">
      <c r="A265" s="7"/>
      <c r="B265" s="36" t="s">
        <v>117</v>
      </c>
      <c r="C265" s="98" t="s">
        <v>172</v>
      </c>
      <c r="D265" s="50">
        <v>176421</v>
      </c>
      <c r="E265" s="53">
        <v>176421</v>
      </c>
      <c r="F265" s="52"/>
      <c r="G265" s="51"/>
      <c r="H265" s="53"/>
      <c r="I265" s="53"/>
      <c r="J265" s="53"/>
      <c r="K265" s="53"/>
      <c r="L265" s="124"/>
      <c r="M265" s="187" t="s">
        <v>130</v>
      </c>
    </row>
    <row r="266" spans="1:14" ht="36" x14ac:dyDescent="0.2">
      <c r="A266" s="14" t="s">
        <v>180</v>
      </c>
      <c r="B266" s="100"/>
      <c r="C266" s="101"/>
      <c r="D266" s="86">
        <f>D267</f>
        <v>300000</v>
      </c>
      <c r="E266" s="62">
        <f t="shared" ref="E266:K266" si="233">E267</f>
        <v>250000</v>
      </c>
      <c r="F266" s="61">
        <f t="shared" si="233"/>
        <v>250000</v>
      </c>
      <c r="G266" s="86">
        <f t="shared" si="233"/>
        <v>0</v>
      </c>
      <c r="H266" s="62">
        <f t="shared" si="233"/>
        <v>200000</v>
      </c>
      <c r="I266" s="62">
        <f t="shared" si="233"/>
        <v>200000</v>
      </c>
      <c r="J266" s="62">
        <f t="shared" si="233"/>
        <v>0</v>
      </c>
      <c r="K266" s="61">
        <f t="shared" si="233"/>
        <v>200000</v>
      </c>
      <c r="L266" s="122"/>
      <c r="N266" s="196" t="s">
        <v>243</v>
      </c>
    </row>
    <row r="267" spans="1:14" ht="39.6" customHeight="1" x14ac:dyDescent="0.2">
      <c r="A267" s="7"/>
      <c r="B267" s="4" t="s">
        <v>181</v>
      </c>
      <c r="C267" s="103"/>
      <c r="D267" s="95">
        <f>D268</f>
        <v>300000</v>
      </c>
      <c r="E267" s="54">
        <f t="shared" ref="E267:K267" si="234">E268</f>
        <v>250000</v>
      </c>
      <c r="F267" s="55">
        <f t="shared" si="234"/>
        <v>250000</v>
      </c>
      <c r="G267" s="95">
        <f t="shared" si="234"/>
        <v>0</v>
      </c>
      <c r="H267" s="54">
        <f t="shared" si="234"/>
        <v>200000</v>
      </c>
      <c r="I267" s="54">
        <f t="shared" si="234"/>
        <v>200000</v>
      </c>
      <c r="J267" s="54">
        <f t="shared" si="234"/>
        <v>0</v>
      </c>
      <c r="K267" s="55">
        <f t="shared" si="234"/>
        <v>200000</v>
      </c>
      <c r="L267" s="121" t="s">
        <v>162</v>
      </c>
    </row>
    <row r="268" spans="1:14" x14ac:dyDescent="0.2">
      <c r="A268" s="7"/>
      <c r="B268" s="105" t="s">
        <v>182</v>
      </c>
      <c r="C268" s="98"/>
      <c r="D268" s="102">
        <f>D269</f>
        <v>300000</v>
      </c>
      <c r="E268" s="53">
        <f t="shared" ref="E268:K268" si="235">E269</f>
        <v>250000</v>
      </c>
      <c r="F268" s="51">
        <f t="shared" si="235"/>
        <v>250000</v>
      </c>
      <c r="G268" s="102">
        <f t="shared" si="235"/>
        <v>0</v>
      </c>
      <c r="H268" s="53">
        <f t="shared" si="235"/>
        <v>200000</v>
      </c>
      <c r="I268" s="53">
        <f t="shared" si="235"/>
        <v>200000</v>
      </c>
      <c r="J268" s="53">
        <f t="shared" si="235"/>
        <v>0</v>
      </c>
      <c r="K268" s="51">
        <f t="shared" si="235"/>
        <v>200000</v>
      </c>
      <c r="L268" s="124"/>
    </row>
    <row r="269" spans="1:14" ht="27" x14ac:dyDescent="0.2">
      <c r="A269" s="7"/>
      <c r="B269" s="106" t="s">
        <v>197</v>
      </c>
      <c r="C269" s="90" t="s">
        <v>218</v>
      </c>
      <c r="D269" s="50">
        <v>300000</v>
      </c>
      <c r="E269" s="53">
        <v>250000</v>
      </c>
      <c r="F269" s="52">
        <v>250000</v>
      </c>
      <c r="G269" s="51">
        <v>0</v>
      </c>
      <c r="H269" s="53">
        <v>200000</v>
      </c>
      <c r="I269" s="53">
        <v>200000</v>
      </c>
      <c r="J269" s="53"/>
      <c r="K269" s="53">
        <v>200000</v>
      </c>
      <c r="L269" s="124"/>
    </row>
    <row r="270" spans="1:14" x14ac:dyDescent="0.2">
      <c r="A270" s="12" t="s">
        <v>71</v>
      </c>
      <c r="B270" s="13"/>
      <c r="C270" s="32"/>
      <c r="D270" s="104">
        <f>D271+D281+D288+D316</f>
        <v>0</v>
      </c>
      <c r="E270" s="59">
        <f t="shared" ref="E270:J270" si="236">E271+E281+E288+E316</f>
        <v>626168</v>
      </c>
      <c r="F270" s="58">
        <f t="shared" si="236"/>
        <v>518866</v>
      </c>
      <c r="G270" s="104">
        <f t="shared" si="236"/>
        <v>1181520</v>
      </c>
      <c r="H270" s="59">
        <f t="shared" si="236"/>
        <v>2363040</v>
      </c>
      <c r="I270" s="59">
        <f t="shared" si="236"/>
        <v>2810906</v>
      </c>
      <c r="J270" s="58">
        <f t="shared" si="236"/>
        <v>6803336</v>
      </c>
      <c r="K270" s="59">
        <f t="shared" ref="K270" si="237">K271+K281+K288+K316</f>
        <v>0</v>
      </c>
      <c r="L270" s="123"/>
    </row>
    <row r="271" spans="1:14" ht="36" x14ac:dyDescent="0.2">
      <c r="A271" s="14" t="s">
        <v>72</v>
      </c>
      <c r="B271" s="9"/>
      <c r="C271" s="31"/>
      <c r="D271" s="86">
        <f>D272+D275+D278</f>
        <v>0</v>
      </c>
      <c r="E271" s="62">
        <f t="shared" ref="E271:K271" si="238">E272+E275+E278</f>
        <v>0</v>
      </c>
      <c r="F271" s="61">
        <f t="shared" si="238"/>
        <v>0</v>
      </c>
      <c r="G271" s="86">
        <f t="shared" si="238"/>
        <v>1181520</v>
      </c>
      <c r="H271" s="62">
        <f t="shared" si="238"/>
        <v>2363040</v>
      </c>
      <c r="I271" s="62">
        <f t="shared" si="238"/>
        <v>2363040</v>
      </c>
      <c r="J271" s="62">
        <f t="shared" si="238"/>
        <v>5907600</v>
      </c>
      <c r="K271" s="61">
        <f t="shared" si="238"/>
        <v>0</v>
      </c>
      <c r="L271" s="122"/>
      <c r="N271" s="196" t="s">
        <v>244</v>
      </c>
    </row>
    <row r="272" spans="1:14" ht="36" x14ac:dyDescent="0.2">
      <c r="A272" s="7"/>
      <c r="B272" s="10" t="s">
        <v>73</v>
      </c>
      <c r="C272" s="30"/>
      <c r="D272" s="47">
        <f t="shared" ref="D272:J273" si="239">D273</f>
        <v>0</v>
      </c>
      <c r="E272" s="54">
        <f t="shared" si="239"/>
        <v>0</v>
      </c>
      <c r="F272" s="56">
        <f t="shared" si="239"/>
        <v>0</v>
      </c>
      <c r="G272" s="55">
        <f t="shared" si="239"/>
        <v>0</v>
      </c>
      <c r="H272" s="54">
        <f t="shared" si="239"/>
        <v>0</v>
      </c>
      <c r="I272" s="54">
        <f t="shared" si="239"/>
        <v>0</v>
      </c>
      <c r="J272" s="54">
        <f t="shared" si="239"/>
        <v>0</v>
      </c>
      <c r="K272" s="54"/>
      <c r="L272" s="121" t="s">
        <v>184</v>
      </c>
    </row>
    <row r="273" spans="1:14" x14ac:dyDescent="0.2">
      <c r="A273" s="7"/>
      <c r="B273" s="72" t="s">
        <v>127</v>
      </c>
      <c r="C273" s="29"/>
      <c r="D273" s="50">
        <f t="shared" si="239"/>
        <v>0</v>
      </c>
      <c r="E273" s="53">
        <f t="shared" si="239"/>
        <v>0</v>
      </c>
      <c r="F273" s="52">
        <f t="shared" si="239"/>
        <v>0</v>
      </c>
      <c r="G273" s="53"/>
      <c r="H273" s="53"/>
      <c r="I273" s="53"/>
      <c r="J273" s="53"/>
      <c r="K273" s="53"/>
      <c r="L273" s="124"/>
    </row>
    <row r="274" spans="1:14" ht="27" x14ac:dyDescent="0.2">
      <c r="A274" s="7"/>
      <c r="B274" s="36" t="s">
        <v>185</v>
      </c>
      <c r="C274" s="90" t="s">
        <v>223</v>
      </c>
      <c r="D274" s="50">
        <v>0</v>
      </c>
      <c r="E274" s="53">
        <v>0</v>
      </c>
      <c r="F274" s="52">
        <v>0</v>
      </c>
      <c r="G274" s="53"/>
      <c r="H274" s="53"/>
      <c r="I274" s="53"/>
      <c r="J274" s="53"/>
      <c r="K274" s="53"/>
      <c r="L274" s="124"/>
    </row>
    <row r="275" spans="1:14" ht="48" x14ac:dyDescent="0.2">
      <c r="A275" s="7"/>
      <c r="B275" s="10" t="s">
        <v>74</v>
      </c>
      <c r="C275" s="30"/>
      <c r="D275" s="47">
        <f>D276</f>
        <v>0</v>
      </c>
      <c r="E275" s="54">
        <f t="shared" ref="E275:F276" si="240">E276</f>
        <v>0</v>
      </c>
      <c r="F275" s="56">
        <f t="shared" si="240"/>
        <v>0</v>
      </c>
      <c r="G275" s="55"/>
      <c r="H275" s="54"/>
      <c r="I275" s="54"/>
      <c r="J275" s="54"/>
      <c r="K275" s="54"/>
      <c r="L275" s="121" t="s">
        <v>183</v>
      </c>
    </row>
    <row r="276" spans="1:14" x14ac:dyDescent="0.2">
      <c r="A276" s="7"/>
      <c r="B276" s="72" t="s">
        <v>120</v>
      </c>
      <c r="C276" s="29"/>
      <c r="D276" s="50">
        <f>D277</f>
        <v>0</v>
      </c>
      <c r="E276" s="53">
        <f t="shared" si="240"/>
        <v>0</v>
      </c>
      <c r="F276" s="52">
        <f t="shared" si="240"/>
        <v>0</v>
      </c>
      <c r="G276" s="51"/>
      <c r="H276" s="53"/>
      <c r="I276" s="53"/>
      <c r="J276" s="53"/>
      <c r="K276" s="53"/>
      <c r="L276" s="124"/>
    </row>
    <row r="277" spans="1:14" ht="27.6" customHeight="1" x14ac:dyDescent="0.2">
      <c r="A277" s="7"/>
      <c r="B277" s="36" t="s">
        <v>185</v>
      </c>
      <c r="C277" s="90" t="s">
        <v>167</v>
      </c>
      <c r="D277" s="50">
        <v>0</v>
      </c>
      <c r="E277" s="53">
        <v>0</v>
      </c>
      <c r="F277" s="52">
        <v>0</v>
      </c>
      <c r="G277" s="51"/>
      <c r="H277" s="53"/>
      <c r="I277" s="53"/>
      <c r="J277" s="53"/>
      <c r="K277" s="53"/>
      <c r="L277" s="124"/>
    </row>
    <row r="278" spans="1:14" ht="60" x14ac:dyDescent="0.2">
      <c r="A278" s="7"/>
      <c r="B278" s="10" t="s">
        <v>186</v>
      </c>
      <c r="C278" s="30"/>
      <c r="D278" s="47">
        <f>D279</f>
        <v>0</v>
      </c>
      <c r="E278" s="54">
        <f t="shared" ref="E278:J279" si="241">E279</f>
        <v>0</v>
      </c>
      <c r="F278" s="56">
        <f t="shared" si="241"/>
        <v>0</v>
      </c>
      <c r="G278" s="55">
        <f t="shared" si="241"/>
        <v>1181520</v>
      </c>
      <c r="H278" s="54">
        <f t="shared" si="241"/>
        <v>2363040</v>
      </c>
      <c r="I278" s="54">
        <f t="shared" si="241"/>
        <v>2363040</v>
      </c>
      <c r="J278" s="54">
        <f t="shared" si="241"/>
        <v>5907600</v>
      </c>
      <c r="K278" s="54"/>
      <c r="L278" s="121" t="s">
        <v>187</v>
      </c>
    </row>
    <row r="279" spans="1:14" x14ac:dyDescent="0.2">
      <c r="A279" s="7"/>
      <c r="B279" s="72" t="s">
        <v>120</v>
      </c>
      <c r="C279" s="29"/>
      <c r="D279" s="50">
        <f>D280</f>
        <v>0</v>
      </c>
      <c r="E279" s="53">
        <f t="shared" si="241"/>
        <v>0</v>
      </c>
      <c r="F279" s="52">
        <f t="shared" si="241"/>
        <v>0</v>
      </c>
      <c r="G279" s="51">
        <f t="shared" si="241"/>
        <v>1181520</v>
      </c>
      <c r="H279" s="53">
        <f t="shared" si="241"/>
        <v>2363040</v>
      </c>
      <c r="I279" s="53">
        <f t="shared" si="241"/>
        <v>2363040</v>
      </c>
      <c r="J279" s="53">
        <f t="shared" si="241"/>
        <v>5907600</v>
      </c>
      <c r="K279" s="53"/>
      <c r="L279" s="124"/>
    </row>
    <row r="280" spans="1:14" ht="41.45" customHeight="1" x14ac:dyDescent="0.2">
      <c r="A280" s="7"/>
      <c r="B280" s="36" t="s">
        <v>117</v>
      </c>
      <c r="C280" s="97" t="s">
        <v>165</v>
      </c>
      <c r="D280" s="50"/>
      <c r="E280" s="53"/>
      <c r="F280" s="52"/>
      <c r="G280" s="89">
        <v>1181520</v>
      </c>
      <c r="H280" s="89">
        <v>2363040</v>
      </c>
      <c r="I280" s="53">
        <v>2363040</v>
      </c>
      <c r="J280" s="53">
        <v>5907600</v>
      </c>
      <c r="K280" s="53"/>
      <c r="L280" s="124"/>
      <c r="N280" s="38"/>
    </row>
    <row r="281" spans="1:14" ht="24" x14ac:dyDescent="0.2">
      <c r="A281" s="14" t="s">
        <v>75</v>
      </c>
      <c r="B281" s="9"/>
      <c r="C281" s="31"/>
      <c r="D281" s="48">
        <f>D282+D285</f>
        <v>0</v>
      </c>
      <c r="E281" s="62">
        <f t="shared" ref="E281:F281" si="242">E282+E285</f>
        <v>0</v>
      </c>
      <c r="F281" s="60">
        <f t="shared" si="242"/>
        <v>0</v>
      </c>
      <c r="G281" s="61"/>
      <c r="H281" s="62"/>
      <c r="I281" s="62"/>
      <c r="J281" s="62"/>
      <c r="K281" s="62"/>
      <c r="L281" s="122"/>
      <c r="N281" s="196" t="s">
        <v>245</v>
      </c>
    </row>
    <row r="282" spans="1:14" ht="36" x14ac:dyDescent="0.2">
      <c r="A282" s="7"/>
      <c r="B282" s="10" t="s">
        <v>76</v>
      </c>
      <c r="C282" s="30"/>
      <c r="D282" s="47">
        <f>D283</f>
        <v>0</v>
      </c>
      <c r="E282" s="54">
        <f t="shared" ref="E282:F283" si="243">E283</f>
        <v>0</v>
      </c>
      <c r="F282" s="56">
        <f t="shared" si="243"/>
        <v>0</v>
      </c>
      <c r="G282" s="55"/>
      <c r="H282" s="54"/>
      <c r="I282" s="54"/>
      <c r="J282" s="54"/>
      <c r="K282" s="54"/>
      <c r="L282" s="121" t="s">
        <v>154</v>
      </c>
    </row>
    <row r="283" spans="1:14" x14ac:dyDescent="0.2">
      <c r="A283" s="7"/>
      <c r="B283" s="72" t="s">
        <v>127</v>
      </c>
      <c r="C283" s="29"/>
      <c r="D283" s="50">
        <f>D284</f>
        <v>0</v>
      </c>
      <c r="E283" s="53">
        <f t="shared" si="243"/>
        <v>0</v>
      </c>
      <c r="F283" s="52">
        <f t="shared" si="243"/>
        <v>0</v>
      </c>
      <c r="G283" s="51"/>
      <c r="H283" s="53"/>
      <c r="I283" s="53"/>
      <c r="J283" s="53"/>
      <c r="K283" s="53"/>
      <c r="L283" s="124"/>
    </row>
    <row r="284" spans="1:14" ht="27" x14ac:dyDescent="0.2">
      <c r="A284" s="7"/>
      <c r="B284" s="36" t="s">
        <v>215</v>
      </c>
      <c r="C284" s="90" t="s">
        <v>223</v>
      </c>
      <c r="D284" s="50">
        <v>0</v>
      </c>
      <c r="E284" s="53">
        <v>0</v>
      </c>
      <c r="F284" s="52">
        <v>0</v>
      </c>
      <c r="G284" s="51"/>
      <c r="H284" s="53"/>
      <c r="I284" s="53"/>
      <c r="J284" s="53"/>
      <c r="K284" s="53"/>
      <c r="L284" s="124"/>
    </row>
    <row r="285" spans="1:14" ht="36" x14ac:dyDescent="0.2">
      <c r="A285" s="7"/>
      <c r="B285" s="10" t="s">
        <v>77</v>
      </c>
      <c r="C285" s="30"/>
      <c r="D285" s="47">
        <f>D286</f>
        <v>0</v>
      </c>
      <c r="E285" s="54">
        <f t="shared" ref="E285:F286" si="244">E286</f>
        <v>0</v>
      </c>
      <c r="F285" s="56">
        <f t="shared" si="244"/>
        <v>0</v>
      </c>
      <c r="G285" s="55"/>
      <c r="H285" s="54"/>
      <c r="I285" s="54"/>
      <c r="J285" s="54"/>
      <c r="K285" s="54"/>
      <c r="L285" s="121" t="s">
        <v>152</v>
      </c>
    </row>
    <row r="286" spans="1:14" x14ac:dyDescent="0.2">
      <c r="A286" s="7"/>
      <c r="B286" s="72" t="s">
        <v>127</v>
      </c>
      <c r="C286" s="29"/>
      <c r="D286" s="50">
        <f>D287</f>
        <v>0</v>
      </c>
      <c r="E286" s="53">
        <f t="shared" si="244"/>
        <v>0</v>
      </c>
      <c r="F286" s="52">
        <f t="shared" si="244"/>
        <v>0</v>
      </c>
      <c r="G286" s="51"/>
      <c r="H286" s="53"/>
      <c r="I286" s="53"/>
      <c r="J286" s="53"/>
      <c r="K286" s="53"/>
      <c r="L286" s="124"/>
    </row>
    <row r="287" spans="1:14" ht="27" x14ac:dyDescent="0.2">
      <c r="A287" s="7"/>
      <c r="B287" s="36" t="s">
        <v>216</v>
      </c>
      <c r="C287" s="90" t="s">
        <v>223</v>
      </c>
      <c r="D287" s="50">
        <v>0</v>
      </c>
      <c r="E287" s="53">
        <v>0</v>
      </c>
      <c r="F287" s="52">
        <v>0</v>
      </c>
      <c r="G287" s="51"/>
      <c r="H287" s="53"/>
      <c r="I287" s="53"/>
      <c r="J287" s="53"/>
      <c r="K287" s="53"/>
      <c r="L287" s="124"/>
    </row>
    <row r="288" spans="1:14" ht="36" x14ac:dyDescent="0.2">
      <c r="A288" s="14" t="s">
        <v>78</v>
      </c>
      <c r="B288" s="9"/>
      <c r="C288" s="31"/>
      <c r="D288" s="48">
        <f>D289+D292+D295+D298+D301+D304+D307+D310+D313</f>
        <v>0</v>
      </c>
      <c r="E288" s="62">
        <f t="shared" ref="E288:K288" si="245">E289+E292+E295+E298+E301+E304+E307+E310+E313</f>
        <v>458866</v>
      </c>
      <c r="F288" s="60">
        <f>F289+F292+F295+F298+F301+F304+F307+F310+F313</f>
        <v>518866</v>
      </c>
      <c r="G288" s="61">
        <f t="shared" si="245"/>
        <v>0</v>
      </c>
      <c r="H288" s="62">
        <f t="shared" si="245"/>
        <v>0</v>
      </c>
      <c r="I288" s="62">
        <f t="shared" si="245"/>
        <v>447866</v>
      </c>
      <c r="J288" s="62">
        <f t="shared" si="245"/>
        <v>895736</v>
      </c>
      <c r="K288" s="62">
        <f t="shared" si="245"/>
        <v>0</v>
      </c>
      <c r="L288" s="122"/>
      <c r="N288" s="196" t="s">
        <v>246</v>
      </c>
    </row>
    <row r="289" spans="1:13" ht="72" x14ac:dyDescent="0.2">
      <c r="A289" s="7"/>
      <c r="B289" s="10" t="s">
        <v>79</v>
      </c>
      <c r="C289" s="30"/>
      <c r="D289" s="47">
        <f>D290</f>
        <v>0</v>
      </c>
      <c r="E289" s="54">
        <f t="shared" ref="E289:F289" si="246">E290</f>
        <v>393369</v>
      </c>
      <c r="F289" s="56">
        <f t="shared" si="246"/>
        <v>393369</v>
      </c>
      <c r="G289" s="55">
        <f t="shared" ref="G289:G290" si="247">G290</f>
        <v>0</v>
      </c>
      <c r="H289" s="54">
        <f t="shared" ref="H289:H290" si="248">H290</f>
        <v>0</v>
      </c>
      <c r="I289" s="54">
        <f t="shared" ref="I289:I290" si="249">I290</f>
        <v>393369</v>
      </c>
      <c r="J289" s="54">
        <f t="shared" ref="J289:J290" si="250">J290</f>
        <v>786740</v>
      </c>
      <c r="K289" s="54"/>
      <c r="L289" s="121" t="s">
        <v>158</v>
      </c>
    </row>
    <row r="290" spans="1:13" x14ac:dyDescent="0.2">
      <c r="A290" s="7"/>
      <c r="B290" s="72" t="s">
        <v>120</v>
      </c>
      <c r="C290" s="29"/>
      <c r="D290" s="50">
        <f>D291</f>
        <v>0</v>
      </c>
      <c r="E290" s="53">
        <f t="shared" ref="E290:F290" si="251">E291</f>
        <v>393369</v>
      </c>
      <c r="F290" s="52">
        <f t="shared" si="251"/>
        <v>393369</v>
      </c>
      <c r="G290" s="51">
        <f t="shared" si="247"/>
        <v>0</v>
      </c>
      <c r="H290" s="53">
        <f t="shared" si="248"/>
        <v>0</v>
      </c>
      <c r="I290" s="53">
        <f t="shared" si="249"/>
        <v>393369</v>
      </c>
      <c r="J290" s="53">
        <f t="shared" si="250"/>
        <v>786740</v>
      </c>
      <c r="K290" s="53"/>
      <c r="L290" s="124"/>
    </row>
    <row r="291" spans="1:13" ht="40.9" customHeight="1" x14ac:dyDescent="0.2">
      <c r="A291" s="7"/>
      <c r="B291" s="36" t="s">
        <v>117</v>
      </c>
      <c r="C291" s="97" t="s">
        <v>165</v>
      </c>
      <c r="D291" s="50"/>
      <c r="E291" s="89">
        <v>393369</v>
      </c>
      <c r="F291" s="87">
        <v>393369</v>
      </c>
      <c r="G291" s="51">
        <v>0</v>
      </c>
      <c r="H291" s="53">
        <v>0</v>
      </c>
      <c r="I291" s="53">
        <v>393369</v>
      </c>
      <c r="J291" s="53">
        <v>786740</v>
      </c>
      <c r="K291" s="53"/>
      <c r="L291" s="124"/>
    </row>
    <row r="292" spans="1:13" ht="48" x14ac:dyDescent="0.2">
      <c r="A292" s="7"/>
      <c r="B292" s="10" t="s">
        <v>80</v>
      </c>
      <c r="C292" s="30"/>
      <c r="D292" s="47">
        <f>D293</f>
        <v>0</v>
      </c>
      <c r="E292" s="54">
        <f t="shared" ref="E292:J293" si="252">E293</f>
        <v>0</v>
      </c>
      <c r="F292" s="56">
        <f t="shared" si="252"/>
        <v>0</v>
      </c>
      <c r="G292" s="55">
        <f t="shared" si="252"/>
        <v>0</v>
      </c>
      <c r="H292" s="54">
        <f t="shared" si="252"/>
        <v>0</v>
      </c>
      <c r="I292" s="54">
        <f t="shared" si="252"/>
        <v>0</v>
      </c>
      <c r="J292" s="54">
        <f t="shared" si="252"/>
        <v>0</v>
      </c>
      <c r="K292" s="54"/>
      <c r="L292" s="121" t="s">
        <v>154</v>
      </c>
      <c r="M292" s="139" t="s">
        <v>133</v>
      </c>
    </row>
    <row r="293" spans="1:13" x14ac:dyDescent="0.2">
      <c r="A293" s="7"/>
      <c r="B293" s="72" t="s">
        <v>120</v>
      </c>
      <c r="C293" s="29"/>
      <c r="D293" s="50">
        <f>D294</f>
        <v>0</v>
      </c>
      <c r="E293" s="53">
        <v>0</v>
      </c>
      <c r="F293" s="52">
        <f t="shared" si="252"/>
        <v>0</v>
      </c>
      <c r="G293" s="51">
        <f t="shared" si="252"/>
        <v>0</v>
      </c>
      <c r="H293" s="53">
        <f t="shared" si="252"/>
        <v>0</v>
      </c>
      <c r="I293" s="53">
        <f t="shared" si="252"/>
        <v>0</v>
      </c>
      <c r="J293" s="53">
        <f t="shared" si="252"/>
        <v>0</v>
      </c>
      <c r="K293" s="53"/>
      <c r="L293" s="124"/>
    </row>
    <row r="294" spans="1:13" ht="40.15" customHeight="1" x14ac:dyDescent="0.2">
      <c r="A294" s="7"/>
      <c r="B294" s="36" t="s">
        <v>117</v>
      </c>
      <c r="C294" s="97" t="s">
        <v>165</v>
      </c>
      <c r="D294" s="50"/>
      <c r="E294" s="53">
        <v>0</v>
      </c>
      <c r="F294" s="52">
        <v>0</v>
      </c>
      <c r="G294" s="51"/>
      <c r="H294" s="53"/>
      <c r="I294" s="53"/>
      <c r="J294" s="53"/>
      <c r="K294" s="53"/>
      <c r="L294" s="124"/>
    </row>
    <row r="295" spans="1:13" ht="36" x14ac:dyDescent="0.2">
      <c r="A295" s="7"/>
      <c r="B295" s="10" t="s">
        <v>81</v>
      </c>
      <c r="C295" s="30"/>
      <c r="D295" s="47">
        <f>D296</f>
        <v>0</v>
      </c>
      <c r="E295" s="54">
        <f t="shared" ref="E295:F296" si="253">E296</f>
        <v>0</v>
      </c>
      <c r="F295" s="56">
        <f t="shared" si="253"/>
        <v>0</v>
      </c>
      <c r="G295" s="55"/>
      <c r="H295" s="54"/>
      <c r="I295" s="54"/>
      <c r="J295" s="54"/>
      <c r="K295" s="54"/>
      <c r="L295" s="121"/>
    </row>
    <row r="296" spans="1:13" x14ac:dyDescent="0.2">
      <c r="A296" s="7"/>
      <c r="B296" s="72" t="s">
        <v>120</v>
      </c>
      <c r="C296" s="29"/>
      <c r="D296" s="50">
        <f>D297</f>
        <v>0</v>
      </c>
      <c r="E296" s="53">
        <f t="shared" si="253"/>
        <v>0</v>
      </c>
      <c r="F296" s="52">
        <f t="shared" si="253"/>
        <v>0</v>
      </c>
      <c r="G296" s="51"/>
      <c r="H296" s="53"/>
      <c r="I296" s="53"/>
      <c r="J296" s="53"/>
      <c r="K296" s="53"/>
      <c r="L296" s="124"/>
    </row>
    <row r="297" spans="1:13" ht="30.6" customHeight="1" x14ac:dyDescent="0.2">
      <c r="A297" s="7"/>
      <c r="B297" s="36" t="s">
        <v>185</v>
      </c>
      <c r="C297" s="90" t="s">
        <v>167</v>
      </c>
      <c r="D297" s="50">
        <v>0</v>
      </c>
      <c r="E297" s="53">
        <v>0</v>
      </c>
      <c r="F297" s="52">
        <v>0</v>
      </c>
      <c r="G297" s="51"/>
      <c r="H297" s="53"/>
      <c r="I297" s="53"/>
      <c r="J297" s="53"/>
      <c r="K297" s="53"/>
      <c r="L297" s="124"/>
    </row>
    <row r="298" spans="1:13" ht="36" x14ac:dyDescent="0.2">
      <c r="A298" s="7"/>
      <c r="B298" s="10" t="s">
        <v>82</v>
      </c>
      <c r="C298" s="30"/>
      <c r="D298" s="47">
        <f>D299</f>
        <v>0</v>
      </c>
      <c r="E298" s="54">
        <f t="shared" ref="E298:I299" si="254">E299</f>
        <v>0</v>
      </c>
      <c r="F298" s="56">
        <f t="shared" si="254"/>
        <v>60000</v>
      </c>
      <c r="G298" s="55">
        <f t="shared" si="254"/>
        <v>0</v>
      </c>
      <c r="H298" s="54">
        <f t="shared" si="254"/>
        <v>0</v>
      </c>
      <c r="I298" s="54">
        <f t="shared" si="254"/>
        <v>0</v>
      </c>
      <c r="J298" s="54"/>
      <c r="K298" s="54"/>
      <c r="L298" s="121" t="s">
        <v>152</v>
      </c>
    </row>
    <row r="299" spans="1:13" x14ac:dyDescent="0.2">
      <c r="A299" s="7"/>
      <c r="B299" s="72" t="s">
        <v>120</v>
      </c>
      <c r="C299" s="29"/>
      <c r="D299" s="50">
        <f>D300</f>
        <v>0</v>
      </c>
      <c r="E299" s="53">
        <f t="shared" si="254"/>
        <v>0</v>
      </c>
      <c r="F299" s="52">
        <f t="shared" si="254"/>
        <v>60000</v>
      </c>
      <c r="G299" s="51">
        <f t="shared" si="254"/>
        <v>0</v>
      </c>
      <c r="H299" s="53">
        <f t="shared" si="254"/>
        <v>0</v>
      </c>
      <c r="I299" s="53">
        <f t="shared" si="254"/>
        <v>0</v>
      </c>
      <c r="J299" s="53"/>
      <c r="K299" s="53"/>
      <c r="L299" s="124"/>
    </row>
    <row r="300" spans="1:13" ht="32.450000000000003" customHeight="1" x14ac:dyDescent="0.2">
      <c r="A300" s="7"/>
      <c r="B300" s="36" t="s">
        <v>197</v>
      </c>
      <c r="C300" s="90" t="s">
        <v>213</v>
      </c>
      <c r="D300" s="50"/>
      <c r="E300" s="53"/>
      <c r="F300" s="52">
        <v>60000</v>
      </c>
      <c r="G300" s="51"/>
      <c r="H300" s="53"/>
      <c r="I300" s="53"/>
      <c r="J300" s="53"/>
      <c r="K300" s="53"/>
      <c r="L300" s="124"/>
    </row>
    <row r="301" spans="1:13" ht="48" x14ac:dyDescent="0.2">
      <c r="A301" s="7"/>
      <c r="B301" s="10" t="s">
        <v>83</v>
      </c>
      <c r="C301" s="30"/>
      <c r="D301" s="47">
        <f>D302</f>
        <v>0</v>
      </c>
      <c r="E301" s="54">
        <f t="shared" ref="E301:F302" si="255">E302</f>
        <v>0</v>
      </c>
      <c r="F301" s="56">
        <f t="shared" si="255"/>
        <v>0</v>
      </c>
      <c r="G301" s="55"/>
      <c r="H301" s="54"/>
      <c r="I301" s="54"/>
      <c r="J301" s="54"/>
      <c r="K301" s="54"/>
      <c r="L301" s="121"/>
    </row>
    <row r="302" spans="1:13" x14ac:dyDescent="0.2">
      <c r="A302" s="7"/>
      <c r="B302" s="72" t="s">
        <v>120</v>
      </c>
      <c r="C302" s="29"/>
      <c r="D302" s="50">
        <f>D303</f>
        <v>0</v>
      </c>
      <c r="E302" s="53">
        <f t="shared" si="255"/>
        <v>0</v>
      </c>
      <c r="F302" s="52">
        <f t="shared" si="255"/>
        <v>0</v>
      </c>
      <c r="G302" s="51"/>
      <c r="H302" s="53"/>
      <c r="I302" s="53"/>
      <c r="J302" s="53"/>
      <c r="K302" s="53"/>
      <c r="L302" s="124"/>
    </row>
    <row r="303" spans="1:13" ht="30.6" customHeight="1" x14ac:dyDescent="0.2">
      <c r="A303" s="7"/>
      <c r="B303" s="36" t="s">
        <v>185</v>
      </c>
      <c r="C303" s="90" t="s">
        <v>167</v>
      </c>
      <c r="D303" s="50">
        <v>0</v>
      </c>
      <c r="E303" s="53">
        <v>0</v>
      </c>
      <c r="F303" s="52">
        <v>0</v>
      </c>
      <c r="G303" s="51"/>
      <c r="H303" s="53"/>
      <c r="I303" s="53"/>
      <c r="J303" s="53"/>
      <c r="K303" s="53"/>
      <c r="L303" s="124"/>
    </row>
    <row r="304" spans="1:13" ht="60" x14ac:dyDescent="0.2">
      <c r="A304" s="7"/>
      <c r="B304" s="10" t="s">
        <v>84</v>
      </c>
      <c r="C304" s="30"/>
      <c r="D304" s="47">
        <f>D305</f>
        <v>0</v>
      </c>
      <c r="E304" s="54">
        <f t="shared" ref="E304:F305" si="256">E305</f>
        <v>0</v>
      </c>
      <c r="F304" s="56">
        <f t="shared" si="256"/>
        <v>0</v>
      </c>
      <c r="G304" s="55"/>
      <c r="H304" s="54"/>
      <c r="I304" s="54"/>
      <c r="J304" s="54"/>
      <c r="K304" s="54"/>
      <c r="L304" s="121" t="s">
        <v>143</v>
      </c>
    </row>
    <row r="305" spans="1:14" x14ac:dyDescent="0.2">
      <c r="A305" s="7"/>
      <c r="B305" s="72" t="s">
        <v>125</v>
      </c>
      <c r="C305" s="29"/>
      <c r="D305" s="50">
        <f>D306</f>
        <v>0</v>
      </c>
      <c r="E305" s="53">
        <f t="shared" si="256"/>
        <v>0</v>
      </c>
      <c r="F305" s="52">
        <f t="shared" si="256"/>
        <v>0</v>
      </c>
      <c r="G305" s="51"/>
      <c r="H305" s="53"/>
      <c r="I305" s="53"/>
      <c r="J305" s="53"/>
      <c r="K305" s="53"/>
      <c r="L305" s="124"/>
    </row>
    <row r="306" spans="1:14" ht="27" x14ac:dyDescent="0.2">
      <c r="A306" s="7"/>
      <c r="B306" s="36" t="s">
        <v>185</v>
      </c>
      <c r="C306" s="90" t="s">
        <v>221</v>
      </c>
      <c r="D306" s="50">
        <v>0</v>
      </c>
      <c r="E306" s="53">
        <v>0</v>
      </c>
      <c r="F306" s="52">
        <v>0</v>
      </c>
      <c r="G306" s="51"/>
      <c r="H306" s="53"/>
      <c r="I306" s="53"/>
      <c r="J306" s="53"/>
      <c r="K306" s="53"/>
      <c r="L306" s="124"/>
    </row>
    <row r="307" spans="1:14" ht="60" x14ac:dyDescent="0.2">
      <c r="A307" s="7"/>
      <c r="B307" s="10" t="s">
        <v>85</v>
      </c>
      <c r="C307" s="30"/>
      <c r="D307" s="47">
        <f>D308</f>
        <v>0</v>
      </c>
      <c r="E307" s="54">
        <f t="shared" ref="E307:J308" si="257">E308</f>
        <v>54497</v>
      </c>
      <c r="F307" s="56">
        <f t="shared" si="257"/>
        <v>54497</v>
      </c>
      <c r="G307" s="55">
        <f t="shared" si="257"/>
        <v>0</v>
      </c>
      <c r="H307" s="54">
        <f t="shared" si="257"/>
        <v>0</v>
      </c>
      <c r="I307" s="54">
        <f t="shared" si="257"/>
        <v>54497</v>
      </c>
      <c r="J307" s="54">
        <f t="shared" si="257"/>
        <v>108996</v>
      </c>
      <c r="K307" s="54"/>
      <c r="L307" s="121" t="s">
        <v>158</v>
      </c>
    </row>
    <row r="308" spans="1:14" x14ac:dyDescent="0.2">
      <c r="A308" s="7"/>
      <c r="B308" s="72" t="s">
        <v>120</v>
      </c>
      <c r="C308" s="29"/>
      <c r="D308" s="50">
        <f>D309</f>
        <v>0</v>
      </c>
      <c r="E308" s="53">
        <f t="shared" si="257"/>
        <v>54497</v>
      </c>
      <c r="F308" s="52">
        <f t="shared" si="257"/>
        <v>54497</v>
      </c>
      <c r="G308" s="51">
        <f t="shared" si="257"/>
        <v>0</v>
      </c>
      <c r="H308" s="53">
        <f t="shared" si="257"/>
        <v>0</v>
      </c>
      <c r="I308" s="53">
        <f t="shared" si="257"/>
        <v>54497</v>
      </c>
      <c r="J308" s="53">
        <f t="shared" si="257"/>
        <v>108996</v>
      </c>
      <c r="K308" s="53"/>
      <c r="L308" s="124"/>
    </row>
    <row r="309" spans="1:14" ht="39.6" customHeight="1" x14ac:dyDescent="0.2">
      <c r="A309" s="7"/>
      <c r="B309" s="36" t="s">
        <v>117</v>
      </c>
      <c r="C309" s="97" t="s">
        <v>165</v>
      </c>
      <c r="D309" s="50"/>
      <c r="E309" s="89">
        <v>54497</v>
      </c>
      <c r="F309" s="87">
        <v>54497</v>
      </c>
      <c r="G309" s="51">
        <v>0</v>
      </c>
      <c r="H309" s="53">
        <v>0</v>
      </c>
      <c r="I309" s="53">
        <v>54497</v>
      </c>
      <c r="J309" s="53">
        <v>108996</v>
      </c>
      <c r="K309" s="53"/>
      <c r="L309" s="124"/>
    </row>
    <row r="310" spans="1:14" ht="108" x14ac:dyDescent="0.2">
      <c r="A310" s="7"/>
      <c r="B310" s="10" t="s">
        <v>86</v>
      </c>
      <c r="C310" s="30"/>
      <c r="D310" s="47">
        <f>D311</f>
        <v>0</v>
      </c>
      <c r="E310" s="54">
        <f t="shared" ref="E310:F311" si="258">E311</f>
        <v>0</v>
      </c>
      <c r="F310" s="56">
        <f t="shared" si="258"/>
        <v>0</v>
      </c>
      <c r="G310" s="55"/>
      <c r="H310" s="54"/>
      <c r="I310" s="54"/>
      <c r="J310" s="54"/>
      <c r="K310" s="54"/>
      <c r="L310" s="121" t="s">
        <v>170</v>
      </c>
    </row>
    <row r="311" spans="1:14" x14ac:dyDescent="0.2">
      <c r="A311" s="7"/>
      <c r="B311" s="72" t="s">
        <v>131</v>
      </c>
      <c r="C311" s="39"/>
      <c r="D311" s="50">
        <f>D312</f>
        <v>0</v>
      </c>
      <c r="E311" s="53">
        <f t="shared" si="258"/>
        <v>0</v>
      </c>
      <c r="F311" s="52">
        <f t="shared" si="258"/>
        <v>0</v>
      </c>
      <c r="G311" s="51"/>
      <c r="H311" s="53"/>
      <c r="I311" s="53"/>
      <c r="J311" s="53"/>
      <c r="K311" s="53"/>
      <c r="L311" s="124"/>
    </row>
    <row r="312" spans="1:14" x14ac:dyDescent="0.2">
      <c r="A312" s="7"/>
      <c r="B312" s="85" t="s">
        <v>188</v>
      </c>
      <c r="C312" s="39"/>
      <c r="D312" s="50">
        <v>0</v>
      </c>
      <c r="E312" s="53">
        <v>0</v>
      </c>
      <c r="F312" s="52">
        <v>0</v>
      </c>
      <c r="G312" s="51"/>
      <c r="H312" s="53"/>
      <c r="I312" s="53"/>
      <c r="J312" s="53"/>
      <c r="K312" s="53"/>
      <c r="L312" s="124"/>
    </row>
    <row r="313" spans="1:14" ht="48" x14ac:dyDescent="0.2">
      <c r="A313" s="7"/>
      <c r="B313" s="10" t="s">
        <v>87</v>
      </c>
      <c r="C313" s="30"/>
      <c r="D313" s="47">
        <f>D314</f>
        <v>0</v>
      </c>
      <c r="E313" s="54">
        <f t="shared" ref="E313:K314" si="259">E314</f>
        <v>11000</v>
      </c>
      <c r="F313" s="56">
        <f t="shared" si="259"/>
        <v>11000</v>
      </c>
      <c r="G313" s="55">
        <f t="shared" si="259"/>
        <v>0</v>
      </c>
      <c r="H313" s="54">
        <f t="shared" si="259"/>
        <v>0</v>
      </c>
      <c r="I313" s="54">
        <f t="shared" si="259"/>
        <v>0</v>
      </c>
      <c r="J313" s="54">
        <f t="shared" si="259"/>
        <v>0</v>
      </c>
      <c r="K313" s="54">
        <f t="shared" si="259"/>
        <v>0</v>
      </c>
      <c r="L313" s="121"/>
    </row>
    <row r="314" spans="1:14" x14ac:dyDescent="0.2">
      <c r="A314" s="7"/>
      <c r="B314" s="72" t="s">
        <v>120</v>
      </c>
      <c r="C314" s="29"/>
      <c r="D314" s="50"/>
      <c r="E314" s="53">
        <f t="shared" si="259"/>
        <v>11000</v>
      </c>
      <c r="F314" s="52">
        <f t="shared" si="259"/>
        <v>11000</v>
      </c>
      <c r="G314" s="51">
        <f t="shared" si="259"/>
        <v>0</v>
      </c>
      <c r="H314" s="53">
        <f t="shared" si="259"/>
        <v>0</v>
      </c>
      <c r="I314" s="53">
        <f t="shared" si="259"/>
        <v>0</v>
      </c>
      <c r="J314" s="53">
        <f t="shared" si="259"/>
        <v>0</v>
      </c>
      <c r="K314" s="53">
        <f t="shared" si="259"/>
        <v>0</v>
      </c>
      <c r="L314" s="124"/>
    </row>
    <row r="315" spans="1:14" ht="29.45" customHeight="1" x14ac:dyDescent="0.2">
      <c r="A315" s="7"/>
      <c r="B315" s="36" t="s">
        <v>197</v>
      </c>
      <c r="C315" s="90" t="s">
        <v>213</v>
      </c>
      <c r="D315" s="50"/>
      <c r="E315" s="53">
        <v>11000</v>
      </c>
      <c r="F315" s="52">
        <v>11000</v>
      </c>
      <c r="G315" s="51"/>
      <c r="H315" s="53"/>
      <c r="I315" s="53"/>
      <c r="J315" s="53"/>
      <c r="K315" s="53"/>
      <c r="L315" s="124"/>
    </row>
    <row r="316" spans="1:14" ht="36" x14ac:dyDescent="0.2">
      <c r="A316" s="15" t="s">
        <v>88</v>
      </c>
      <c r="B316" s="9"/>
      <c r="C316" s="31"/>
      <c r="D316" s="48">
        <f>D317+D320+D323+D326+D329+D332</f>
        <v>0</v>
      </c>
      <c r="E316" s="62">
        <f t="shared" ref="E316:K316" si="260">E317+E320+E323+E326+E329+E332</f>
        <v>167302</v>
      </c>
      <c r="F316" s="60">
        <f t="shared" si="260"/>
        <v>0</v>
      </c>
      <c r="G316" s="61">
        <f t="shared" si="260"/>
        <v>0</v>
      </c>
      <c r="H316" s="62">
        <f t="shared" si="260"/>
        <v>0</v>
      </c>
      <c r="I316" s="62">
        <f t="shared" si="260"/>
        <v>0</v>
      </c>
      <c r="J316" s="62">
        <f t="shared" si="260"/>
        <v>0</v>
      </c>
      <c r="K316" s="62">
        <f t="shared" si="260"/>
        <v>0</v>
      </c>
      <c r="L316" s="122"/>
      <c r="N316" s="196" t="s">
        <v>247</v>
      </c>
    </row>
    <row r="317" spans="1:14" ht="23.45" customHeight="1" x14ac:dyDescent="0.2">
      <c r="A317" s="7"/>
      <c r="B317" s="16" t="s">
        <v>89</v>
      </c>
      <c r="C317" s="30"/>
      <c r="D317" s="47">
        <f>D318</f>
        <v>0</v>
      </c>
      <c r="E317" s="54">
        <f t="shared" ref="E317:F318" si="261">E318</f>
        <v>0</v>
      </c>
      <c r="F317" s="56">
        <f t="shared" si="261"/>
        <v>0</v>
      </c>
      <c r="G317" s="55"/>
      <c r="H317" s="54"/>
      <c r="I317" s="54"/>
      <c r="J317" s="54"/>
      <c r="K317" s="54"/>
      <c r="L317" s="121" t="s">
        <v>153</v>
      </c>
    </row>
    <row r="318" spans="1:14" ht="10.5" customHeight="1" x14ac:dyDescent="0.2">
      <c r="A318" s="7"/>
      <c r="B318" s="72" t="s">
        <v>131</v>
      </c>
      <c r="C318" s="29"/>
      <c r="D318" s="50">
        <f>D319</f>
        <v>0</v>
      </c>
      <c r="E318" s="53">
        <f t="shared" si="261"/>
        <v>0</v>
      </c>
      <c r="F318" s="52">
        <f t="shared" si="261"/>
        <v>0</v>
      </c>
      <c r="G318" s="51"/>
      <c r="H318" s="53"/>
      <c r="I318" s="53"/>
      <c r="J318" s="53"/>
      <c r="K318" s="53"/>
      <c r="L318" s="124"/>
    </row>
    <row r="319" spans="1:14" x14ac:dyDescent="0.2">
      <c r="A319" s="7"/>
      <c r="B319" s="85" t="s">
        <v>188</v>
      </c>
      <c r="C319" s="39"/>
      <c r="D319" s="50"/>
      <c r="E319" s="53"/>
      <c r="F319" s="52"/>
      <c r="G319" s="51"/>
      <c r="H319" s="53"/>
      <c r="I319" s="53"/>
      <c r="J319" s="53"/>
      <c r="K319" s="53"/>
      <c r="L319" s="124"/>
    </row>
    <row r="320" spans="1:14" ht="84" x14ac:dyDescent="0.2">
      <c r="A320" s="7"/>
      <c r="B320" s="10" t="s">
        <v>90</v>
      </c>
      <c r="C320" s="30"/>
      <c r="D320" s="47">
        <f>D321</f>
        <v>0</v>
      </c>
      <c r="E320" s="54">
        <f t="shared" ref="E320:F321" si="262">E321</f>
        <v>167302</v>
      </c>
      <c r="F320" s="56">
        <f t="shared" si="262"/>
        <v>0</v>
      </c>
      <c r="G320" s="55">
        <f>G321</f>
        <v>0</v>
      </c>
      <c r="H320" s="54">
        <f t="shared" ref="H320:H321" si="263">H321</f>
        <v>0</v>
      </c>
      <c r="I320" s="54">
        <f t="shared" ref="I320:I321" si="264">I321</f>
        <v>0</v>
      </c>
      <c r="J320" s="54"/>
      <c r="K320" s="54"/>
      <c r="L320" s="121" t="s">
        <v>154</v>
      </c>
    </row>
    <row r="321" spans="1:14" x14ac:dyDescent="0.2">
      <c r="A321" s="7"/>
      <c r="B321" s="72" t="s">
        <v>120</v>
      </c>
      <c r="C321" s="29"/>
      <c r="D321" s="50">
        <f>D322</f>
        <v>0</v>
      </c>
      <c r="E321" s="53">
        <f t="shared" si="262"/>
        <v>167302</v>
      </c>
      <c r="F321" s="52">
        <f t="shared" si="262"/>
        <v>0</v>
      </c>
      <c r="G321" s="51">
        <f>G322</f>
        <v>0</v>
      </c>
      <c r="H321" s="53">
        <f t="shared" si="263"/>
        <v>0</v>
      </c>
      <c r="I321" s="53">
        <f t="shared" si="264"/>
        <v>0</v>
      </c>
      <c r="J321" s="53"/>
      <c r="K321" s="53"/>
      <c r="L321" s="124"/>
    </row>
    <row r="322" spans="1:14" ht="38.450000000000003" customHeight="1" x14ac:dyDescent="0.2">
      <c r="A322" s="7"/>
      <c r="B322" s="36" t="s">
        <v>117</v>
      </c>
      <c r="C322" s="97" t="s">
        <v>165</v>
      </c>
      <c r="D322" s="50"/>
      <c r="E322" s="89">
        <v>167302</v>
      </c>
      <c r="F322" s="52"/>
      <c r="G322" s="51"/>
      <c r="H322" s="53"/>
      <c r="I322" s="53"/>
      <c r="J322" s="53"/>
      <c r="K322" s="53"/>
      <c r="L322" s="124"/>
    </row>
    <row r="323" spans="1:14" ht="24" x14ac:dyDescent="0.2">
      <c r="A323" s="7"/>
      <c r="B323" s="10" t="s">
        <v>91</v>
      </c>
      <c r="C323" s="30"/>
      <c r="D323" s="47">
        <f>D324</f>
        <v>0</v>
      </c>
      <c r="E323" s="54">
        <f t="shared" ref="E323:F324" si="265">E324</f>
        <v>0</v>
      </c>
      <c r="F323" s="56">
        <f t="shared" si="265"/>
        <v>0</v>
      </c>
      <c r="G323" s="55"/>
      <c r="H323" s="54"/>
      <c r="I323" s="54"/>
      <c r="J323" s="54"/>
      <c r="K323" s="54"/>
      <c r="L323" s="121" t="s">
        <v>152</v>
      </c>
    </row>
    <row r="324" spans="1:14" x14ac:dyDescent="0.2">
      <c r="A324" s="7"/>
      <c r="B324" s="72" t="s">
        <v>120</v>
      </c>
      <c r="C324" s="29"/>
      <c r="D324" s="50">
        <f>D325</f>
        <v>0</v>
      </c>
      <c r="E324" s="53">
        <f t="shared" si="265"/>
        <v>0</v>
      </c>
      <c r="F324" s="52">
        <f t="shared" si="265"/>
        <v>0</v>
      </c>
      <c r="G324" s="51"/>
      <c r="H324" s="53"/>
      <c r="I324" s="53"/>
      <c r="J324" s="53"/>
      <c r="K324" s="53"/>
      <c r="L324" s="124"/>
    </row>
    <row r="325" spans="1:14" ht="31.15" customHeight="1" x14ac:dyDescent="0.2">
      <c r="A325" s="7"/>
      <c r="B325" s="36" t="s">
        <v>185</v>
      </c>
      <c r="C325" s="90" t="s">
        <v>167</v>
      </c>
      <c r="D325" s="50">
        <v>0</v>
      </c>
      <c r="E325" s="53">
        <v>0</v>
      </c>
      <c r="F325" s="52">
        <v>0</v>
      </c>
      <c r="G325" s="51"/>
      <c r="H325" s="53"/>
      <c r="I325" s="53"/>
      <c r="J325" s="53"/>
      <c r="K325" s="53"/>
      <c r="L325" s="124"/>
    </row>
    <row r="326" spans="1:14" ht="36" x14ac:dyDescent="0.2">
      <c r="A326" s="7"/>
      <c r="B326" s="10" t="s">
        <v>92</v>
      </c>
      <c r="C326" s="30"/>
      <c r="D326" s="47">
        <f>D327</f>
        <v>0</v>
      </c>
      <c r="E326" s="54">
        <f t="shared" ref="E326:K327" si="266">E327</f>
        <v>0</v>
      </c>
      <c r="F326" s="56">
        <f t="shared" si="266"/>
        <v>0</v>
      </c>
      <c r="G326" s="55">
        <f t="shared" si="266"/>
        <v>0</v>
      </c>
      <c r="H326" s="54">
        <f t="shared" si="266"/>
        <v>0</v>
      </c>
      <c r="I326" s="54">
        <f t="shared" si="266"/>
        <v>0</v>
      </c>
      <c r="J326" s="54">
        <f t="shared" si="266"/>
        <v>0</v>
      </c>
      <c r="K326" s="54">
        <f t="shared" si="266"/>
        <v>0</v>
      </c>
      <c r="L326" s="121" t="s">
        <v>189</v>
      </c>
    </row>
    <row r="327" spans="1:14" x14ac:dyDescent="0.2">
      <c r="A327" s="7"/>
      <c r="B327" s="72" t="s">
        <v>120</v>
      </c>
      <c r="C327" s="29"/>
      <c r="D327" s="50">
        <f>D328</f>
        <v>0</v>
      </c>
      <c r="E327" s="53">
        <f t="shared" si="266"/>
        <v>0</v>
      </c>
      <c r="F327" s="52">
        <f t="shared" si="266"/>
        <v>0</v>
      </c>
      <c r="G327" s="51">
        <f t="shared" si="266"/>
        <v>0</v>
      </c>
      <c r="H327" s="53">
        <f t="shared" si="266"/>
        <v>0</v>
      </c>
      <c r="I327" s="53">
        <f t="shared" si="266"/>
        <v>0</v>
      </c>
      <c r="J327" s="53">
        <f t="shared" si="266"/>
        <v>0</v>
      </c>
      <c r="K327" s="53">
        <f t="shared" si="266"/>
        <v>0</v>
      </c>
      <c r="L327" s="124"/>
    </row>
    <row r="328" spans="1:14" ht="38.450000000000003" customHeight="1" x14ac:dyDescent="0.2">
      <c r="A328" s="7"/>
      <c r="B328" s="36" t="s">
        <v>117</v>
      </c>
      <c r="C328" s="97" t="s">
        <v>165</v>
      </c>
      <c r="D328" s="50"/>
      <c r="E328" s="53"/>
      <c r="F328" s="52"/>
      <c r="G328" s="51"/>
      <c r="H328" s="53"/>
      <c r="I328" s="53"/>
      <c r="J328" s="53"/>
      <c r="K328" s="53"/>
      <c r="L328" s="124"/>
      <c r="M328" s="139" t="s">
        <v>134</v>
      </c>
    </row>
    <row r="329" spans="1:14" ht="24" x14ac:dyDescent="0.2">
      <c r="A329" s="7"/>
      <c r="B329" s="10" t="s">
        <v>93</v>
      </c>
      <c r="C329" s="30"/>
      <c r="D329" s="47">
        <f>D330</f>
        <v>0</v>
      </c>
      <c r="E329" s="54">
        <f t="shared" ref="E329:J330" si="267">E330</f>
        <v>0</v>
      </c>
      <c r="F329" s="56">
        <f t="shared" si="267"/>
        <v>0</v>
      </c>
      <c r="G329" s="55">
        <f t="shared" si="267"/>
        <v>0</v>
      </c>
      <c r="H329" s="54">
        <f t="shared" si="267"/>
        <v>0</v>
      </c>
      <c r="I329" s="54">
        <f t="shared" si="267"/>
        <v>0</v>
      </c>
      <c r="J329" s="54">
        <f t="shared" si="267"/>
        <v>0</v>
      </c>
      <c r="K329" s="54"/>
      <c r="L329" s="121" t="s">
        <v>190</v>
      </c>
    </row>
    <row r="330" spans="1:14" x14ac:dyDescent="0.2">
      <c r="A330" s="7"/>
      <c r="B330" s="72" t="s">
        <v>120</v>
      </c>
      <c r="C330" s="29"/>
      <c r="D330" s="50">
        <f>D331</f>
        <v>0</v>
      </c>
      <c r="E330" s="53">
        <f t="shared" si="267"/>
        <v>0</v>
      </c>
      <c r="F330" s="52">
        <f t="shared" si="267"/>
        <v>0</v>
      </c>
      <c r="G330" s="51">
        <f t="shared" si="267"/>
        <v>0</v>
      </c>
      <c r="H330" s="53">
        <f t="shared" si="267"/>
        <v>0</v>
      </c>
      <c r="I330" s="53">
        <f t="shared" si="267"/>
        <v>0</v>
      </c>
      <c r="J330" s="53">
        <f t="shared" si="267"/>
        <v>0</v>
      </c>
      <c r="K330" s="53"/>
      <c r="L330" s="124"/>
    </row>
    <row r="331" spans="1:14" ht="58.9" customHeight="1" x14ac:dyDescent="0.2">
      <c r="A331" s="7"/>
      <c r="B331" s="36" t="s">
        <v>117</v>
      </c>
      <c r="C331" s="97" t="s">
        <v>165</v>
      </c>
      <c r="D331" s="50"/>
      <c r="E331" s="53"/>
      <c r="F331" s="52"/>
      <c r="G331" s="88"/>
      <c r="H331" s="89"/>
      <c r="I331" s="88"/>
      <c r="J331" s="89"/>
      <c r="K331" s="53"/>
      <c r="L331" s="124"/>
      <c r="M331" s="139" t="s">
        <v>261</v>
      </c>
    </row>
    <row r="332" spans="1:14" ht="24" x14ac:dyDescent="0.2">
      <c r="A332" s="7"/>
      <c r="B332" s="10" t="s">
        <v>191</v>
      </c>
      <c r="C332" s="30"/>
      <c r="D332" s="47">
        <f>D333</f>
        <v>0</v>
      </c>
      <c r="E332" s="54">
        <f t="shared" ref="E332:F333" si="268">E333</f>
        <v>0</v>
      </c>
      <c r="F332" s="56">
        <f t="shared" si="268"/>
        <v>0</v>
      </c>
      <c r="G332" s="55"/>
      <c r="H332" s="54"/>
      <c r="I332" s="54"/>
      <c r="J332" s="54"/>
      <c r="K332" s="54"/>
      <c r="L332" s="121" t="s">
        <v>143</v>
      </c>
    </row>
    <row r="333" spans="1:14" x14ac:dyDescent="0.2">
      <c r="A333" s="7"/>
      <c r="B333" s="72" t="s">
        <v>120</v>
      </c>
      <c r="C333" s="29"/>
      <c r="D333" s="50">
        <f>D334</f>
        <v>0</v>
      </c>
      <c r="E333" s="53">
        <f t="shared" si="268"/>
        <v>0</v>
      </c>
      <c r="F333" s="52">
        <f t="shared" si="268"/>
        <v>0</v>
      </c>
      <c r="G333" s="51"/>
      <c r="H333" s="53"/>
      <c r="I333" s="53"/>
      <c r="J333" s="53"/>
      <c r="K333" s="53"/>
      <c r="L333" s="124"/>
    </row>
    <row r="334" spans="1:14" ht="34.9" customHeight="1" x14ac:dyDescent="0.2">
      <c r="A334" s="7"/>
      <c r="B334" s="36" t="s">
        <v>185</v>
      </c>
      <c r="C334" s="90" t="s">
        <v>167</v>
      </c>
      <c r="D334" s="50">
        <v>0</v>
      </c>
      <c r="E334" s="53">
        <v>0</v>
      </c>
      <c r="F334" s="52">
        <v>0</v>
      </c>
      <c r="G334" s="51"/>
      <c r="H334" s="53"/>
      <c r="I334" s="53"/>
      <c r="J334" s="53"/>
      <c r="K334" s="53"/>
      <c r="L334" s="124"/>
    </row>
    <row r="335" spans="1:14" x14ac:dyDescent="0.2">
      <c r="A335" s="12" t="s">
        <v>94</v>
      </c>
      <c r="B335" s="13"/>
      <c r="C335" s="32"/>
      <c r="D335" s="104">
        <f t="shared" ref="D335:K335" si="269">D336+D349+D378+D382+D366</f>
        <v>11600</v>
      </c>
      <c r="E335" s="59">
        <f t="shared" si="269"/>
        <v>3283941</v>
      </c>
      <c r="F335" s="58">
        <f t="shared" si="269"/>
        <v>3218963</v>
      </c>
      <c r="G335" s="104">
        <f t="shared" si="269"/>
        <v>6915726</v>
      </c>
      <c r="H335" s="59">
        <f t="shared" si="269"/>
        <v>15178350</v>
      </c>
      <c r="I335" s="59">
        <f t="shared" si="269"/>
        <v>15124590</v>
      </c>
      <c r="J335" s="59">
        <f t="shared" si="269"/>
        <v>617400</v>
      </c>
      <c r="K335" s="58">
        <f t="shared" si="269"/>
        <v>14877630</v>
      </c>
      <c r="L335" s="123"/>
    </row>
    <row r="336" spans="1:14" ht="24" x14ac:dyDescent="0.2">
      <c r="A336" s="14" t="s">
        <v>95</v>
      </c>
      <c r="B336" s="9"/>
      <c r="C336" s="31"/>
      <c r="D336" s="86">
        <f>D337+D340+D345</f>
        <v>0</v>
      </c>
      <c r="E336" s="62">
        <f t="shared" ref="E336:K336" si="270">E337+E340+E345</f>
        <v>2268149</v>
      </c>
      <c r="F336" s="61">
        <f t="shared" si="270"/>
        <v>2280571</v>
      </c>
      <c r="G336" s="86">
        <f t="shared" si="270"/>
        <v>4041869</v>
      </c>
      <c r="H336" s="62">
        <f t="shared" si="270"/>
        <v>5006756</v>
      </c>
      <c r="I336" s="62">
        <f t="shared" si="270"/>
        <v>4952996</v>
      </c>
      <c r="J336" s="62">
        <f t="shared" si="270"/>
        <v>0</v>
      </c>
      <c r="K336" s="61">
        <f t="shared" si="270"/>
        <v>4952996</v>
      </c>
      <c r="L336" s="122"/>
      <c r="N336" s="196" t="s">
        <v>248</v>
      </c>
    </row>
    <row r="337" spans="1:14" ht="24.4" customHeight="1" x14ac:dyDescent="0.2">
      <c r="A337" s="7"/>
      <c r="B337" s="10" t="s">
        <v>97</v>
      </c>
      <c r="C337" s="30"/>
      <c r="D337" s="47">
        <f>D338</f>
        <v>0</v>
      </c>
      <c r="E337" s="54">
        <f t="shared" ref="E337:F338" si="271">E338</f>
        <v>0</v>
      </c>
      <c r="F337" s="56">
        <f t="shared" si="271"/>
        <v>0</v>
      </c>
      <c r="G337" s="55">
        <f>G338</f>
        <v>388416</v>
      </c>
      <c r="H337" s="54">
        <f t="shared" ref="H337:I338" si="272">H338</f>
        <v>322560</v>
      </c>
      <c r="I337" s="54">
        <f t="shared" si="272"/>
        <v>268800</v>
      </c>
      <c r="J337" s="54"/>
      <c r="K337" s="54">
        <f>K338</f>
        <v>268800</v>
      </c>
      <c r="L337" s="121"/>
    </row>
    <row r="338" spans="1:14" ht="12.6" customHeight="1" x14ac:dyDescent="0.2">
      <c r="A338" s="7"/>
      <c r="B338" s="72" t="s">
        <v>120</v>
      </c>
      <c r="C338" s="29"/>
      <c r="D338" s="50">
        <f>D339</f>
        <v>0</v>
      </c>
      <c r="E338" s="53">
        <f t="shared" si="271"/>
        <v>0</v>
      </c>
      <c r="F338" s="52">
        <f t="shared" si="271"/>
        <v>0</v>
      </c>
      <c r="G338" s="51">
        <f>G339</f>
        <v>388416</v>
      </c>
      <c r="H338" s="53">
        <f t="shared" si="272"/>
        <v>322560</v>
      </c>
      <c r="I338" s="53">
        <f t="shared" si="272"/>
        <v>268800</v>
      </c>
      <c r="J338" s="53"/>
      <c r="K338" s="53">
        <f>K339</f>
        <v>268800</v>
      </c>
      <c r="L338" s="124"/>
    </row>
    <row r="339" spans="1:14" ht="45.6" customHeight="1" x14ac:dyDescent="0.2">
      <c r="A339" s="7"/>
      <c r="B339" s="36" t="s">
        <v>197</v>
      </c>
      <c r="C339" s="90" t="s">
        <v>208</v>
      </c>
      <c r="D339" s="50"/>
      <c r="E339" s="53"/>
      <c r="F339" s="52"/>
      <c r="G339" s="51">
        <v>388416</v>
      </c>
      <c r="H339" s="53">
        <v>322560</v>
      </c>
      <c r="I339" s="53">
        <v>268800</v>
      </c>
      <c r="J339" s="53"/>
      <c r="K339" s="53">
        <v>268800</v>
      </c>
      <c r="L339" s="124"/>
    </row>
    <row r="340" spans="1:14" ht="36" x14ac:dyDescent="0.2">
      <c r="A340" s="7"/>
      <c r="B340" s="25" t="s">
        <v>194</v>
      </c>
      <c r="C340" s="30"/>
      <c r="D340" s="47">
        <f>D341</f>
        <v>0</v>
      </c>
      <c r="E340" s="54">
        <f t="shared" ref="E340:K340" si="273">E341</f>
        <v>1788985</v>
      </c>
      <c r="F340" s="56">
        <f t="shared" si="273"/>
        <v>1779202</v>
      </c>
      <c r="G340" s="55">
        <f t="shared" si="273"/>
        <v>3305138</v>
      </c>
      <c r="H340" s="54">
        <f t="shared" si="273"/>
        <v>4225049</v>
      </c>
      <c r="I340" s="54">
        <f t="shared" si="273"/>
        <v>4225049</v>
      </c>
      <c r="J340" s="54">
        <f t="shared" si="273"/>
        <v>0</v>
      </c>
      <c r="K340" s="54">
        <f t="shared" si="273"/>
        <v>4225049</v>
      </c>
      <c r="L340" s="121"/>
    </row>
    <row r="341" spans="1:14" x14ac:dyDescent="0.2">
      <c r="A341" s="7"/>
      <c r="B341" s="72" t="s">
        <v>120</v>
      </c>
      <c r="C341" s="29"/>
      <c r="D341" s="102">
        <f>SUM(D342:D344)</f>
        <v>0</v>
      </c>
      <c r="E341" s="53">
        <f t="shared" ref="E341:K341" si="274">SUM(E342:E344)</f>
        <v>1788985</v>
      </c>
      <c r="F341" s="51">
        <f t="shared" si="274"/>
        <v>1779202</v>
      </c>
      <c r="G341" s="102">
        <f t="shared" si="274"/>
        <v>3305138</v>
      </c>
      <c r="H341" s="53">
        <f t="shared" si="274"/>
        <v>4225049</v>
      </c>
      <c r="I341" s="53">
        <f t="shared" si="274"/>
        <v>4225049</v>
      </c>
      <c r="J341" s="53">
        <f t="shared" si="274"/>
        <v>0</v>
      </c>
      <c r="K341" s="51">
        <f t="shared" si="274"/>
        <v>4225049</v>
      </c>
      <c r="L341" s="124"/>
    </row>
    <row r="342" spans="1:14" ht="40.15" customHeight="1" x14ac:dyDescent="0.2">
      <c r="A342" s="7"/>
      <c r="B342" s="36" t="s">
        <v>192</v>
      </c>
      <c r="C342" s="98" t="s">
        <v>209</v>
      </c>
      <c r="D342" s="50">
        <v>0</v>
      </c>
      <c r="E342" s="53">
        <v>1788985</v>
      </c>
      <c r="F342" s="52">
        <v>1779202</v>
      </c>
      <c r="G342" s="51">
        <v>2879738</v>
      </c>
      <c r="H342" s="53">
        <v>3818654</v>
      </c>
      <c r="I342" s="53">
        <v>3818654</v>
      </c>
      <c r="J342" s="53">
        <v>0</v>
      </c>
      <c r="K342" s="53">
        <v>3818654</v>
      </c>
      <c r="L342" s="124"/>
    </row>
    <row r="343" spans="1:14" ht="49.15" customHeight="1" x14ac:dyDescent="0.2">
      <c r="A343" s="7"/>
      <c r="B343" s="36" t="s">
        <v>192</v>
      </c>
      <c r="C343" s="98" t="s">
        <v>210</v>
      </c>
      <c r="D343" s="50">
        <v>0</v>
      </c>
      <c r="E343" s="53"/>
      <c r="F343" s="52"/>
      <c r="G343" s="51">
        <v>19005</v>
      </c>
      <c r="H343" s="53"/>
      <c r="I343" s="53"/>
      <c r="J343" s="53">
        <v>0</v>
      </c>
      <c r="K343" s="53"/>
      <c r="L343" s="124"/>
    </row>
    <row r="344" spans="1:14" ht="28.9" customHeight="1" x14ac:dyDescent="0.2">
      <c r="A344" s="7"/>
      <c r="B344" s="36" t="s">
        <v>192</v>
      </c>
      <c r="C344" s="98" t="s">
        <v>211</v>
      </c>
      <c r="D344" s="50">
        <v>0</v>
      </c>
      <c r="E344" s="53"/>
      <c r="F344" s="52"/>
      <c r="G344" s="51">
        <v>406395</v>
      </c>
      <c r="H344" s="53">
        <v>406395</v>
      </c>
      <c r="I344" s="53">
        <v>406395</v>
      </c>
      <c r="J344" s="53">
        <v>0</v>
      </c>
      <c r="K344" s="53">
        <v>406395</v>
      </c>
      <c r="L344" s="124"/>
    </row>
    <row r="345" spans="1:14" ht="36" x14ac:dyDescent="0.2">
      <c r="A345" s="7"/>
      <c r="B345" s="25" t="s">
        <v>195</v>
      </c>
      <c r="C345" s="30"/>
      <c r="D345" s="47">
        <f>D346</f>
        <v>0</v>
      </c>
      <c r="E345" s="54">
        <f t="shared" ref="E345:K345" si="275">E346</f>
        <v>479164</v>
      </c>
      <c r="F345" s="56">
        <f t="shared" si="275"/>
        <v>501369</v>
      </c>
      <c r="G345" s="55">
        <f t="shared" si="275"/>
        <v>348315</v>
      </c>
      <c r="H345" s="54">
        <f t="shared" si="275"/>
        <v>459147</v>
      </c>
      <c r="I345" s="54">
        <f t="shared" si="275"/>
        <v>459147</v>
      </c>
      <c r="J345" s="54">
        <f t="shared" si="275"/>
        <v>0</v>
      </c>
      <c r="K345" s="54">
        <f t="shared" si="275"/>
        <v>459147</v>
      </c>
      <c r="L345" s="121"/>
    </row>
    <row r="346" spans="1:14" x14ac:dyDescent="0.2">
      <c r="A346" s="7"/>
      <c r="B346" s="72" t="s">
        <v>120</v>
      </c>
      <c r="C346" s="29"/>
      <c r="D346" s="102">
        <f>D347+D348</f>
        <v>0</v>
      </c>
      <c r="E346" s="53">
        <f t="shared" ref="E346:K346" si="276">E347+E348</f>
        <v>479164</v>
      </c>
      <c r="F346" s="51">
        <f t="shared" si="276"/>
        <v>501369</v>
      </c>
      <c r="G346" s="102">
        <f t="shared" si="276"/>
        <v>348315</v>
      </c>
      <c r="H346" s="53">
        <f t="shared" si="276"/>
        <v>459147</v>
      </c>
      <c r="I346" s="53">
        <f t="shared" si="276"/>
        <v>459147</v>
      </c>
      <c r="J346" s="130">
        <f t="shared" si="276"/>
        <v>0</v>
      </c>
      <c r="K346" s="53">
        <f t="shared" si="276"/>
        <v>459147</v>
      </c>
      <c r="L346" s="124"/>
    </row>
    <row r="347" spans="1:14" ht="24.6" customHeight="1" x14ac:dyDescent="0.2">
      <c r="A347" s="7"/>
      <c r="B347" s="36" t="s">
        <v>192</v>
      </c>
      <c r="C347" s="98" t="s">
        <v>209</v>
      </c>
      <c r="D347" s="50"/>
      <c r="E347" s="53">
        <v>479164</v>
      </c>
      <c r="F347" s="52">
        <v>501369</v>
      </c>
      <c r="G347" s="51">
        <v>313020</v>
      </c>
      <c r="H347" s="53">
        <v>459147</v>
      </c>
      <c r="I347" s="53">
        <v>459147</v>
      </c>
      <c r="J347" s="53"/>
      <c r="K347" s="53">
        <v>459147</v>
      </c>
      <c r="L347" s="124"/>
    </row>
    <row r="348" spans="1:14" ht="38.450000000000003" customHeight="1" x14ac:dyDescent="0.2">
      <c r="A348" s="7"/>
      <c r="B348" s="36" t="s">
        <v>192</v>
      </c>
      <c r="C348" s="98" t="s">
        <v>210</v>
      </c>
      <c r="D348" s="50"/>
      <c r="E348" s="53"/>
      <c r="F348" s="52"/>
      <c r="G348" s="51">
        <v>35295</v>
      </c>
      <c r="H348" s="53"/>
      <c r="I348" s="53"/>
      <c r="J348" s="53"/>
      <c r="K348" s="53"/>
      <c r="L348" s="124"/>
    </row>
    <row r="349" spans="1:14" ht="36" x14ac:dyDescent="0.2">
      <c r="A349" s="14" t="s">
        <v>96</v>
      </c>
      <c r="B349" s="9"/>
      <c r="C349" s="31"/>
      <c r="D349" s="48">
        <f>D350+D353+D356+D360+D363</f>
        <v>0</v>
      </c>
      <c r="E349" s="62">
        <f t="shared" ref="E349:K349" si="277">E350+E353+E356+E360+E363</f>
        <v>0</v>
      </c>
      <c r="F349" s="60">
        <f t="shared" si="277"/>
        <v>0</v>
      </c>
      <c r="G349" s="61">
        <f t="shared" si="277"/>
        <v>123480</v>
      </c>
      <c r="H349" s="62">
        <f t="shared" si="277"/>
        <v>246960</v>
      </c>
      <c r="I349" s="62">
        <f t="shared" si="277"/>
        <v>246960</v>
      </c>
      <c r="J349" s="62">
        <f t="shared" si="277"/>
        <v>617400</v>
      </c>
      <c r="K349" s="62">
        <f t="shared" si="277"/>
        <v>0</v>
      </c>
      <c r="L349" s="122"/>
      <c r="N349" s="196" t="s">
        <v>249</v>
      </c>
    </row>
    <row r="350" spans="1:14" ht="27.4" customHeight="1" x14ac:dyDescent="0.2">
      <c r="A350" s="7"/>
      <c r="B350" s="10" t="s">
        <v>98</v>
      </c>
      <c r="C350" s="30"/>
      <c r="D350" s="47">
        <f>D351</f>
        <v>0</v>
      </c>
      <c r="E350" s="54">
        <f t="shared" ref="E350:K351" si="278">E351</f>
        <v>0</v>
      </c>
      <c r="F350" s="56">
        <f t="shared" si="278"/>
        <v>0</v>
      </c>
      <c r="G350" s="55">
        <f t="shared" si="278"/>
        <v>123480</v>
      </c>
      <c r="H350" s="54">
        <f t="shared" si="278"/>
        <v>246960</v>
      </c>
      <c r="I350" s="54">
        <f t="shared" si="278"/>
        <v>246960</v>
      </c>
      <c r="J350" s="54">
        <f t="shared" si="278"/>
        <v>617400</v>
      </c>
      <c r="K350" s="54">
        <f t="shared" si="278"/>
        <v>0</v>
      </c>
      <c r="L350" s="121" t="s">
        <v>138</v>
      </c>
    </row>
    <row r="351" spans="1:14" ht="13.9" customHeight="1" x14ac:dyDescent="0.2">
      <c r="A351" s="7"/>
      <c r="B351" s="72" t="s">
        <v>120</v>
      </c>
      <c r="C351" s="29"/>
      <c r="D351" s="50">
        <f>D352</f>
        <v>0</v>
      </c>
      <c r="E351" s="53">
        <f t="shared" si="278"/>
        <v>0</v>
      </c>
      <c r="F351" s="52">
        <f t="shared" si="278"/>
        <v>0</v>
      </c>
      <c r="G351" s="51">
        <f t="shared" si="278"/>
        <v>123480</v>
      </c>
      <c r="H351" s="53">
        <f t="shared" si="278"/>
        <v>246960</v>
      </c>
      <c r="I351" s="53">
        <f t="shared" si="278"/>
        <v>246960</v>
      </c>
      <c r="J351" s="53">
        <f t="shared" si="278"/>
        <v>617400</v>
      </c>
      <c r="K351" s="53">
        <f t="shared" si="278"/>
        <v>0</v>
      </c>
      <c r="L351" s="124"/>
    </row>
    <row r="352" spans="1:14" ht="40.9" customHeight="1" x14ac:dyDescent="0.2">
      <c r="A352" s="7"/>
      <c r="B352" s="36" t="s">
        <v>117</v>
      </c>
      <c r="C352" s="97" t="s">
        <v>165</v>
      </c>
      <c r="D352" s="50"/>
      <c r="E352" s="53"/>
      <c r="F352" s="52"/>
      <c r="G352" s="89">
        <v>123480</v>
      </c>
      <c r="H352" s="89">
        <v>246960</v>
      </c>
      <c r="I352" s="51">
        <v>246960</v>
      </c>
      <c r="J352" s="53">
        <v>617400</v>
      </c>
      <c r="K352" s="53"/>
      <c r="L352" s="124"/>
    </row>
    <row r="353" spans="1:14" ht="48" x14ac:dyDescent="0.2">
      <c r="A353" s="7"/>
      <c r="B353" s="25" t="s">
        <v>99</v>
      </c>
      <c r="C353" s="30"/>
      <c r="D353" s="47">
        <f>D354</f>
        <v>0</v>
      </c>
      <c r="E353" s="54">
        <f t="shared" ref="E353:F354" si="279">E354</f>
        <v>0</v>
      </c>
      <c r="F353" s="56">
        <f t="shared" si="279"/>
        <v>0</v>
      </c>
      <c r="G353" s="55">
        <f t="shared" ref="G353:G354" si="280">G354</f>
        <v>0</v>
      </c>
      <c r="H353" s="54">
        <f t="shared" ref="H353:H354" si="281">H354</f>
        <v>0</v>
      </c>
      <c r="I353" s="54">
        <f t="shared" ref="I353:I354" si="282">I354</f>
        <v>0</v>
      </c>
      <c r="J353" s="54"/>
      <c r="K353" s="54"/>
      <c r="L353" s="121"/>
    </row>
    <row r="354" spans="1:14" x14ac:dyDescent="0.2">
      <c r="A354" s="7"/>
      <c r="B354" s="72" t="s">
        <v>120</v>
      </c>
      <c r="C354" s="29"/>
      <c r="D354" s="50">
        <f>D355</f>
        <v>0</v>
      </c>
      <c r="E354" s="53">
        <f t="shared" si="279"/>
        <v>0</v>
      </c>
      <c r="F354" s="52">
        <f t="shared" si="279"/>
        <v>0</v>
      </c>
      <c r="G354" s="51">
        <f t="shared" si="280"/>
        <v>0</v>
      </c>
      <c r="H354" s="53">
        <f t="shared" si="281"/>
        <v>0</v>
      </c>
      <c r="I354" s="53">
        <f t="shared" si="282"/>
        <v>0</v>
      </c>
      <c r="J354" s="53"/>
      <c r="K354" s="53"/>
      <c r="L354" s="124"/>
    </row>
    <row r="355" spans="1:14" ht="31.15" customHeight="1" x14ac:dyDescent="0.2">
      <c r="A355" s="7"/>
      <c r="B355" s="36" t="s">
        <v>185</v>
      </c>
      <c r="C355" s="90" t="s">
        <v>196</v>
      </c>
      <c r="D355" s="50">
        <v>0</v>
      </c>
      <c r="E355" s="53">
        <v>0</v>
      </c>
      <c r="F355" s="52">
        <v>0</v>
      </c>
      <c r="G355" s="51">
        <v>0</v>
      </c>
      <c r="H355" s="53">
        <v>0</v>
      </c>
      <c r="I355" s="53">
        <v>0</v>
      </c>
      <c r="J355" s="53"/>
      <c r="K355" s="53"/>
      <c r="L355" s="124"/>
    </row>
    <row r="356" spans="1:14" ht="36" x14ac:dyDescent="0.2">
      <c r="A356" s="7"/>
      <c r="B356" s="17" t="s">
        <v>100</v>
      </c>
      <c r="C356" s="30"/>
      <c r="D356" s="95">
        <v>0</v>
      </c>
      <c r="E356" s="54">
        <v>0</v>
      </c>
      <c r="F356" s="55">
        <v>0</v>
      </c>
      <c r="G356" s="95">
        <v>0</v>
      </c>
      <c r="H356" s="54">
        <v>0</v>
      </c>
      <c r="I356" s="55">
        <v>0</v>
      </c>
      <c r="J356" s="54"/>
      <c r="K356" s="54"/>
      <c r="L356" s="121" t="s">
        <v>198</v>
      </c>
      <c r="M356" s="139" t="s">
        <v>129</v>
      </c>
    </row>
    <row r="357" spans="1:14" x14ac:dyDescent="0.2">
      <c r="A357" s="7"/>
      <c r="B357" s="72" t="s">
        <v>120</v>
      </c>
      <c r="C357" s="29"/>
      <c r="D357" s="102">
        <v>0</v>
      </c>
      <c r="E357" s="53">
        <v>0</v>
      </c>
      <c r="F357" s="51">
        <v>0</v>
      </c>
      <c r="G357" s="102">
        <v>0</v>
      </c>
      <c r="H357" s="53">
        <v>0</v>
      </c>
      <c r="I357" s="51">
        <v>0</v>
      </c>
      <c r="J357" s="53"/>
      <c r="K357" s="53"/>
      <c r="L357" s="124"/>
    </row>
    <row r="358" spans="1:14" ht="42" customHeight="1" x14ac:dyDescent="0.2">
      <c r="A358" s="7"/>
      <c r="B358" s="36" t="s">
        <v>117</v>
      </c>
      <c r="C358" s="90" t="s">
        <v>199</v>
      </c>
      <c r="D358" s="102">
        <v>0</v>
      </c>
      <c r="E358" s="53">
        <v>0</v>
      </c>
      <c r="F358" s="51">
        <v>0</v>
      </c>
      <c r="G358" s="102">
        <v>0</v>
      </c>
      <c r="H358" s="53">
        <v>0</v>
      </c>
      <c r="I358" s="51">
        <v>0</v>
      </c>
      <c r="J358" s="53"/>
      <c r="K358" s="53"/>
      <c r="L358" s="124"/>
      <c r="M358" s="139" t="s">
        <v>132</v>
      </c>
    </row>
    <row r="359" spans="1:14" ht="37.9" customHeight="1" x14ac:dyDescent="0.2">
      <c r="A359" s="7"/>
      <c r="B359" s="36" t="s">
        <v>117</v>
      </c>
      <c r="C359" s="97" t="s">
        <v>165</v>
      </c>
      <c r="D359" s="102">
        <v>0</v>
      </c>
      <c r="E359" s="53">
        <v>0</v>
      </c>
      <c r="F359" s="51">
        <v>0</v>
      </c>
      <c r="G359" s="102">
        <v>0</v>
      </c>
      <c r="H359" s="53">
        <v>0</v>
      </c>
      <c r="I359" s="51">
        <v>0</v>
      </c>
      <c r="J359" s="53"/>
      <c r="K359" s="53"/>
      <c r="L359" s="124"/>
      <c r="M359" s="139" t="s">
        <v>132</v>
      </c>
    </row>
    <row r="360" spans="1:14" ht="39" customHeight="1" x14ac:dyDescent="0.2">
      <c r="A360" s="7"/>
      <c r="B360" s="10" t="s">
        <v>101</v>
      </c>
      <c r="C360" s="30"/>
      <c r="D360" s="47">
        <f>D361</f>
        <v>0</v>
      </c>
      <c r="E360" s="54">
        <f t="shared" ref="E360:F361" si="283">E361</f>
        <v>0</v>
      </c>
      <c r="F360" s="56">
        <f t="shared" si="283"/>
        <v>0</v>
      </c>
      <c r="G360" s="55"/>
      <c r="H360" s="54"/>
      <c r="I360" s="54"/>
      <c r="J360" s="54"/>
      <c r="K360" s="54"/>
      <c r="L360" s="121" t="s">
        <v>143</v>
      </c>
    </row>
    <row r="361" spans="1:14" ht="13.15" customHeight="1" x14ac:dyDescent="0.2">
      <c r="A361" s="7"/>
      <c r="B361" s="72" t="s">
        <v>120</v>
      </c>
      <c r="C361" s="29"/>
      <c r="D361" s="50">
        <f>D362</f>
        <v>0</v>
      </c>
      <c r="E361" s="53">
        <f t="shared" si="283"/>
        <v>0</v>
      </c>
      <c r="F361" s="52">
        <f t="shared" si="283"/>
        <v>0</v>
      </c>
      <c r="G361" s="51"/>
      <c r="H361" s="53"/>
      <c r="I361" s="53"/>
      <c r="J361" s="53"/>
      <c r="K361" s="53"/>
      <c r="L361" s="124"/>
    </row>
    <row r="362" spans="1:14" ht="34.15" customHeight="1" x14ac:dyDescent="0.2">
      <c r="A362" s="7"/>
      <c r="B362" s="36" t="s">
        <v>185</v>
      </c>
      <c r="C362" s="90" t="s">
        <v>167</v>
      </c>
      <c r="D362" s="50"/>
      <c r="E362" s="53"/>
      <c r="F362" s="52"/>
      <c r="G362" s="51"/>
      <c r="H362" s="53"/>
      <c r="I362" s="53"/>
      <c r="J362" s="53"/>
      <c r="K362" s="53"/>
      <c r="L362" s="124"/>
    </row>
    <row r="363" spans="1:14" ht="72" x14ac:dyDescent="0.2">
      <c r="A363" s="7"/>
      <c r="B363" s="25" t="s">
        <v>102</v>
      </c>
      <c r="C363" s="30"/>
      <c r="D363" s="47">
        <f>D364</f>
        <v>0</v>
      </c>
      <c r="E363" s="54">
        <f t="shared" ref="E363:F363" si="284">E364</f>
        <v>0</v>
      </c>
      <c r="F363" s="56">
        <f t="shared" si="284"/>
        <v>0</v>
      </c>
      <c r="G363" s="55"/>
      <c r="H363" s="54"/>
      <c r="I363" s="54"/>
      <c r="J363" s="54"/>
      <c r="K363" s="54"/>
      <c r="L363" s="121" t="s">
        <v>163</v>
      </c>
    </row>
    <row r="364" spans="1:14" x14ac:dyDescent="0.2">
      <c r="A364" s="7"/>
      <c r="B364" s="72" t="s">
        <v>120</v>
      </c>
      <c r="C364" s="29"/>
      <c r="D364" s="50">
        <f>D365</f>
        <v>0</v>
      </c>
      <c r="E364" s="53">
        <f>E365</f>
        <v>0</v>
      </c>
      <c r="F364" s="52">
        <f>F365</f>
        <v>0</v>
      </c>
      <c r="G364" s="51"/>
      <c r="H364" s="53"/>
      <c r="I364" s="53"/>
      <c r="J364" s="53"/>
      <c r="K364" s="53"/>
      <c r="L364" s="124"/>
    </row>
    <row r="365" spans="1:14" ht="35.450000000000003" customHeight="1" x14ac:dyDescent="0.2">
      <c r="A365" s="7"/>
      <c r="B365" s="36" t="s">
        <v>185</v>
      </c>
      <c r="C365" s="90" t="s">
        <v>167</v>
      </c>
      <c r="D365" s="50"/>
      <c r="E365" s="53"/>
      <c r="F365" s="52"/>
      <c r="G365" s="51"/>
      <c r="H365" s="53"/>
      <c r="I365" s="53"/>
      <c r="J365" s="53"/>
      <c r="K365" s="53"/>
      <c r="L365" s="124"/>
    </row>
    <row r="366" spans="1:14" ht="24" x14ac:dyDescent="0.2">
      <c r="A366" s="14" t="s">
        <v>193</v>
      </c>
      <c r="B366" s="100"/>
      <c r="C366" s="27"/>
      <c r="D366" s="86">
        <f>D367</f>
        <v>0</v>
      </c>
      <c r="E366" s="62">
        <f t="shared" ref="E366:K366" si="285">E367</f>
        <v>998392</v>
      </c>
      <c r="F366" s="61">
        <f t="shared" si="285"/>
        <v>908392</v>
      </c>
      <c r="G366" s="86">
        <f t="shared" si="285"/>
        <v>2750377</v>
      </c>
      <c r="H366" s="62">
        <f t="shared" si="285"/>
        <v>9924634</v>
      </c>
      <c r="I366" s="62">
        <f t="shared" si="285"/>
        <v>9924634</v>
      </c>
      <c r="J366" s="62">
        <f t="shared" si="285"/>
        <v>0</v>
      </c>
      <c r="K366" s="61">
        <f t="shared" si="285"/>
        <v>9924634</v>
      </c>
      <c r="L366" s="122"/>
      <c r="N366" s="197" t="s">
        <v>250</v>
      </c>
    </row>
    <row r="367" spans="1:14" ht="24" x14ac:dyDescent="0.2">
      <c r="A367" s="7"/>
      <c r="B367" s="25" t="s">
        <v>217</v>
      </c>
      <c r="C367" s="30"/>
      <c r="D367" s="47">
        <f>D368</f>
        <v>0</v>
      </c>
      <c r="E367" s="54">
        <f t="shared" ref="E367:F367" si="286">E368</f>
        <v>998392</v>
      </c>
      <c r="F367" s="56">
        <f t="shared" si="286"/>
        <v>908392</v>
      </c>
      <c r="G367" s="55">
        <f>G368+G377</f>
        <v>2750377</v>
      </c>
      <c r="H367" s="55">
        <f>H368+H377</f>
        <v>9924634</v>
      </c>
      <c r="I367" s="55">
        <f>I368+I377</f>
        <v>9924634</v>
      </c>
      <c r="J367" s="55">
        <f>J368+J377</f>
        <v>0</v>
      </c>
      <c r="K367" s="55">
        <f>K368+K377</f>
        <v>9924634</v>
      </c>
      <c r="L367" s="121"/>
    </row>
    <row r="368" spans="1:14" x14ac:dyDescent="0.2">
      <c r="A368" s="7"/>
      <c r="B368" s="72" t="s">
        <v>120</v>
      </c>
      <c r="C368" s="29"/>
      <c r="D368" s="102">
        <f>SUM(D369:D376)</f>
        <v>0</v>
      </c>
      <c r="E368" s="53">
        <f>SUM(E369:E376)</f>
        <v>998392</v>
      </c>
      <c r="F368" s="51">
        <f>SUM(F369:F376)</f>
        <v>908392</v>
      </c>
      <c r="G368" s="102">
        <f>G369+G370+G371+G372+G373+G374+G375+G376</f>
        <v>1266199</v>
      </c>
      <c r="H368" s="53">
        <f>H369+H370+H371+H372+H373+H374+H375+H376</f>
        <v>8440456</v>
      </c>
      <c r="I368" s="53">
        <f>I369+I370+I371+I372+I373+I374+I375+I376</f>
        <v>8440456</v>
      </c>
      <c r="J368" s="53">
        <f>J369+J370+J371+J372+J373+J374+J375+J376</f>
        <v>0</v>
      </c>
      <c r="K368" s="130">
        <f>K369+K370+K371+K372+K373+K374+K375+K376</f>
        <v>8440456</v>
      </c>
      <c r="L368" s="124"/>
    </row>
    <row r="369" spans="1:14" ht="30.6" customHeight="1" x14ac:dyDescent="0.2">
      <c r="A369" s="7"/>
      <c r="B369" s="85" t="s">
        <v>197</v>
      </c>
      <c r="C369" s="90" t="s">
        <v>208</v>
      </c>
      <c r="D369" s="50"/>
      <c r="E369" s="53">
        <v>879288</v>
      </c>
      <c r="F369" s="52">
        <v>879288</v>
      </c>
      <c r="G369" s="51">
        <v>1241764</v>
      </c>
      <c r="H369" s="53">
        <v>1618345</v>
      </c>
      <c r="I369" s="53">
        <v>1618345</v>
      </c>
      <c r="J369" s="53">
        <v>0</v>
      </c>
      <c r="K369" s="53">
        <v>1618345</v>
      </c>
      <c r="L369" s="124"/>
    </row>
    <row r="370" spans="1:14" ht="28.9" customHeight="1" x14ac:dyDescent="0.2">
      <c r="A370" s="7"/>
      <c r="B370" s="85" t="s">
        <v>197</v>
      </c>
      <c r="C370" s="90" t="s">
        <v>213</v>
      </c>
      <c r="D370" s="50"/>
      <c r="E370" s="53">
        <v>30000</v>
      </c>
      <c r="F370" s="52"/>
      <c r="G370" s="51"/>
      <c r="H370" s="53"/>
      <c r="I370" s="53"/>
      <c r="J370" s="53"/>
      <c r="K370" s="53"/>
      <c r="L370" s="124"/>
    </row>
    <row r="371" spans="1:14" ht="31.9" customHeight="1" x14ac:dyDescent="0.2">
      <c r="A371" s="198"/>
      <c r="B371" s="85" t="s">
        <v>197</v>
      </c>
      <c r="C371" s="90" t="s">
        <v>257</v>
      </c>
      <c r="D371" s="99"/>
      <c r="E371" s="89"/>
      <c r="F371" s="87"/>
      <c r="G371" s="88"/>
      <c r="H371" s="201">
        <f>336001+6405840</f>
        <v>6741841</v>
      </c>
      <c r="I371" s="201">
        <f>336001+6405840</f>
        <v>6741841</v>
      </c>
      <c r="J371" s="201"/>
      <c r="K371" s="201">
        <f>336001+6405840</f>
        <v>6741841</v>
      </c>
      <c r="L371" s="125"/>
    </row>
    <row r="372" spans="1:14" ht="31.9" customHeight="1" x14ac:dyDescent="0.2">
      <c r="A372" s="90"/>
      <c r="B372" s="85" t="s">
        <v>197</v>
      </c>
      <c r="C372" s="90" t="s">
        <v>211</v>
      </c>
      <c r="D372" s="99"/>
      <c r="E372" s="89"/>
      <c r="F372" s="87"/>
      <c r="G372" s="88"/>
      <c r="H372" s="201">
        <v>80270</v>
      </c>
      <c r="I372" s="201">
        <v>80270</v>
      </c>
      <c r="J372" s="201"/>
      <c r="K372" s="201">
        <v>80270</v>
      </c>
      <c r="L372" s="125"/>
    </row>
    <row r="373" spans="1:14" ht="38.450000000000003" customHeight="1" x14ac:dyDescent="0.2">
      <c r="A373" s="198"/>
      <c r="B373" s="85" t="s">
        <v>197</v>
      </c>
      <c r="C373" s="200" t="s">
        <v>258</v>
      </c>
      <c r="D373" s="99"/>
      <c r="E373" s="89">
        <v>11104</v>
      </c>
      <c r="F373" s="87">
        <v>11104</v>
      </c>
      <c r="G373" s="51"/>
      <c r="H373" s="202"/>
      <c r="I373" s="202"/>
      <c r="J373" s="202"/>
      <c r="K373" s="202"/>
      <c r="L373" s="124"/>
    </row>
    <row r="374" spans="1:14" ht="30.6" customHeight="1" x14ac:dyDescent="0.2">
      <c r="A374" s="7"/>
      <c r="B374" s="85" t="s">
        <v>197</v>
      </c>
      <c r="C374" s="90" t="s">
        <v>214</v>
      </c>
      <c r="D374" s="131"/>
      <c r="E374" s="132">
        <v>18000</v>
      </c>
      <c r="F374" s="133">
        <v>18000</v>
      </c>
      <c r="G374" s="51"/>
      <c r="H374" s="53"/>
      <c r="I374" s="53"/>
      <c r="J374" s="53"/>
      <c r="K374" s="53"/>
      <c r="L374" s="124"/>
    </row>
    <row r="375" spans="1:14" ht="43.15" customHeight="1" x14ac:dyDescent="0.2">
      <c r="A375" s="7"/>
      <c r="B375" s="85" t="s">
        <v>197</v>
      </c>
      <c r="C375" s="90" t="s">
        <v>210</v>
      </c>
      <c r="D375" s="50"/>
      <c r="E375" s="53"/>
      <c r="F375" s="52"/>
      <c r="G375" s="51">
        <v>24435</v>
      </c>
      <c r="H375" s="53"/>
      <c r="I375" s="53"/>
      <c r="J375" s="53"/>
      <c r="K375" s="53"/>
      <c r="L375" s="124"/>
    </row>
    <row r="376" spans="1:14" ht="49.15" customHeight="1" x14ac:dyDescent="0.2">
      <c r="A376" s="7"/>
      <c r="B376" s="36" t="s">
        <v>117</v>
      </c>
      <c r="C376" s="90" t="s">
        <v>172</v>
      </c>
      <c r="D376" s="50"/>
      <c r="E376" s="53">
        <v>60000</v>
      </c>
      <c r="F376" s="52"/>
      <c r="G376" s="51"/>
      <c r="H376" s="53"/>
      <c r="I376" s="53"/>
      <c r="J376" s="53"/>
      <c r="K376" s="53"/>
      <c r="L376" s="124"/>
      <c r="M376" s="142" t="s">
        <v>212</v>
      </c>
    </row>
    <row r="377" spans="1:14" ht="23.45" customHeight="1" x14ac:dyDescent="0.2">
      <c r="A377" s="7"/>
      <c r="B377" s="190" t="s">
        <v>227</v>
      </c>
      <c r="C377" s="90"/>
      <c r="D377" s="50"/>
      <c r="E377" s="53"/>
      <c r="F377" s="52"/>
      <c r="G377" s="88">
        <v>1484178</v>
      </c>
      <c r="H377" s="51">
        <v>1484178</v>
      </c>
      <c r="I377" s="51">
        <v>1484178</v>
      </c>
      <c r="J377" s="51"/>
      <c r="K377" s="51">
        <v>1484178</v>
      </c>
      <c r="L377" s="51"/>
      <c r="M377" s="142"/>
    </row>
    <row r="378" spans="1:14" ht="36" x14ac:dyDescent="0.2">
      <c r="A378" s="14" t="s">
        <v>200</v>
      </c>
      <c r="B378" s="9"/>
      <c r="C378" s="31"/>
      <c r="D378" s="48">
        <f>D379</f>
        <v>0</v>
      </c>
      <c r="E378" s="62">
        <f t="shared" ref="E378:F378" si="287">E379</f>
        <v>0</v>
      </c>
      <c r="F378" s="60">
        <f t="shared" si="287"/>
        <v>30000</v>
      </c>
      <c r="G378" s="61"/>
      <c r="H378" s="62"/>
      <c r="I378" s="62"/>
      <c r="J378" s="62"/>
      <c r="K378" s="62"/>
      <c r="L378" s="122"/>
      <c r="N378" s="196" t="s">
        <v>251</v>
      </c>
    </row>
    <row r="379" spans="1:14" ht="48" x14ac:dyDescent="0.2">
      <c r="A379" s="7"/>
      <c r="B379" s="8" t="s">
        <v>201</v>
      </c>
      <c r="C379" s="30"/>
      <c r="D379" s="47">
        <f>D380</f>
        <v>0</v>
      </c>
      <c r="E379" s="54">
        <f t="shared" ref="E379:F380" si="288">E380</f>
        <v>0</v>
      </c>
      <c r="F379" s="56">
        <f t="shared" si="288"/>
        <v>30000</v>
      </c>
      <c r="G379" s="55"/>
      <c r="H379" s="54"/>
      <c r="I379" s="54"/>
      <c r="J379" s="54"/>
      <c r="K379" s="54"/>
      <c r="L379" s="121" t="s">
        <v>202</v>
      </c>
    </row>
    <row r="380" spans="1:14" x14ac:dyDescent="0.2">
      <c r="A380" s="7"/>
      <c r="B380" s="72" t="s">
        <v>120</v>
      </c>
      <c r="C380" s="29"/>
      <c r="D380" s="50">
        <f>D381</f>
        <v>0</v>
      </c>
      <c r="E380" s="53">
        <f t="shared" si="288"/>
        <v>0</v>
      </c>
      <c r="F380" s="52">
        <f t="shared" si="288"/>
        <v>30000</v>
      </c>
      <c r="G380" s="51"/>
      <c r="H380" s="53"/>
      <c r="I380" s="53"/>
      <c r="J380" s="53"/>
      <c r="K380" s="53"/>
      <c r="L380" s="124"/>
    </row>
    <row r="381" spans="1:14" ht="29.45" customHeight="1" x14ac:dyDescent="0.2">
      <c r="A381" s="7"/>
      <c r="B381" s="36" t="s">
        <v>197</v>
      </c>
      <c r="C381" s="90" t="s">
        <v>213</v>
      </c>
      <c r="D381" s="50"/>
      <c r="E381" s="53"/>
      <c r="F381" s="52">
        <v>30000</v>
      </c>
      <c r="G381" s="51"/>
      <c r="H381" s="53"/>
      <c r="I381" s="53"/>
      <c r="J381" s="53"/>
      <c r="K381" s="53"/>
      <c r="L381" s="124"/>
    </row>
    <row r="382" spans="1:14" ht="48" x14ac:dyDescent="0.2">
      <c r="A382" s="14" t="s">
        <v>203</v>
      </c>
      <c r="B382" s="9"/>
      <c r="C382" s="31"/>
      <c r="D382" s="48">
        <f>D383</f>
        <v>11600</v>
      </c>
      <c r="E382" s="62">
        <f t="shared" ref="E382:F384" si="289">E383</f>
        <v>17400</v>
      </c>
      <c r="F382" s="60">
        <f t="shared" si="289"/>
        <v>0</v>
      </c>
      <c r="G382" s="61"/>
      <c r="H382" s="62"/>
      <c r="I382" s="62"/>
      <c r="J382" s="62"/>
      <c r="K382" s="62"/>
      <c r="L382" s="122"/>
      <c r="N382" s="196" t="s">
        <v>252</v>
      </c>
    </row>
    <row r="383" spans="1:14" ht="72" x14ac:dyDescent="0.2">
      <c r="A383" s="7"/>
      <c r="B383" s="16" t="s">
        <v>204</v>
      </c>
      <c r="C383" s="30"/>
      <c r="D383" s="47">
        <f>D384</f>
        <v>11600</v>
      </c>
      <c r="E383" s="54">
        <f t="shared" si="289"/>
        <v>17400</v>
      </c>
      <c r="F383" s="56">
        <f t="shared" si="289"/>
        <v>0</v>
      </c>
      <c r="G383" s="55"/>
      <c r="H383" s="54"/>
      <c r="I383" s="54"/>
      <c r="J383" s="54"/>
      <c r="K383" s="54"/>
      <c r="L383" s="121" t="s">
        <v>205</v>
      </c>
    </row>
    <row r="384" spans="1:14" x14ac:dyDescent="0.2">
      <c r="A384" s="7"/>
      <c r="B384" s="72" t="s">
        <v>120</v>
      </c>
      <c r="C384" s="29"/>
      <c r="D384" s="50">
        <f>D385</f>
        <v>11600</v>
      </c>
      <c r="E384" s="53">
        <f t="shared" si="289"/>
        <v>17400</v>
      </c>
      <c r="F384" s="52">
        <f t="shared" si="289"/>
        <v>0</v>
      </c>
      <c r="G384" s="51"/>
      <c r="H384" s="53"/>
      <c r="I384" s="53"/>
      <c r="J384" s="53"/>
      <c r="K384" s="53"/>
      <c r="L384" s="124"/>
    </row>
    <row r="385" spans="1:14" ht="31.15" customHeight="1" x14ac:dyDescent="0.2">
      <c r="A385" s="7"/>
      <c r="B385" s="36" t="s">
        <v>197</v>
      </c>
      <c r="C385" s="90" t="s">
        <v>213</v>
      </c>
      <c r="D385" s="50">
        <v>11600</v>
      </c>
      <c r="E385" s="53">
        <f>29000-11600</f>
        <v>17400</v>
      </c>
      <c r="F385" s="52"/>
      <c r="G385" s="51"/>
      <c r="H385" s="53"/>
      <c r="I385" s="53"/>
      <c r="J385" s="53"/>
      <c r="K385" s="53"/>
      <c r="L385" s="124"/>
    </row>
    <row r="386" spans="1:14" ht="16.899999999999999" customHeight="1" x14ac:dyDescent="0.2">
      <c r="A386" s="18" t="s">
        <v>103</v>
      </c>
      <c r="B386" s="13"/>
      <c r="C386" s="32"/>
      <c r="D386" s="49">
        <f>D387</f>
        <v>0</v>
      </c>
      <c r="E386" s="59">
        <f t="shared" ref="E386:I386" si="290">E387</f>
        <v>0</v>
      </c>
      <c r="F386" s="57">
        <f t="shared" si="290"/>
        <v>0</v>
      </c>
      <c r="G386" s="58">
        <f t="shared" si="290"/>
        <v>0</v>
      </c>
      <c r="H386" s="59">
        <f t="shared" si="290"/>
        <v>0</v>
      </c>
      <c r="I386" s="59">
        <f t="shared" si="290"/>
        <v>0</v>
      </c>
      <c r="J386" s="59">
        <f>J387</f>
        <v>0</v>
      </c>
      <c r="K386" s="59">
        <f t="shared" ref="K386" si="291">K387</f>
        <v>0</v>
      </c>
      <c r="L386" s="123"/>
    </row>
    <row r="387" spans="1:14" ht="60" x14ac:dyDescent="0.2">
      <c r="A387" s="19" t="s">
        <v>104</v>
      </c>
      <c r="B387" s="20"/>
      <c r="C387" s="34"/>
      <c r="D387" s="84">
        <f>D388+D391</f>
        <v>0</v>
      </c>
      <c r="E387" s="65">
        <f t="shared" ref="E387:F387" si="292">E388+E391</f>
        <v>0</v>
      </c>
      <c r="F387" s="63">
        <f t="shared" si="292"/>
        <v>0</v>
      </c>
      <c r="G387" s="64"/>
      <c r="H387" s="65"/>
      <c r="I387" s="65"/>
      <c r="J387" s="65"/>
      <c r="K387" s="65"/>
      <c r="L387" s="129"/>
      <c r="N387" s="196" t="s">
        <v>253</v>
      </c>
    </row>
    <row r="388" spans="1:14" ht="25.15" customHeight="1" x14ac:dyDescent="0.2">
      <c r="A388" s="7"/>
      <c r="B388" s="4" t="s">
        <v>140</v>
      </c>
      <c r="C388" s="28"/>
      <c r="D388" s="47">
        <f>D389</f>
        <v>0</v>
      </c>
      <c r="E388" s="54">
        <f t="shared" ref="E388:F389" si="293">E389</f>
        <v>0</v>
      </c>
      <c r="F388" s="56">
        <f t="shared" si="293"/>
        <v>0</v>
      </c>
      <c r="G388" s="55"/>
      <c r="H388" s="54"/>
      <c r="I388" s="54"/>
      <c r="J388" s="54"/>
      <c r="K388" s="54"/>
      <c r="L388" s="121" t="s">
        <v>138</v>
      </c>
    </row>
    <row r="389" spans="1:14" ht="13.9" customHeight="1" x14ac:dyDescent="0.2">
      <c r="A389" s="7"/>
      <c r="B389" s="72" t="s">
        <v>120</v>
      </c>
      <c r="C389" s="29"/>
      <c r="D389" s="50">
        <f>D390</f>
        <v>0</v>
      </c>
      <c r="E389" s="53">
        <f t="shared" si="293"/>
        <v>0</v>
      </c>
      <c r="F389" s="52">
        <f t="shared" si="293"/>
        <v>0</v>
      </c>
      <c r="G389" s="51"/>
      <c r="H389" s="53"/>
      <c r="I389" s="53"/>
      <c r="J389" s="53"/>
      <c r="K389" s="53"/>
      <c r="L389" s="124"/>
    </row>
    <row r="390" spans="1:14" ht="33" customHeight="1" x14ac:dyDescent="0.2">
      <c r="A390" s="7"/>
      <c r="B390" s="36" t="s">
        <v>185</v>
      </c>
      <c r="C390" s="90" t="s">
        <v>167</v>
      </c>
      <c r="D390" s="50"/>
      <c r="E390" s="53"/>
      <c r="F390" s="52"/>
      <c r="G390" s="51"/>
      <c r="H390" s="53"/>
      <c r="I390" s="53"/>
      <c r="J390" s="53"/>
      <c r="K390" s="53"/>
      <c r="L390" s="124"/>
    </row>
    <row r="391" spans="1:14" ht="24.6" customHeight="1" x14ac:dyDescent="0.2">
      <c r="A391" s="7"/>
      <c r="B391" s="10" t="s">
        <v>141</v>
      </c>
      <c r="C391" s="30"/>
      <c r="D391" s="47">
        <f>D392</f>
        <v>0</v>
      </c>
      <c r="E391" s="54">
        <f t="shared" ref="E391:F392" si="294">E392</f>
        <v>0</v>
      </c>
      <c r="F391" s="56">
        <f t="shared" si="294"/>
        <v>0</v>
      </c>
      <c r="G391" s="55"/>
      <c r="H391" s="54"/>
      <c r="I391" s="54"/>
      <c r="J391" s="54"/>
      <c r="K391" s="54"/>
      <c r="L391" s="121" t="s">
        <v>139</v>
      </c>
    </row>
    <row r="392" spans="1:14" x14ac:dyDescent="0.2">
      <c r="A392" s="7"/>
      <c r="B392" s="72" t="s">
        <v>120</v>
      </c>
      <c r="C392" s="29"/>
      <c r="D392" s="50">
        <f>D393</f>
        <v>0</v>
      </c>
      <c r="E392" s="53">
        <f t="shared" si="294"/>
        <v>0</v>
      </c>
      <c r="F392" s="52">
        <f t="shared" si="294"/>
        <v>0</v>
      </c>
      <c r="G392" s="51"/>
      <c r="H392" s="53"/>
      <c r="I392" s="53"/>
      <c r="J392" s="53"/>
      <c r="K392" s="53"/>
      <c r="L392" s="124"/>
    </row>
    <row r="393" spans="1:14" ht="31.9" customHeight="1" x14ac:dyDescent="0.2">
      <c r="A393" s="7"/>
      <c r="B393" s="36" t="s">
        <v>185</v>
      </c>
      <c r="C393" s="90" t="s">
        <v>167</v>
      </c>
      <c r="D393" s="50"/>
      <c r="E393" s="53"/>
      <c r="F393" s="52"/>
      <c r="G393" s="51"/>
      <c r="H393" s="53"/>
      <c r="I393" s="53"/>
      <c r="J393" s="53"/>
      <c r="K393" s="53"/>
      <c r="L393" s="124"/>
    </row>
    <row r="394" spans="1:14" ht="12.75" x14ac:dyDescent="0.2">
      <c r="A394" s="143" t="s">
        <v>142</v>
      </c>
    </row>
  </sheetData>
  <mergeCells count="12">
    <mergeCell ref="C4:C8"/>
    <mergeCell ref="L4:L6"/>
    <mergeCell ref="A4:A8"/>
    <mergeCell ref="B4:B8"/>
    <mergeCell ref="D4:F6"/>
    <mergeCell ref="G4:K6"/>
    <mergeCell ref="D7:D8"/>
    <mergeCell ref="E7:E8"/>
    <mergeCell ref="F7:F8"/>
    <mergeCell ref="G7:G8"/>
    <mergeCell ref="H7:H8"/>
    <mergeCell ref="I7:I8"/>
  </mergeCells>
  <phoneticPr fontId="24" type="noConversion"/>
  <pageMargins left="0.7" right="0.7" top="0.75" bottom="0.75" header="0.3" footer="0.3"/>
  <pageSetup paperSize="9" scale="50" fitToHeight="0" orientation="landscape" r:id="rId1"/>
  <ignoredErrors>
    <ignoredError sqref="D387:F387 E385 D21:K21" 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4</vt:i4>
      </vt:variant>
    </vt:vector>
  </HeadingPairs>
  <TitlesOfParts>
    <vt:vector size="5" baseType="lpstr">
      <vt:lpstr>Sheet1</vt:lpstr>
      <vt:lpstr>Sheet1!_Hlk115168433</vt:lpstr>
      <vt:lpstr>Sheet1!_Hlk115168641</vt:lpstr>
      <vt:lpstr>Sheet1!_Hlk115169482</vt:lpstr>
      <vt:lpstr>Sheet1!_Hlk89015825</vt:lpstr>
    </vt:vector>
  </TitlesOfParts>
  <Company>LM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Linda Liepa</dc:creator>
  <cp:lastModifiedBy>Sandra Zērande</cp:lastModifiedBy>
  <cp:lastPrinted>2022-11-04T11:45:33Z</cp:lastPrinted>
  <dcterms:created xsi:type="dcterms:W3CDTF">2022-10-17T08:52:33Z</dcterms:created>
  <dcterms:modified xsi:type="dcterms:W3CDTF">2022-12-22T10:46:16Z</dcterms:modified>
</cp:coreProperties>
</file>