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75"/>
  </bookViews>
  <sheets>
    <sheet name="2.1.1.2. aprēkini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4" l="1"/>
  <c r="E5" i="4"/>
  <c r="F13" i="4"/>
  <c r="F8" i="4"/>
  <c r="F5" i="4"/>
  <c r="D21" i="4" l="1"/>
  <c r="C8" i="4" l="1"/>
  <c r="F12" i="4"/>
  <c r="I11" i="4"/>
  <c r="H11" i="4"/>
  <c r="I10" i="4"/>
  <c r="I9" i="4"/>
  <c r="I8" i="4" s="1"/>
  <c r="H9" i="4"/>
  <c r="F9" i="4"/>
  <c r="H8" i="4"/>
  <c r="G8" i="4"/>
  <c r="F7" i="4"/>
  <c r="I5" i="4"/>
  <c r="H5" i="4"/>
  <c r="G5" i="4"/>
  <c r="C5" i="4"/>
  <c r="I4" i="4"/>
  <c r="I3" i="4" s="1"/>
  <c r="F4" i="4"/>
  <c r="H4" i="4" s="1"/>
  <c r="H3" i="4" s="1"/>
  <c r="H13" i="4" s="1"/>
  <c r="G3" i="4"/>
  <c r="F3" i="4"/>
  <c r="E3" i="4"/>
  <c r="C3" i="4"/>
  <c r="I13" i="4" l="1"/>
</calcChain>
</file>

<file path=xl/sharedStrings.xml><?xml version="1.0" encoding="utf-8"?>
<sst xmlns="http://schemas.openxmlformats.org/spreadsheetml/2006/main" count="47" uniqueCount="47">
  <si>
    <t>Jaunais aprēķins vienam gadam</t>
  </si>
  <si>
    <t>1.</t>
  </si>
  <si>
    <t>1.1.</t>
  </si>
  <si>
    <t>2.</t>
  </si>
  <si>
    <t>Valsts pārbaudes darbu izstrāde (atlīdzības uzņēmuma līgumi), t.sk.:</t>
  </si>
  <si>
    <t>2.1.</t>
  </si>
  <si>
    <t>Valsts pārbaudes darbu vērtēšanas nodrošināšana (atlīdzības, uzņēmuma līgumi), t.sk.:</t>
  </si>
  <si>
    <t>Pozīcija, esošais aprēķins</t>
  </si>
  <si>
    <t>Centralizēto eksāmenu  darbu vērtētāju atalgojums (EUR 1,6 (vid.) par eks.darbu)</t>
  </si>
  <si>
    <t>3.1.</t>
  </si>
  <si>
    <t xml:space="preserve">3. </t>
  </si>
  <si>
    <t>Preces, pakalpojumi un pamatlīdzekļi valsts pārbaudes darbi sagatavošanai un norisei</t>
  </si>
  <si>
    <t>3.2.</t>
  </si>
  <si>
    <t>Pakalpojuma līgums</t>
  </si>
  <si>
    <t>4.</t>
  </si>
  <si>
    <t>Struktūrvienības ierēdņu un darbinieku atlīdzības, polises</t>
  </si>
  <si>
    <t>KOPĀ PAPILDUS</t>
  </si>
  <si>
    <t>3.17.</t>
  </si>
  <si>
    <t>Izmaksas kopā 2023. un turpmākajiem gadiem, t.sk. DDVSAOI</t>
  </si>
  <si>
    <t>2.10.</t>
  </si>
  <si>
    <t>Drošība (apsardze Vaļņu 2) (2300)</t>
  </si>
  <si>
    <t>Pakalpojuma līgums, EIS iegāde</t>
  </si>
  <si>
    <t>Pedagogu profesionālās pilnveides kursi  novada māčibu jomas koordinatoriem pārbaudes darbu vērtēšanā</t>
  </si>
  <si>
    <t>10 darbinieki x 700 euro = 7000 euro</t>
  </si>
  <si>
    <t>28 darbi (katram 2 varianti), 2-5pedagogi vienam darbam, 28 darbi x 5000 euro= 140 000 euro</t>
  </si>
  <si>
    <t>Izmaksas kopā 2023. gadam, t.sk. DDVSAOI</t>
  </si>
  <si>
    <t>28 darbi (katram 2 varianti), 2-5pedagogi vienam darbam, 28 darbi x 3000 euro= 84 000 euro</t>
  </si>
  <si>
    <t>Datori jaunajām amata vietām un datoru nomaiņa darbiniekiem</t>
  </si>
  <si>
    <t>Papildus VIPN darbinieki, piemaksa</t>
  </si>
  <si>
    <t>Satura nodaļai 2 slodzes</t>
  </si>
  <si>
    <t xml:space="preserve"> Kursu vadīšana. (lekcijas, skolotāju iesniegto darbu vērtēšana, konsultācijas, atgriezeniskā saite 12h*100 EUR * 14 eksāmeni* 1 grupa pašvaldības speciālistam. Viena kursa  satura izstrāde 14*1200 euro= 16 800euro.</t>
  </si>
  <si>
    <t>(tehnikas remonts, tehnikas amortizācija, darba vietas labiekārtošana, 5 jaunas darba vietas iekārtošana.)</t>
  </si>
  <si>
    <t xml:space="preserve"> 4. Struktūrvienības ierēdņu un darbinieku atlīdzības, polises</t>
  </si>
  <si>
    <t>7 darbinieki x 12 mēneši x 306 euro x 1.2359 = 31768 euro</t>
  </si>
  <si>
    <t>2 darbinieki x 12 mēneši x 1647 euro x 1.2359 = 48 852 euro</t>
  </si>
  <si>
    <t>polises 5 darbiniekiem</t>
  </si>
  <si>
    <t>kopā</t>
  </si>
  <si>
    <t>3 darbinieki x 12 mēneši x 1647 euro x 1.2359 = 73 279 euro</t>
  </si>
  <si>
    <t>213x5=1 065 euro</t>
  </si>
  <si>
    <t>Papildus nepieciešams 2023.gadam</t>
  </si>
  <si>
    <t>Papildus nepieciešams 2024.gadam</t>
  </si>
  <si>
    <t>Papildus nepieciešams 2025.gadam un turpmāk ik gadu</t>
  </si>
  <si>
    <t>Papildus VIPN darbinieki, VPIS konsultanti</t>
  </si>
  <si>
    <t>Papildus 5 darbinieki - atlīdzība, piemaksas, polises</t>
  </si>
  <si>
    <t xml:space="preserve">no 2023.gada 116 000 faktu*6.55 euro (papildus 0.85 euro)=759 800 euro </t>
  </si>
  <si>
    <t>Izmaksas 2022.gadam</t>
  </si>
  <si>
    <t>11. pielikums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</si>
</sst>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b/>
      <sz val="11"/>
      <color theme="1"/>
      <name val="Calibri"/>
      <family val="2"/>
      <charset val="186"/>
      <scheme val="minor"/>
    </font>
    <font>
      <sz val="12"/>
      <name val="Times New Roman"/>
      <family val="1"/>
      <charset val="186"/>
    </font>
    <font>
      <b/>
      <sz val="12"/>
      <name val="Times New Roman"/>
      <family val="1"/>
      <charset val="186"/>
    </font>
    <font>
      <i/>
      <sz val="12"/>
      <name val="Times New Roman"/>
      <family val="1"/>
      <charset val="186"/>
    </font>
    <font>
      <b/>
      <sz val="9"/>
      <color indexed="20"/>
      <name val="Arial"/>
      <family val="2"/>
    </font>
    <font>
      <b/>
      <sz val="14"/>
      <color theme="1"/>
      <name val="Calibri"/>
      <family val="2"/>
      <charset val="186"/>
      <scheme val="minor"/>
    </font>
    <font>
      <i/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Calibri"/>
      <family val="2"/>
      <charset val="186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indexed="11"/>
        <bgColor indexed="64"/>
      </patternFill>
    </fill>
    <fill>
      <patternFill patternType="solid">
        <fgColor theme="8" tint="0.79998168889431442"/>
        <bgColor rgb="FF000000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rgb="FF000000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6" fillId="4" borderId="0">
      <alignment wrapText="1"/>
    </xf>
    <xf numFmtId="0" fontId="1" fillId="0" borderId="0"/>
  </cellStyleXfs>
  <cellXfs count="50">
    <xf numFmtId="0" fontId="0" fillId="0" borderId="0" xfId="0"/>
    <xf numFmtId="0" fontId="0" fillId="2" borderId="0" xfId="0" applyFill="1"/>
    <xf numFmtId="0" fontId="0" fillId="0" borderId="0" xfId="0" applyAlignment="1">
      <alignment horizontal="center"/>
    </xf>
    <xf numFmtId="0" fontId="5" fillId="2" borderId="1" xfId="0" applyNumberFormat="1" applyFont="1" applyFill="1" applyBorder="1" applyAlignment="1" applyProtection="1">
      <alignment vertical="top" wrapText="1"/>
    </xf>
    <xf numFmtId="0" fontId="0" fillId="0" borderId="1" xfId="0" applyBorder="1"/>
    <xf numFmtId="0" fontId="5" fillId="0" borderId="1" xfId="0" applyNumberFormat="1" applyFont="1" applyFill="1" applyBorder="1" applyAlignment="1" applyProtection="1">
      <alignment vertical="top" wrapText="1"/>
    </xf>
    <xf numFmtId="0" fontId="4" fillId="3" borderId="1" xfId="0" applyNumberFormat="1" applyFont="1" applyFill="1" applyBorder="1" applyAlignment="1" applyProtection="1">
      <alignment vertical="top" wrapText="1"/>
    </xf>
    <xf numFmtId="0" fontId="3" fillId="2" borderId="1" xfId="0" applyNumberFormat="1" applyFont="1" applyFill="1" applyBorder="1" applyAlignment="1" applyProtection="1">
      <alignment vertical="top" wrapText="1"/>
    </xf>
    <xf numFmtId="0" fontId="4" fillId="3" borderId="1" xfId="0" applyNumberFormat="1" applyFont="1" applyFill="1" applyBorder="1" applyAlignment="1" applyProtection="1">
      <alignment horizontal="center" vertical="center" wrapText="1"/>
    </xf>
    <xf numFmtId="0" fontId="4" fillId="3" borderId="1" xfId="0" applyNumberFormat="1" applyFont="1" applyFill="1" applyBorder="1" applyAlignment="1" applyProtection="1">
      <alignment horizontal="left" vertical="center" wrapText="1"/>
    </xf>
    <xf numFmtId="0" fontId="0" fillId="2" borderId="0" xfId="0" applyFill="1" applyAlignment="1">
      <alignment horizontal="left"/>
    </xf>
    <xf numFmtId="0" fontId="3" fillId="0" borderId="1" xfId="0" applyNumberFormat="1" applyFont="1" applyFill="1" applyBorder="1" applyAlignment="1" applyProtection="1">
      <alignment vertical="top" wrapText="1"/>
    </xf>
    <xf numFmtId="0" fontId="4" fillId="3" borderId="1" xfId="0" applyNumberFormat="1" applyFont="1" applyFill="1" applyBorder="1" applyAlignment="1" applyProtection="1">
      <alignment horizontal="center" vertical="top" wrapText="1"/>
    </xf>
    <xf numFmtId="0" fontId="0" fillId="0" borderId="0" xfId="0" applyFont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3" fillId="0" borderId="1" xfId="0" applyNumberFormat="1" applyFont="1" applyFill="1" applyBorder="1" applyAlignment="1" applyProtection="1">
      <alignment horizontal="center" vertical="top" wrapText="1"/>
    </xf>
    <xf numFmtId="0" fontId="7" fillId="0" borderId="0" xfId="0" applyFont="1" applyAlignment="1">
      <alignment horizontal="right"/>
    </xf>
    <xf numFmtId="0" fontId="4" fillId="0" borderId="1" xfId="0" applyNumberFormat="1" applyFont="1" applyFill="1" applyBorder="1" applyAlignment="1" applyProtection="1">
      <alignment horizontal="center" vertical="top" wrapText="1"/>
    </xf>
    <xf numFmtId="0" fontId="5" fillId="3" borderId="1" xfId="0" applyNumberFormat="1" applyFont="1" applyFill="1" applyBorder="1" applyAlignment="1" applyProtection="1">
      <alignment vertical="top" wrapText="1"/>
    </xf>
    <xf numFmtId="0" fontId="4" fillId="5" borderId="1" xfId="0" applyNumberFormat="1" applyFont="1" applyFill="1" applyBorder="1" applyAlignment="1" applyProtection="1">
      <alignment horizontal="center" vertical="center" wrapText="1"/>
    </xf>
    <xf numFmtId="1" fontId="0" fillId="0" borderId="0" xfId="0" applyNumberFormat="1"/>
    <xf numFmtId="1" fontId="0" fillId="2" borderId="0" xfId="0" applyNumberFormat="1" applyFill="1" applyAlignment="1">
      <alignment horizontal="left"/>
    </xf>
    <xf numFmtId="0" fontId="0" fillId="8" borderId="0" xfId="0" applyFill="1"/>
    <xf numFmtId="0" fontId="0" fillId="0" borderId="0" xfId="0" applyFill="1"/>
    <xf numFmtId="0" fontId="8" fillId="0" borderId="1" xfId="0" applyFont="1" applyFill="1" applyBorder="1" applyAlignment="1">
      <alignment horizontal="left" wrapText="1"/>
    </xf>
    <xf numFmtId="0" fontId="9" fillId="0" borderId="1" xfId="0" applyFont="1" applyFill="1" applyBorder="1"/>
    <xf numFmtId="0" fontId="10" fillId="0" borderId="1" xfId="0" applyFont="1" applyFill="1" applyBorder="1" applyAlignment="1">
      <alignment horizontal="center"/>
    </xf>
    <xf numFmtId="0" fontId="10" fillId="0" borderId="1" xfId="0" applyFont="1" applyFill="1" applyBorder="1"/>
    <xf numFmtId="0" fontId="8" fillId="0" borderId="1" xfId="0" applyFont="1" applyFill="1" applyBorder="1"/>
    <xf numFmtId="0" fontId="8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right"/>
    </xf>
    <xf numFmtId="0" fontId="2" fillId="0" borderId="1" xfId="0" applyFont="1" applyBorder="1" applyAlignment="1">
      <alignment horizontal="center" vertical="top"/>
    </xf>
    <xf numFmtId="0" fontId="4" fillId="9" borderId="1" xfId="0" applyNumberFormat="1" applyFont="1" applyFill="1" applyBorder="1" applyAlignment="1" applyProtection="1">
      <alignment horizontal="center" vertical="center" wrapText="1"/>
    </xf>
    <xf numFmtId="3" fontId="4" fillId="9" borderId="1" xfId="0" applyNumberFormat="1" applyFont="1" applyFill="1" applyBorder="1" applyAlignment="1" applyProtection="1">
      <alignment horizontal="center" vertical="top" wrapText="1"/>
    </xf>
    <xf numFmtId="3" fontId="4" fillId="3" borderId="1" xfId="0" applyNumberFormat="1" applyFont="1" applyFill="1" applyBorder="1" applyAlignment="1" applyProtection="1">
      <alignment horizontal="center" vertical="top" wrapText="1"/>
    </xf>
    <xf numFmtId="3" fontId="4" fillId="5" borderId="1" xfId="0" applyNumberFormat="1" applyFont="1" applyFill="1" applyBorder="1" applyAlignment="1" applyProtection="1">
      <alignment horizontal="center" vertical="top" wrapText="1"/>
    </xf>
    <xf numFmtId="3" fontId="3" fillId="10" borderId="1" xfId="0" applyNumberFormat="1" applyFont="1" applyFill="1" applyBorder="1" applyAlignment="1" applyProtection="1">
      <alignment horizontal="right" vertical="top" wrapText="1"/>
    </xf>
    <xf numFmtId="3" fontId="3" fillId="2" borderId="1" xfId="0" applyNumberFormat="1" applyFont="1" applyFill="1" applyBorder="1" applyAlignment="1" applyProtection="1">
      <alignment horizontal="right" vertical="top" wrapText="1"/>
    </xf>
    <xf numFmtId="3" fontId="3" fillId="6" borderId="1" xfId="0" applyNumberFormat="1" applyFont="1" applyFill="1" applyBorder="1" applyAlignment="1" applyProtection="1">
      <alignment horizontal="right" vertical="top" wrapText="1"/>
    </xf>
    <xf numFmtId="3" fontId="4" fillId="3" borderId="1" xfId="0" applyNumberFormat="1" applyFont="1" applyFill="1" applyBorder="1" applyAlignment="1" applyProtection="1">
      <alignment vertical="top" wrapText="1"/>
    </xf>
    <xf numFmtId="3" fontId="3" fillId="0" borderId="1" xfId="0" applyNumberFormat="1" applyFont="1" applyFill="1" applyBorder="1" applyAlignment="1" applyProtection="1">
      <alignment horizontal="right" vertical="top" wrapText="1"/>
    </xf>
    <xf numFmtId="3" fontId="3" fillId="7" borderId="1" xfId="0" applyNumberFormat="1" applyFont="1" applyFill="1" applyBorder="1" applyAlignment="1" applyProtection="1">
      <alignment horizontal="right" vertical="top" wrapText="1"/>
    </xf>
    <xf numFmtId="3" fontId="3" fillId="0" borderId="1" xfId="0" applyNumberFormat="1" applyFont="1" applyFill="1" applyBorder="1" applyAlignment="1" applyProtection="1">
      <alignment vertical="top" wrapText="1"/>
    </xf>
    <xf numFmtId="3" fontId="3" fillId="2" borderId="1" xfId="0" applyNumberFormat="1" applyFont="1" applyFill="1" applyBorder="1" applyAlignment="1" applyProtection="1">
      <alignment vertical="top" wrapText="1"/>
    </xf>
    <xf numFmtId="3" fontId="0" fillId="0" borderId="0" xfId="0" applyNumberFormat="1"/>
    <xf numFmtId="3" fontId="4" fillId="3" borderId="1" xfId="0" applyNumberFormat="1" applyFont="1" applyFill="1" applyBorder="1" applyAlignment="1" applyProtection="1">
      <alignment horizontal="center" vertical="center" wrapText="1"/>
    </xf>
    <xf numFmtId="3" fontId="3" fillId="2" borderId="1" xfId="0" applyNumberFormat="1" applyFont="1" applyFill="1" applyBorder="1" applyAlignment="1" applyProtection="1">
      <alignment horizontal="center" vertical="center" wrapText="1"/>
    </xf>
    <xf numFmtId="2" fontId="0" fillId="0" borderId="0" xfId="0" applyNumberFormat="1" applyFill="1" applyAlignment="1">
      <alignment horizontal="center"/>
    </xf>
    <xf numFmtId="3" fontId="9" fillId="0" borderId="1" xfId="0" applyNumberFormat="1" applyFont="1" applyFill="1" applyBorder="1" applyAlignment="1">
      <alignment horizontal="center"/>
    </xf>
    <xf numFmtId="0" fontId="11" fillId="0" borderId="0" xfId="0" applyFont="1" applyAlignment="1">
      <alignment horizontal="left" vertical="top"/>
    </xf>
  </cellXfs>
  <cellStyles count="4">
    <cellStyle name="Normal" xfId="0" builtinId="0"/>
    <cellStyle name="Normal 2 2" xfId="3"/>
    <cellStyle name="Normal 3" xfId="1"/>
    <cellStyle name="SEM-BPS-sub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22"/>
  <sheetViews>
    <sheetView tabSelected="1" zoomScale="80" zoomScaleNormal="80" workbookViewId="0">
      <selection activeCell="B2" sqref="B2"/>
    </sheetView>
  </sheetViews>
  <sheetFormatPr defaultRowHeight="15" x14ac:dyDescent="0.25"/>
  <cols>
    <col min="1" max="1" width="8.85546875" style="13"/>
    <col min="2" max="2" width="57.7109375" customWidth="1"/>
    <col min="3" max="3" width="13.28515625" style="2" customWidth="1"/>
    <col min="4" max="4" width="57.7109375" customWidth="1"/>
    <col min="5" max="5" width="15" customWidth="1"/>
    <col min="6" max="6" width="14.140625" customWidth="1"/>
    <col min="7" max="7" width="15" hidden="1" customWidth="1"/>
    <col min="8" max="8" width="13" customWidth="1"/>
    <col min="9" max="9" width="13.28515625" customWidth="1"/>
  </cols>
  <sheetData>
    <row r="1" spans="1:55" ht="15.6" x14ac:dyDescent="0.3">
      <c r="A1" s="49" t="s">
        <v>46</v>
      </c>
    </row>
    <row r="2" spans="1:55" s="1" customFormat="1" ht="94.5" x14ac:dyDescent="0.25">
      <c r="A2" s="14"/>
      <c r="B2" s="8" t="s">
        <v>7</v>
      </c>
      <c r="C2" s="8" t="s">
        <v>45</v>
      </c>
      <c r="D2" s="8" t="s">
        <v>0</v>
      </c>
      <c r="E2" s="32" t="s">
        <v>25</v>
      </c>
      <c r="F2" s="8" t="s">
        <v>39</v>
      </c>
      <c r="G2" s="19" t="s">
        <v>18</v>
      </c>
      <c r="H2" s="8" t="s">
        <v>40</v>
      </c>
      <c r="I2" s="8" t="s">
        <v>41</v>
      </c>
    </row>
    <row r="3" spans="1:55" s="10" customFormat="1" ht="31.5" x14ac:dyDescent="0.25">
      <c r="A3" s="12" t="s">
        <v>1</v>
      </c>
      <c r="B3" s="9" t="s">
        <v>4</v>
      </c>
      <c r="C3" s="45">
        <f>SUM(C4:C4)</f>
        <v>84000</v>
      </c>
      <c r="D3" s="9"/>
      <c r="E3" s="33">
        <f>SUM(E4:E4)</f>
        <v>140000</v>
      </c>
      <c r="F3" s="34">
        <f>SUM(F4:F4)</f>
        <v>56000</v>
      </c>
      <c r="G3" s="35">
        <f>SUM(G4:G4)</f>
        <v>56000</v>
      </c>
      <c r="H3" s="34">
        <f>SUM(H4:H4)</f>
        <v>56000</v>
      </c>
      <c r="I3" s="34">
        <f>SUM(I4:I4)</f>
        <v>56000</v>
      </c>
      <c r="J3" s="21"/>
    </row>
    <row r="4" spans="1:55" ht="31.15" x14ac:dyDescent="0.3">
      <c r="A4" s="14" t="s">
        <v>2</v>
      </c>
      <c r="B4" s="3" t="s">
        <v>26</v>
      </c>
      <c r="C4" s="46">
        <v>84000</v>
      </c>
      <c r="D4" s="3" t="s">
        <v>24</v>
      </c>
      <c r="E4" s="36">
        <v>140000</v>
      </c>
      <c r="F4" s="37">
        <f>E4-C4</f>
        <v>56000</v>
      </c>
      <c r="G4" s="38">
        <v>56000</v>
      </c>
      <c r="H4" s="37">
        <f>F4</f>
        <v>56000</v>
      </c>
      <c r="I4" s="37">
        <f>F4</f>
        <v>56000</v>
      </c>
    </row>
    <row r="5" spans="1:55" s="1" customFormat="1" ht="31.5" x14ac:dyDescent="0.25">
      <c r="A5" s="12" t="s">
        <v>3</v>
      </c>
      <c r="B5" s="6" t="s">
        <v>6</v>
      </c>
      <c r="C5" s="34">
        <f>SUM(C6:C7)</f>
        <v>661200</v>
      </c>
      <c r="D5" s="6"/>
      <c r="E5" s="39">
        <f>SUM(E6:E7)</f>
        <v>776600</v>
      </c>
      <c r="F5" s="39">
        <f>SUM(F6:F7)</f>
        <v>115400</v>
      </c>
      <c r="G5" s="39">
        <f>SUM(G6:G7)</f>
        <v>776600</v>
      </c>
      <c r="H5" s="39">
        <f>SUM(H6:H7)</f>
        <v>115400</v>
      </c>
      <c r="I5" s="39">
        <f>SUM(I6:I7)</f>
        <v>115400</v>
      </c>
    </row>
    <row r="6" spans="1:55" ht="31.5" x14ac:dyDescent="0.25">
      <c r="A6" s="15" t="s">
        <v>5</v>
      </c>
      <c r="B6" s="11" t="s">
        <v>8</v>
      </c>
      <c r="C6" s="42">
        <v>661200</v>
      </c>
      <c r="D6" s="5" t="s">
        <v>44</v>
      </c>
      <c r="E6" s="36">
        <v>759800</v>
      </c>
      <c r="F6" s="40">
        <v>98600</v>
      </c>
      <c r="G6" s="41">
        <v>759800</v>
      </c>
      <c r="H6" s="37">
        <v>98600</v>
      </c>
      <c r="I6" s="37">
        <v>98600</v>
      </c>
    </row>
    <row r="7" spans="1:55" ht="65.45" customHeight="1" x14ac:dyDescent="0.25">
      <c r="A7" s="15" t="s">
        <v>19</v>
      </c>
      <c r="B7" s="7" t="s">
        <v>22</v>
      </c>
      <c r="C7" s="42">
        <v>0</v>
      </c>
      <c r="D7" s="5" t="s">
        <v>30</v>
      </c>
      <c r="E7" s="36">
        <v>16800</v>
      </c>
      <c r="F7" s="40">
        <f t="shared" ref="F7" si="0">E7-C7</f>
        <v>16800</v>
      </c>
      <c r="G7" s="41">
        <v>16800</v>
      </c>
      <c r="H7" s="37">
        <v>16800</v>
      </c>
      <c r="I7" s="37">
        <v>16800</v>
      </c>
    </row>
    <row r="8" spans="1:55" ht="31.5" x14ac:dyDescent="0.25">
      <c r="A8" s="17" t="s">
        <v>10</v>
      </c>
      <c r="B8" s="6" t="s">
        <v>11</v>
      </c>
      <c r="C8" s="34">
        <f>SUM(C9:C11)</f>
        <v>11338</v>
      </c>
      <c r="D8" s="4"/>
      <c r="E8" s="34">
        <f>SUM(E9:E11)</f>
        <v>18338</v>
      </c>
      <c r="F8" s="34">
        <f>SUM(F9:F11)</f>
        <v>25636</v>
      </c>
      <c r="G8" s="34">
        <f>SUM(G9:G11)</f>
        <v>18636</v>
      </c>
      <c r="H8" s="34">
        <f>SUM(H9:H11)</f>
        <v>25636</v>
      </c>
      <c r="I8" s="34">
        <f>SUM(I9:I11)</f>
        <v>25636</v>
      </c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</row>
    <row r="9" spans="1:55" s="22" customFormat="1" ht="15.75" x14ac:dyDescent="0.25">
      <c r="A9" s="15" t="s">
        <v>9</v>
      </c>
      <c r="B9" s="11" t="s">
        <v>27</v>
      </c>
      <c r="C9" s="40">
        <v>0</v>
      </c>
      <c r="D9" s="5" t="s">
        <v>23</v>
      </c>
      <c r="E9" s="36">
        <v>7000</v>
      </c>
      <c r="F9" s="40">
        <f>E9-C9</f>
        <v>7000</v>
      </c>
      <c r="G9" s="40">
        <v>0</v>
      </c>
      <c r="H9" s="42">
        <f>SUM(G9-C9)</f>
        <v>0</v>
      </c>
      <c r="I9" s="42">
        <f t="shared" ref="I9:I10" si="1">H9</f>
        <v>0</v>
      </c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  <c r="BA9" s="23"/>
      <c r="BB9" s="23"/>
      <c r="BC9" s="23"/>
    </row>
    <row r="10" spans="1:55" ht="15.75" x14ac:dyDescent="0.25">
      <c r="A10" s="14" t="s">
        <v>12</v>
      </c>
      <c r="B10" s="7" t="s">
        <v>20</v>
      </c>
      <c r="C10" s="42">
        <v>2300</v>
      </c>
      <c r="D10" s="3" t="s">
        <v>13</v>
      </c>
      <c r="E10" s="36">
        <v>2300</v>
      </c>
      <c r="F10" s="40">
        <v>2300</v>
      </c>
      <c r="G10" s="41">
        <v>2300</v>
      </c>
      <c r="H10" s="43">
        <v>2300</v>
      </c>
      <c r="I10" s="40">
        <f t="shared" si="1"/>
        <v>2300</v>
      </c>
    </row>
    <row r="11" spans="1:55" ht="31.5" x14ac:dyDescent="0.25">
      <c r="A11" s="14" t="s">
        <v>17</v>
      </c>
      <c r="B11" s="7" t="s">
        <v>31</v>
      </c>
      <c r="C11" s="42">
        <v>9038</v>
      </c>
      <c r="D11" s="18" t="s">
        <v>21</v>
      </c>
      <c r="E11" s="36">
        <v>9038</v>
      </c>
      <c r="F11" s="40">
        <v>16336</v>
      </c>
      <c r="G11" s="41">
        <v>16336</v>
      </c>
      <c r="H11" s="43">
        <f>16336+7000</f>
        <v>23336</v>
      </c>
      <c r="I11" s="43">
        <f>16336+7000</f>
        <v>23336</v>
      </c>
    </row>
    <row r="12" spans="1:55" ht="15.75" x14ac:dyDescent="0.25">
      <c r="A12" s="31" t="s">
        <v>14</v>
      </c>
      <c r="B12" s="6" t="s">
        <v>15</v>
      </c>
      <c r="C12" s="34"/>
      <c r="D12" s="24" t="s">
        <v>43</v>
      </c>
      <c r="E12" s="34"/>
      <c r="F12" s="34">
        <f>5*1647*12*1.2359+213*5+7*306*12*1.2359</f>
        <v>154964.21160000001</v>
      </c>
      <c r="G12" s="34"/>
      <c r="H12" s="34">
        <v>154964</v>
      </c>
      <c r="I12" s="34">
        <v>154964</v>
      </c>
    </row>
    <row r="13" spans="1:55" ht="18.75" x14ac:dyDescent="0.3">
      <c r="C13" s="47"/>
      <c r="D13" s="16" t="s">
        <v>16</v>
      </c>
      <c r="E13" s="44"/>
      <c r="F13" s="45">
        <f>F3+F5+F8+F12</f>
        <v>352000.21160000004</v>
      </c>
      <c r="G13" s="45"/>
      <c r="H13" s="45">
        <f>H3+H5+H8+H12</f>
        <v>352000</v>
      </c>
      <c r="I13" s="45">
        <f>I3+I5+I8+I12</f>
        <v>352000</v>
      </c>
    </row>
    <row r="14" spans="1:55" ht="14.45" x14ac:dyDescent="0.3">
      <c r="F14" s="2"/>
      <c r="G14" s="2"/>
      <c r="H14" s="2"/>
      <c r="I14" s="2"/>
    </row>
    <row r="16" spans="1:55" ht="15.75" x14ac:dyDescent="0.25">
      <c r="B16" s="25" t="s">
        <v>32</v>
      </c>
      <c r="C16" s="26"/>
      <c r="D16" s="27"/>
      <c r="H16" s="20"/>
    </row>
    <row r="17" spans="2:4" ht="14.45" hidden="1" customHeight="1" x14ac:dyDescent="0.3">
      <c r="B17" s="28" t="s">
        <v>28</v>
      </c>
      <c r="C17" s="29"/>
      <c r="D17" s="28" t="s">
        <v>33</v>
      </c>
    </row>
    <row r="18" spans="2:4" ht="15.75" x14ac:dyDescent="0.25">
      <c r="B18" s="28" t="s">
        <v>42</v>
      </c>
      <c r="C18" s="29"/>
      <c r="D18" s="28" t="s">
        <v>37</v>
      </c>
    </row>
    <row r="19" spans="2:4" ht="15.75" x14ac:dyDescent="0.25">
      <c r="B19" s="28" t="s">
        <v>29</v>
      </c>
      <c r="C19" s="29"/>
      <c r="D19" s="28" t="s">
        <v>34</v>
      </c>
    </row>
    <row r="20" spans="2:4" ht="15.6" x14ac:dyDescent="0.3">
      <c r="B20" s="28" t="s">
        <v>35</v>
      </c>
      <c r="C20" s="29"/>
      <c r="D20" s="28" t="s">
        <v>38</v>
      </c>
    </row>
    <row r="21" spans="2:4" ht="15.75" x14ac:dyDescent="0.25">
      <c r="B21" s="30" t="s">
        <v>36</v>
      </c>
      <c r="C21" s="26"/>
      <c r="D21" s="48">
        <f>31768+73279+48852+1065</f>
        <v>154964</v>
      </c>
    </row>
    <row r="22" spans="2:4" ht="66.599999999999994" customHeight="1" x14ac:dyDescent="0.3"/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2.1.1.2. aprēkini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Līga Lejiņa</dc:creator>
  <cp:lastModifiedBy>Sandra Zērande</cp:lastModifiedBy>
  <cp:lastPrinted>2021-09-30T11:42:34Z</cp:lastPrinted>
  <dcterms:created xsi:type="dcterms:W3CDTF">2021-05-19T09:58:06Z</dcterms:created>
  <dcterms:modified xsi:type="dcterms:W3CDTF">2022-11-04T13:41:19Z</dcterms:modified>
</cp:coreProperties>
</file>