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05" yWindow="-105" windowWidth="23250" windowHeight="12450" tabRatio="581"/>
  </bookViews>
  <sheets>
    <sheet name="1.pielikums_kopsavilkums" sheetId="11" r:id="rId1"/>
    <sheet name="2.pielikumi_izdevumi_pa_EKK" sheetId="16" r:id="rId2"/>
    <sheet name="3.pielikums_Saistību_apmērs" sheetId="14" r:id="rId3"/>
  </sheets>
  <definedNames>
    <definedName name="_xlnm._FilterDatabase" localSheetId="0" hidden="1">'1.pielikums_kopsavilkums'!$A$7:$O$94</definedName>
    <definedName name="_xlnm._FilterDatabase" localSheetId="2" hidden="1">'3.pielikums_Saistību_apmērs'!$A$7:$IQ$120</definedName>
    <definedName name="Excel_BuiltIn_Print_Titles_1" localSheetId="2">'3.pielikums_Saistību_apmērs'!$A$6:$HY$7</definedName>
    <definedName name="Excel_BuiltIn_Print_Titles_1">#REF!</definedName>
    <definedName name="_xlnm.Print_Area" localSheetId="2">'3.pielikums_Saistību_apmērs'!$A:$P</definedName>
    <definedName name="_xlnm.Print_Titles" localSheetId="2">'3.pielikums_Saistību_apmērs'!$6:$7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02" i="14" l="1"/>
  <c r="P103" i="14"/>
  <c r="P104" i="14"/>
  <c r="P105" i="14"/>
  <c r="P101" i="14"/>
  <c r="I106" i="14"/>
  <c r="J106" i="14"/>
  <c r="K106" i="14"/>
  <c r="L106" i="14"/>
  <c r="M106" i="14"/>
  <c r="N106" i="14"/>
  <c r="O106" i="14"/>
  <c r="H106" i="14"/>
  <c r="G106" i="14"/>
  <c r="F106" i="14"/>
  <c r="O120" i="14"/>
  <c r="N120" i="14"/>
  <c r="M120" i="14"/>
  <c r="L120" i="14"/>
  <c r="K120" i="14"/>
  <c r="J120" i="14"/>
  <c r="I120" i="14"/>
  <c r="I123" i="14" s="1"/>
  <c r="H120" i="14"/>
  <c r="G120" i="14"/>
  <c r="F120" i="14"/>
  <c r="P119" i="14"/>
  <c r="P118" i="14"/>
  <c r="P117" i="14"/>
  <c r="P116" i="14"/>
  <c r="P115" i="14"/>
  <c r="P114" i="14"/>
  <c r="P113" i="14"/>
  <c r="P112" i="14"/>
  <c r="P111" i="14"/>
  <c r="P110" i="14"/>
  <c r="P109" i="14"/>
  <c r="P108" i="14"/>
  <c r="P100" i="14"/>
  <c r="P99" i="14"/>
  <c r="P98" i="14"/>
  <c r="P97" i="14"/>
  <c r="P96" i="14"/>
  <c r="P95" i="14"/>
  <c r="P94" i="14"/>
  <c r="P93" i="14"/>
  <c r="P92" i="14"/>
  <c r="P91" i="14"/>
  <c r="P90" i="14"/>
  <c r="P89" i="14"/>
  <c r="P88" i="14"/>
  <c r="P87" i="14"/>
  <c r="P86" i="14"/>
  <c r="P85" i="14"/>
  <c r="P84" i="14"/>
  <c r="P83" i="14"/>
  <c r="P82" i="14"/>
  <c r="P81" i="14"/>
  <c r="P80" i="14"/>
  <c r="P79" i="14"/>
  <c r="P78" i="14"/>
  <c r="P77" i="14"/>
  <c r="P76" i="14"/>
  <c r="P75" i="14"/>
  <c r="P74" i="14"/>
  <c r="P73" i="14"/>
  <c r="P72" i="14"/>
  <c r="P71" i="14"/>
  <c r="P70" i="14"/>
  <c r="P69" i="14"/>
  <c r="P68" i="14"/>
  <c r="P67" i="14"/>
  <c r="P66" i="14"/>
  <c r="P65" i="14"/>
  <c r="P64" i="14"/>
  <c r="P63" i="14"/>
  <c r="P62" i="14"/>
  <c r="P61" i="14"/>
  <c r="P60" i="14"/>
  <c r="P59" i="14"/>
  <c r="P58" i="14"/>
  <c r="P57" i="14"/>
  <c r="P56" i="14"/>
  <c r="P55" i="14"/>
  <c r="P54" i="14"/>
  <c r="P53" i="14"/>
  <c r="P52" i="14"/>
  <c r="P51" i="14"/>
  <c r="P50" i="14"/>
  <c r="P49" i="14"/>
  <c r="P48" i="14"/>
  <c r="P47" i="14"/>
  <c r="P46" i="14"/>
  <c r="P45" i="14"/>
  <c r="P44" i="14"/>
  <c r="P43" i="14"/>
  <c r="P42" i="14"/>
  <c r="P41" i="14"/>
  <c r="P40" i="14"/>
  <c r="P39" i="14"/>
  <c r="P38" i="14"/>
  <c r="P37" i="14"/>
  <c r="P36" i="14"/>
  <c r="P35" i="14"/>
  <c r="P34" i="14"/>
  <c r="P33" i="14"/>
  <c r="P32" i="14"/>
  <c r="P31" i="14"/>
  <c r="P30" i="14"/>
  <c r="P29" i="14"/>
  <c r="P28" i="14"/>
  <c r="P27" i="14"/>
  <c r="P26" i="14"/>
  <c r="P25" i="14"/>
  <c r="P24" i="14"/>
  <c r="P23" i="14"/>
  <c r="P22" i="14"/>
  <c r="P21" i="14"/>
  <c r="P20" i="14"/>
  <c r="P19" i="14"/>
  <c r="P18" i="14"/>
  <c r="P17" i="14"/>
  <c r="P16" i="14"/>
  <c r="P15" i="14"/>
  <c r="P14" i="14"/>
  <c r="P13" i="14"/>
  <c r="P12" i="14"/>
  <c r="P11" i="14"/>
  <c r="P10" i="14"/>
  <c r="P9" i="14"/>
  <c r="I275" i="11"/>
  <c r="I274" i="11"/>
  <c r="P120" i="14" l="1"/>
  <c r="M123" i="14"/>
  <c r="J123" i="14"/>
  <c r="H123" i="14"/>
  <c r="K123" i="14"/>
  <c r="P106" i="14"/>
  <c r="L123" i="14"/>
  <c r="O123" i="14"/>
  <c r="N123" i="14"/>
  <c r="P123" i="14" l="1"/>
  <c r="H257" i="11"/>
  <c r="I257" i="11" s="1"/>
  <c r="I141" i="11" l="1"/>
  <c r="G38" i="11" l="1"/>
  <c r="H38" i="11"/>
  <c r="I39" i="11"/>
  <c r="G279" i="11"/>
  <c r="I38" i="11" l="1"/>
  <c r="H116" i="11"/>
  <c r="I210" i="11" l="1"/>
  <c r="I278" i="11" l="1"/>
  <c r="I276" i="11"/>
  <c r="H168" i="11"/>
  <c r="H130" i="11"/>
  <c r="I271" i="11" l="1"/>
  <c r="H270" i="11"/>
  <c r="I270" i="11" s="1"/>
  <c r="I67" i="11" l="1"/>
  <c r="H186" i="11" l="1"/>
  <c r="H146" i="11" l="1"/>
  <c r="H216" i="11" l="1"/>
  <c r="I216" i="11" s="1"/>
  <c r="I130" i="11"/>
  <c r="I132" i="11"/>
  <c r="I133" i="11"/>
  <c r="H268" i="11" l="1"/>
  <c r="I268" i="11" s="1"/>
  <c r="I186" i="11"/>
  <c r="I168" i="11"/>
  <c r="H164" i="11"/>
  <c r="I164" i="11" s="1"/>
  <c r="I146" i="11"/>
  <c r="H143" i="11"/>
  <c r="H124" i="11"/>
  <c r="I124" i="11" s="1"/>
  <c r="H121" i="11"/>
  <c r="I121" i="11" s="1"/>
  <c r="H113" i="11"/>
  <c r="I113" i="11" s="1"/>
  <c r="H111" i="11"/>
  <c r="I111" i="11" s="1"/>
  <c r="H108" i="11"/>
  <c r="I108" i="11" s="1"/>
  <c r="H102" i="11"/>
  <c r="I102" i="11" s="1"/>
  <c r="H84" i="11"/>
  <c r="H82" i="11"/>
  <c r="I82" i="11" s="1"/>
  <c r="H79" i="11"/>
  <c r="I79" i="11" s="1"/>
  <c r="H69" i="11"/>
  <c r="I69" i="11" s="1"/>
  <c r="H35" i="11"/>
  <c r="I35" i="11" s="1"/>
  <c r="H26" i="11"/>
  <c r="I26" i="11" s="1"/>
  <c r="H24" i="11"/>
  <c r="I24" i="11" s="1"/>
  <c r="H19" i="11"/>
  <c r="I19" i="11" s="1"/>
  <c r="H14" i="11"/>
  <c r="I14" i="11" s="1"/>
  <c r="H12" i="11"/>
  <c r="H9" i="11"/>
  <c r="I269" i="11"/>
  <c r="I267" i="11"/>
  <c r="I266" i="11"/>
  <c r="I265" i="11"/>
  <c r="I264" i="11"/>
  <c r="I263" i="11"/>
  <c r="I262" i="11"/>
  <c r="I261" i="11"/>
  <c r="I260" i="11"/>
  <c r="I259" i="11"/>
  <c r="I258" i="11"/>
  <c r="I256" i="11"/>
  <c r="I255" i="11"/>
  <c r="I254" i="11"/>
  <c r="I253" i="11"/>
  <c r="I252" i="11"/>
  <c r="I251" i="11"/>
  <c r="I250" i="11"/>
  <c r="I249" i="11"/>
  <c r="I248" i="11"/>
  <c r="I247" i="11"/>
  <c r="I246" i="11"/>
  <c r="I245" i="11"/>
  <c r="I244" i="11"/>
  <c r="I243" i="11"/>
  <c r="I242" i="11"/>
  <c r="I241" i="11"/>
  <c r="I240" i="11"/>
  <c r="I239" i="11"/>
  <c r="I238" i="11"/>
  <c r="I237" i="11"/>
  <c r="I236" i="11"/>
  <c r="I235" i="11"/>
  <c r="I234" i="11"/>
  <c r="I233" i="11"/>
  <c r="I232" i="11"/>
  <c r="I231" i="11"/>
  <c r="I230" i="11"/>
  <c r="I229" i="11"/>
  <c r="I228" i="11"/>
  <c r="I227" i="11"/>
  <c r="I226" i="11"/>
  <c r="I225" i="11"/>
  <c r="I224" i="11"/>
  <c r="I223" i="11"/>
  <c r="I222" i="11"/>
  <c r="I221" i="11"/>
  <c r="I220" i="11"/>
  <c r="I219" i="11"/>
  <c r="I218" i="11"/>
  <c r="I217" i="11"/>
  <c r="I215" i="11"/>
  <c r="I214" i="11"/>
  <c r="I213" i="11"/>
  <c r="I212" i="11"/>
  <c r="I211" i="11"/>
  <c r="I209" i="11"/>
  <c r="I208" i="11"/>
  <c r="I207" i="11"/>
  <c r="I206" i="11"/>
  <c r="I205" i="11"/>
  <c r="I204" i="11"/>
  <c r="I203" i="11"/>
  <c r="I202" i="11"/>
  <c r="I201" i="11"/>
  <c r="I200" i="11"/>
  <c r="I199" i="11"/>
  <c r="I198" i="11"/>
  <c r="I197" i="11"/>
  <c r="I196" i="11"/>
  <c r="I195" i="11"/>
  <c r="I194" i="11"/>
  <c r="I193" i="11"/>
  <c r="I192" i="11"/>
  <c r="I191" i="11"/>
  <c r="I190" i="11"/>
  <c r="I189" i="11"/>
  <c r="I188" i="11"/>
  <c r="I187" i="11"/>
  <c r="I185" i="11"/>
  <c r="I184" i="11"/>
  <c r="I183" i="11"/>
  <c r="I182" i="11"/>
  <c r="I181" i="11"/>
  <c r="I180" i="11"/>
  <c r="I179" i="11"/>
  <c r="I178" i="11"/>
  <c r="I177" i="11"/>
  <c r="I176" i="11"/>
  <c r="I175" i="11"/>
  <c r="I174" i="11"/>
  <c r="I173" i="11"/>
  <c r="I172" i="11"/>
  <c r="I171" i="11"/>
  <c r="I170" i="11"/>
  <c r="I169" i="11"/>
  <c r="I167" i="11"/>
  <c r="I166" i="11"/>
  <c r="I165" i="11"/>
  <c r="I163" i="11"/>
  <c r="I162" i="11"/>
  <c r="I161" i="11"/>
  <c r="I160" i="11"/>
  <c r="I159" i="11"/>
  <c r="I158" i="11"/>
  <c r="I157" i="11"/>
  <c r="I156" i="11"/>
  <c r="I155" i="11"/>
  <c r="I154" i="11"/>
  <c r="I153" i="11"/>
  <c r="I152" i="11"/>
  <c r="I151" i="11"/>
  <c r="I150" i="11"/>
  <c r="I149" i="11"/>
  <c r="I148" i="11"/>
  <c r="I147" i="11"/>
  <c r="I145" i="11"/>
  <c r="I144" i="11"/>
  <c r="I142" i="11"/>
  <c r="I140" i="11"/>
  <c r="I139" i="11"/>
  <c r="I138" i="11"/>
  <c r="I137" i="11"/>
  <c r="I136" i="11"/>
  <c r="I135" i="11"/>
  <c r="I134" i="11"/>
  <c r="I131" i="11"/>
  <c r="I94" i="11"/>
  <c r="I93" i="11"/>
  <c r="I92" i="11"/>
  <c r="I91" i="11"/>
  <c r="I90" i="11"/>
  <c r="I89" i="11"/>
  <c r="I88" i="11"/>
  <c r="I87" i="11"/>
  <c r="I86" i="11"/>
  <c r="I85" i="11"/>
  <c r="I83" i="11"/>
  <c r="I81" i="11"/>
  <c r="I80" i="11"/>
  <c r="I78" i="11"/>
  <c r="I77" i="11"/>
  <c r="I76" i="11"/>
  <c r="I75" i="11"/>
  <c r="I74" i="11"/>
  <c r="I73" i="11"/>
  <c r="I72" i="11"/>
  <c r="I71" i="11"/>
  <c r="I70" i="11"/>
  <c r="I68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7" i="11"/>
  <c r="I36" i="11"/>
  <c r="I34" i="11"/>
  <c r="I33" i="11"/>
  <c r="I32" i="11"/>
  <c r="I31" i="11"/>
  <c r="I30" i="11"/>
  <c r="I29" i="11"/>
  <c r="I28" i="11"/>
  <c r="I27" i="11"/>
  <c r="I25" i="11"/>
  <c r="I23" i="11"/>
  <c r="I22" i="11"/>
  <c r="I21" i="11"/>
  <c r="I20" i="11"/>
  <c r="I18" i="11"/>
  <c r="I17" i="11"/>
  <c r="I16" i="11"/>
  <c r="I15" i="11"/>
  <c r="I13" i="11"/>
  <c r="I11" i="11"/>
  <c r="I10" i="11"/>
  <c r="I12" i="11" l="1"/>
  <c r="I84" i="11"/>
  <c r="I143" i="11"/>
  <c r="H129" i="11"/>
  <c r="I129" i="11" s="1"/>
  <c r="I116" i="11"/>
  <c r="H8" i="11"/>
  <c r="I9" i="11"/>
  <c r="I8" i="11" l="1"/>
  <c r="H279" i="11"/>
  <c r="I279" i="11" s="1"/>
  <c r="I126" i="14"/>
  <c r="H126" i="14"/>
  <c r="M126" i="14"/>
  <c r="J126" i="14"/>
  <c r="K126" i="14"/>
  <c r="L126" i="14"/>
  <c r="N126" i="14"/>
  <c r="H99" i="11"/>
  <c r="I99" i="11" l="1"/>
  <c r="H98" i="11"/>
  <c r="I98" i="11" s="1"/>
</calcChain>
</file>

<file path=xl/sharedStrings.xml><?xml version="1.0" encoding="utf-8"?>
<sst xmlns="http://schemas.openxmlformats.org/spreadsheetml/2006/main" count="1607" uniqueCount="1016">
  <si>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</si>
  <si>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</si>
  <si>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</si>
  <si>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</si>
  <si>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</si>
  <si>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</si>
  <si>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</si>
  <si>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</si>
  <si>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</si>
  <si>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</si>
  <si>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</si>
  <si>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</si>
  <si>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</si>
  <si>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</si>
  <si>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</si>
  <si>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</si>
  <si>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</si>
  <si>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</si>
  <si>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</si>
  <si>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</si>
  <si>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</si>
  <si>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</si>
  <si>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04.500</t>
  </si>
  <si>
    <t>Transports</t>
  </si>
  <si>
    <t>4507</t>
  </si>
  <si>
    <t>4509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</si>
  <si>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</si>
  <si>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</si>
  <si>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</si>
  <si>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</si>
  <si>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</si>
  <si>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</si>
  <si>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</si>
  <si>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</si>
  <si>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</si>
  <si>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</si>
  <si>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</si>
  <si>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</si>
  <si>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</si>
  <si>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</si>
  <si>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</si>
  <si>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</si>
  <si>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</si>
  <si>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6212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</si>
  <si>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</si>
  <si>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</si>
  <si>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</si>
  <si>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</si>
  <si>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</si>
  <si>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</si>
  <si>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</si>
  <si>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</si>
  <si>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</si>
  <si>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</si>
  <si>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</si>
  <si>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</si>
  <si>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</si>
  <si>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</si>
  <si>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</si>
  <si>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</si>
  <si>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</si>
  <si>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</si>
  <si>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</si>
  <si>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Siguldas pagasta Centra bibliotēka</t>
  </si>
  <si>
    <t>8214</t>
  </si>
  <si>
    <t>Siguldas pagasta Jūdažu bibliotēka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</si>
  <si>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</si>
  <si>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</si>
  <si>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</si>
  <si>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</si>
  <si>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</si>
  <si>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</si>
  <si>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</si>
  <si>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</si>
  <si>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</si>
  <si>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</si>
  <si>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</si>
  <si>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</si>
  <si>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</si>
  <si>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</si>
  <si>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</si>
  <si>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</si>
  <si>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</si>
  <si>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</si>
  <si>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</si>
  <si>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</si>
  <si>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</si>
  <si>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</si>
  <si>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</si>
  <si>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</si>
  <si>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</si>
  <si>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</si>
  <si>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</si>
  <si>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</si>
  <si>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</si>
  <si>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</si>
  <si>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</si>
  <si>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</si>
  <si>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</si>
  <si>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</si>
  <si>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</si>
  <si>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</si>
  <si>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</si>
  <si>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</si>
  <si>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</si>
  <si>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</si>
  <si>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</si>
  <si>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</si>
  <si>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</si>
  <si>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</si>
  <si>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</si>
  <si>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</si>
  <si>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</si>
  <si>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</si>
  <si>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</si>
  <si>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</si>
  <si>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</si>
  <si>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</si>
  <si>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</si>
  <si>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</si>
  <si>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</si>
  <si>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11171</t>
  </si>
  <si>
    <t>11172</t>
  </si>
  <si>
    <t>11173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</si>
  <si>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</si>
  <si>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</si>
  <si>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</si>
  <si>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</si>
  <si>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</si>
  <si>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</si>
  <si>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</si>
  <si>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</si>
  <si>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</si>
  <si>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</si>
  <si>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</si>
  <si>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</si>
  <si>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</si>
  <si>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</si>
  <si>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</si>
  <si>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</si>
  <si>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</si>
  <si>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</si>
  <si>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</si>
  <si>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</si>
  <si>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</si>
  <si>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</si>
  <si>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</si>
  <si>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</si>
  <si>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</si>
  <si>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10994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</si>
  <si>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</si>
  <si>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</si>
  <si>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</si>
  <si>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</si>
  <si>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</si>
  <si>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</si>
  <si>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</si>
  <si>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</si>
  <si>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</si>
  <si>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</si>
  <si>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</si>
  <si>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</si>
  <si>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</si>
  <si>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</si>
  <si>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</si>
  <si>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</si>
  <si>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</si>
  <si>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</si>
  <si>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</si>
  <si>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</si>
  <si>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</si>
  <si>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</si>
  <si>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</si>
  <si>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</si>
  <si>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</si>
  <si>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</si>
  <si>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</si>
  <si>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</si>
  <si>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</si>
  <si>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</si>
  <si>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</si>
  <si>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</si>
  <si>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</si>
  <si>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</si>
  <si>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</si>
  <si>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</si>
  <si>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</si>
  <si>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</si>
  <si>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</si>
  <si>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</si>
  <si>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</si>
  <si>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</si>
  <si>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</si>
  <si>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</si>
  <si>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</si>
  <si>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</si>
  <si>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</si>
  <si>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</si>
  <si>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</si>
  <si>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</si>
  <si>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</si>
  <si>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</si>
  <si>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</si>
  <si>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</si>
  <si>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</si>
  <si>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</si>
  <si>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</si>
  <si>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Pakalpojumu centrs</t>
  </si>
  <si>
    <t>Mālpils klientu apkalpošanas centrs</t>
  </si>
  <si>
    <t>Inčukalna klientu apkalpošanas centrs</t>
  </si>
  <si>
    <t>Dzimtsarakstu nodaļa</t>
  </si>
  <si>
    <t>Informācijas tehnoloģijas nodaļa</t>
  </si>
  <si>
    <t>Mālpils PII "Māllēpīte"</t>
  </si>
  <si>
    <t>01.700</t>
  </si>
  <si>
    <t>Pašvaldības budžeta iekšējā valsts parāda darījumi</t>
  </si>
  <si>
    <t>01.800</t>
  </si>
  <si>
    <t>Norēķini ar pašvaldību budžetiem-par izglītību</t>
  </si>
  <si>
    <t>03.600</t>
  </si>
  <si>
    <t>Pašvaldības policija</t>
  </si>
  <si>
    <t>04.100</t>
  </si>
  <si>
    <t>Bērnu un jauniešu nodarbinātības pasākumi vasaras brīvlaikā</t>
  </si>
  <si>
    <t>04.400</t>
  </si>
  <si>
    <t>Būvniecības kontroles nodaļa</t>
  </si>
  <si>
    <t>Ielu un ceļu uzturēšana no valsts mērķdotācijas līdzekļiem</t>
  </si>
  <si>
    <t>04.700</t>
  </si>
  <si>
    <t>473101</t>
  </si>
  <si>
    <t>SAA administrācija</t>
  </si>
  <si>
    <t>473102</t>
  </si>
  <si>
    <t>Tūrisma informācijas centrs</t>
  </si>
  <si>
    <t>473103</t>
  </si>
  <si>
    <t>Livonija ordeņa Siguldas pils</t>
  </si>
  <si>
    <t>473105</t>
  </si>
  <si>
    <t>Pils Komplekss</t>
  </si>
  <si>
    <t>473106</t>
  </si>
  <si>
    <t>ID kartes un to apkalpošana</t>
  </si>
  <si>
    <t>473107</t>
  </si>
  <si>
    <t>Uzņēmējdarbības atbalsta punkts</t>
  </si>
  <si>
    <t>473108</t>
  </si>
  <si>
    <t>GNP apmeklētāju centrs</t>
  </si>
  <si>
    <t>473110</t>
  </si>
  <si>
    <t>Pilsētas plānošanas nodaļa</t>
  </si>
  <si>
    <t>473111</t>
  </si>
  <si>
    <t>Siguldas Jaunā pils</t>
  </si>
  <si>
    <t>Līdzfinansējums infrastruktūras sakārtošanai</t>
  </si>
  <si>
    <t>04.900</t>
  </si>
  <si>
    <t>Pašvaldības īpašuma atsavināšana</t>
  </si>
  <si>
    <t xml:space="preserve">Īpašumu un vides pārvaldības nodaļa
</t>
  </si>
  <si>
    <t>Pašvaldības īpašumu remonts un apsaimniekošana</t>
  </si>
  <si>
    <t>Siguldas pils kompleksa sabiedriskā-biroja ēka</t>
  </si>
  <si>
    <t>6219</t>
  </si>
  <si>
    <t>Siguldas pils kompleksa Jaunā pils</t>
  </si>
  <si>
    <t>Pašvaldības dzīvokļu uzturēšana</t>
  </si>
  <si>
    <t>Dzelzceļa stacijas ēkas un laukuma apsaimniekošana</t>
  </si>
  <si>
    <t>Allažu sporta halle</t>
  </si>
  <si>
    <t>Koncesijas uzraudzība</t>
  </si>
  <si>
    <t>Autotransporta uzturēšana</t>
  </si>
  <si>
    <t>Sporta pārvalde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</si>
  <si>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</si>
  <si>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</si>
  <si>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</si>
  <si>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</si>
  <si>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</si>
  <si>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</si>
  <si>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</si>
  <si>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novada Kultūras centrs</t>
  </si>
  <si>
    <t>Siguldas pils paviljons</t>
  </si>
  <si>
    <t>Siguldas pagasta Kultūras nams</t>
  </si>
  <si>
    <t>Mores pagasta Tautas nams</t>
  </si>
  <si>
    <t>Allažu pagasta Tautas nams</t>
  </si>
  <si>
    <t>Siguldas koncertzāle "Baltais flīģelis''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</si>
  <si>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</si>
  <si>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</si>
  <si>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</si>
  <si>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</si>
  <si>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</si>
  <si>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</si>
  <si>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</si>
  <si>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</si>
  <si>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</si>
  <si>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PII ''Ieviņa''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</si>
  <si>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</si>
  <si>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</si>
  <si>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</si>
  <si>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</si>
  <si>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</si>
  <si>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</si>
  <si>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</si>
  <si>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Maijas Pīlāgas Lēdurgas Mākslas un mūzikas skola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</si>
  <si>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</si>
  <si>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</si>
  <si>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</si>
  <si>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</si>
  <si>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</si>
  <si>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</si>
  <si>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</si>
  <si>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Siguldas Mākslu skola ''Baltais Flīģelis''</t>
  </si>
  <si>
    <t>Sporta skola</t>
  </si>
  <si>
    <t>Inčukalna mūzikas skola</t>
  </si>
  <si>
    <t>Krimuldas mūzikas un mākslas skola</t>
  </si>
  <si>
    <t>Izglītības pārvalde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</si>
  <si>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</si>
  <si>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</si>
  <si>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</si>
  <si>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</si>
  <si>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</si>
  <si>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</si>
  <si>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</si>
  <si>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EKK grupa</t>
  </si>
  <si>
    <t>Struktūrvienība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</si>
  <si>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</si>
  <si>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</si>
  <si>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</si>
  <si>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</si>
  <si>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</si>
  <si>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</si>
  <si>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</si>
  <si>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</si>
  <si>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</si>
  <si>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</si>
  <si>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</si>
  <si>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</si>
  <si>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</si>
  <si>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</si>
  <si>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</si>
  <si>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</si>
  <si>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Vispārējas vadības sektora parāda darījumi</t>
  </si>
  <si>
    <t>Vispārēja rakstura transferti starp valsts pārvaldes dažādiem līmeņiem</t>
  </si>
  <si>
    <t>Subsīdijas un dotācijas komersantiem</t>
  </si>
  <si>
    <t>Pārējie neklasificētie sabiedriskās kārtības un drošības pakalpojumi</t>
  </si>
  <si>
    <t>Vispārējās nodarbinātības jautājumi</t>
  </si>
  <si>
    <t>Citas nozares</t>
  </si>
  <si>
    <t>Pārējā citur neklasificēta ekonomiskā darbība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</si>
  <si>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</si>
  <si>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</si>
  <si>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</si>
  <si>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</si>
  <si>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</si>
  <si>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</si>
  <si>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</si>
  <si>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</si>
  <si>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</si>
  <si>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</si>
  <si>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</si>
  <si>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9529</t>
  </si>
  <si>
    <t>Pašvaldības  nodeva par izklaidējoša rakstura pasākumu sarīkošanu publiskās vietās</t>
  </si>
  <si>
    <t>Pašvaldību nodevas</t>
  </si>
  <si>
    <t>9500</t>
  </si>
  <si>
    <t>9490</t>
  </si>
  <si>
    <t>9450</t>
  </si>
  <si>
    <t>Valsts nodeva par uzvārda, vārda un tautības ieraksta maiņu personu apliecinošos dokumentos</t>
  </si>
  <si>
    <t>9430</t>
  </si>
  <si>
    <t>Valsts nodeva par apliecinājumiem un citu funkciju pildīšanu bāriņtiesās</t>
  </si>
  <si>
    <t>9420</t>
  </si>
  <si>
    <t>Valsts nodevas, kuras ieskaita pašvaldību budžeta</t>
  </si>
  <si>
    <t>9400</t>
  </si>
  <si>
    <t>Nodeva par ziņu par deklarēto dzīvesvietu reģistrāciju</t>
  </si>
  <si>
    <t>9186</t>
  </si>
  <si>
    <t>Nodeva par informācijas saņemšanu no Fizisko personu reģistra</t>
  </si>
  <si>
    <t>9183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</si>
  <si>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</si>
  <si>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</si>
  <si>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</si>
  <si>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</si>
  <si>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</si>
  <si>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8640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</si>
  <si>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</si>
  <si>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</si>
  <si>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</si>
  <si>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</si>
  <si>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</si>
  <si>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5531</t>
  </si>
  <si>
    <t>NODOKĻI UN MAKSĀJUMI PAR TIESĪBĀM LIETOT ATSEVIŠĶAS PRECES</t>
  </si>
  <si>
    <t>5500</t>
  </si>
  <si>
    <t>5410</t>
  </si>
  <si>
    <t>5400</t>
  </si>
  <si>
    <t>Nodokļi</t>
  </si>
  <si>
    <t>5000.</t>
  </si>
  <si>
    <t>Kavējuma nauda par mājokļiem</t>
  </si>
  <si>
    <t>41322</t>
  </si>
  <si>
    <t>Nekustamā īpašuma nodokļa par mājokļiem parādi par iepriekšējiem gadiem</t>
  </si>
  <si>
    <t>41321</t>
  </si>
  <si>
    <t>Nekustamais īpašuma nodokļa par mājokļiem kārtējā saimn.gada ieņēmumi</t>
  </si>
  <si>
    <t>4131</t>
  </si>
  <si>
    <t>Kavējuma nauda par NĪN par ēkām</t>
  </si>
  <si>
    <t>41222</t>
  </si>
  <si>
    <t>Nekustamā īpašuma nodokļa par ēkām parādi par iepriekšējiem gadiem</t>
  </si>
  <si>
    <t>41221</t>
  </si>
  <si>
    <t>Nekustamā īpašuma nodokļa par ēkām un būvēm kārtējā saimn.gada ieņēmumi</t>
  </si>
  <si>
    <t>Kavējuma nauda par NīN par zemi</t>
  </si>
  <si>
    <t>41122</t>
  </si>
  <si>
    <t>Nekustamā īpašuma nodokļa par zemi iepriekšējo gadu parādi</t>
  </si>
  <si>
    <t>41121</t>
  </si>
  <si>
    <t>Nekustamā īpašuma nodokļa par zemi kārtējā saimnieciskā gada ieņēmumi</t>
  </si>
  <si>
    <t>4111</t>
  </si>
  <si>
    <t>Nekustamā īpašuma nodoklis</t>
  </si>
  <si>
    <t>4100.</t>
  </si>
  <si>
    <t>ĪPAŠUMA NODOKLIS</t>
  </si>
  <si>
    <t>4000.</t>
  </si>
  <si>
    <t>Pārējie iepriekš neklasificētie pašu ieņēmumi</t>
  </si>
  <si>
    <t>214999</t>
  </si>
  <si>
    <t>213999</t>
  </si>
  <si>
    <t>Dalības maksa semināros, sacensībās</t>
  </si>
  <si>
    <t>213998</t>
  </si>
  <si>
    <t>Būvvaldes  pakalpojumi</t>
  </si>
  <si>
    <t>213996</t>
  </si>
  <si>
    <t>Apbedīšanas  pakalpojumi</t>
  </si>
  <si>
    <t>213995</t>
  </si>
  <si>
    <t>Ieņēmumi par grāmatu realizāciju-PVN 5 %</t>
  </si>
  <si>
    <t>2139941</t>
  </si>
  <si>
    <t>Ieņēmumi par ID karšu un suvenīru realizāciju</t>
  </si>
  <si>
    <t>213994</t>
  </si>
  <si>
    <t>Laulību ceremoniju pakalpojumi</t>
  </si>
  <si>
    <t>213992</t>
  </si>
  <si>
    <t>Koncesijas uzraudzības pakalpojumi</t>
  </si>
  <si>
    <t>213991</t>
  </si>
  <si>
    <t>Citi ieņēmumi par maksas pakalpojumiem</t>
  </si>
  <si>
    <t>21399</t>
  </si>
  <si>
    <t>Ieņēmumi par  komunālajiem pakalpojumiem</t>
  </si>
  <si>
    <t>21394</t>
  </si>
  <si>
    <t>Ieņēmumi par biļešu realizāciju</t>
  </si>
  <si>
    <t>21393</t>
  </si>
  <si>
    <t>Maksa par personu uzturēšanos soc.aprūpes iestādēs</t>
  </si>
  <si>
    <t>21391</t>
  </si>
  <si>
    <t>Pārēji ieņēmumi par nomu un īri</t>
  </si>
  <si>
    <t>21389</t>
  </si>
  <si>
    <t>21384</t>
  </si>
  <si>
    <t>Ieņēmumi no kustamā īpašuma iznomāšanas</t>
  </si>
  <si>
    <t>21383</t>
  </si>
  <si>
    <t>Ieņēmumi par viesnīcu pakalpojumiem</t>
  </si>
  <si>
    <t>21382</t>
  </si>
  <si>
    <t>Ieņēmumi par apsaimniekošanu</t>
  </si>
  <si>
    <t>213815</t>
  </si>
  <si>
    <t>Ieņēmumi par atkritumu izvešanu</t>
  </si>
  <si>
    <t>213814</t>
  </si>
  <si>
    <t>Ieņēmumi par elektrību</t>
  </si>
  <si>
    <t>213813</t>
  </si>
  <si>
    <t>Ieņēmumi par ūdeni, kanalizāciju</t>
  </si>
  <si>
    <t>213812</t>
  </si>
  <si>
    <t>Ieņēmumi par apkuri</t>
  </si>
  <si>
    <t>213811</t>
  </si>
  <si>
    <t>Ieņēmumi par telpu nomu</t>
  </si>
  <si>
    <t>213810</t>
  </si>
  <si>
    <t>21381</t>
  </si>
  <si>
    <t>Ieņēmumi par pārējo dokumentu izsniegšanu un pārējiem kancelejas pakalpojumiem</t>
  </si>
  <si>
    <t>21379</t>
  </si>
  <si>
    <t>Pārējie ieņēmumi par izglītības pakalpojumiem</t>
  </si>
  <si>
    <t>21359</t>
  </si>
  <si>
    <t>21352</t>
  </si>
  <si>
    <t>21351</t>
  </si>
  <si>
    <t>Ieņēmumi no budžeta iestāžu un struktūrvienību sniegtajiem maksas pakalpojumiemu un citi pašu ieņēmumi</t>
  </si>
  <si>
    <t>21300</t>
  </si>
  <si>
    <t>BUDŽETA IESTĀŽU IEŅĒMUMI</t>
  </si>
  <si>
    <t>21000</t>
  </si>
  <si>
    <t xml:space="preserve">Pārējie pašvaldības saņemtie transferti no citām pašvaldībām </t>
  </si>
  <si>
    <t>192003</t>
  </si>
  <si>
    <t>Pašvaldības saņemtie transferti no citām pašvaldībām izglītības funkciju nodrošināšanai</t>
  </si>
  <si>
    <t>192001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</si>
  <si>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</si>
  <si>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</si>
  <si>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</si>
  <si>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</si>
  <si>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18640</t>
  </si>
  <si>
    <t>Pašvaldību no valsts budžeta iestādēm saņemtie transferti RS pol.instrumentu un pārējās ārvalstu fin.pal. līdzfinansētajiem projektiem (pasākumiem)</t>
  </si>
  <si>
    <t>18630</t>
  </si>
  <si>
    <t>18629</t>
  </si>
  <si>
    <t>Mērķdotācija pašvaldību izglītības iestāžu piecgadīgo un sešgadīgo bērnu apmācībai</t>
  </si>
  <si>
    <t>18625</t>
  </si>
  <si>
    <t>Mērķdotācija pašvaldību pamatizglītības, vispārējās izglītības un daļējai interešu izglītības finanšēšanai</t>
  </si>
  <si>
    <t>18624</t>
  </si>
  <si>
    <t>Mērķdotācijas kultūras pasākumiem</t>
  </si>
  <si>
    <t>18622</t>
  </si>
  <si>
    <t>Mērķdotācija izglītības pasākumiem</t>
  </si>
  <si>
    <t>18621</t>
  </si>
  <si>
    <t xml:space="preserve">Pašvaldību saņemtie valsts budžeta transferti </t>
  </si>
  <si>
    <t>18620</t>
  </si>
  <si>
    <t>Pašvaldību saņemtie transferti no valsts budžeta</t>
  </si>
  <si>
    <t>18600</t>
  </si>
  <si>
    <t>18000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</si>
  <si>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</si>
  <si>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</si>
  <si>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</si>
  <si>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</si>
  <si>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</si>
  <si>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</si>
  <si>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meža īpašuma pārdošanas</t>
  </si>
  <si>
    <t>13220</t>
  </si>
  <si>
    <t>Ieņēmumi no zemes īpašuma pārdošanas</t>
  </si>
  <si>
    <t>13210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</si>
  <si>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</si>
  <si>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</si>
  <si>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</si>
  <si>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</si>
  <si>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</si>
  <si>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</si>
  <si>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</si>
  <si>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12399</t>
  </si>
  <si>
    <t>12395</t>
  </si>
  <si>
    <t>12393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</si>
  <si>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</si>
  <si>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</si>
  <si>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</si>
  <si>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</si>
  <si>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</si>
  <si>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1112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</si>
  <si>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</si>
  <si>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</si>
  <si>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</si>
  <si>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</si>
  <si>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</si>
  <si>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10154</t>
  </si>
  <si>
    <t>Naudas sodi, ko uzliek pašvaldība-administratīvā komisija, Pašvaldības policija</t>
  </si>
  <si>
    <t>10140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</si>
  <si>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</si>
  <si>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</si>
  <si>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</si>
  <si>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</si>
  <si>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</si>
  <si>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</si>
  <si>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</si>
  <si>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</si>
  <si>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</si>
  <si>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</si>
  <si>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</si>
  <si>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</si>
  <si>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</si>
  <si>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</si>
  <si>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</si>
  <si>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</si>
  <si>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</si>
  <si>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</si>
  <si>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9200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</si>
  <si>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</si>
  <si>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</si>
  <si>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</si>
  <si>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</si>
  <si>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</si>
  <si>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</si>
  <si>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</si>
  <si>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</si>
  <si>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</si>
  <si>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</si>
  <si>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</si>
  <si>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</si>
  <si>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</si>
  <si>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</si>
  <si>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</si>
  <si>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</si>
  <si>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</si>
  <si>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</si>
  <si>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</si>
  <si>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</si>
  <si>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</si>
  <si>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Ēkas uzturēšana Lēdurgā</t>
  </si>
  <si>
    <t>6225</t>
  </si>
  <si>
    <t>Ēkas uzturēšana Raganā</t>
  </si>
  <si>
    <t>6224</t>
  </si>
  <si>
    <t>Ēkas uzturēšana Mālpilī</t>
  </si>
  <si>
    <t>6223</t>
  </si>
  <si>
    <t>Ēkas uzturēšana Inčukalnā</t>
  </si>
  <si>
    <t>6222</t>
  </si>
  <si>
    <t>Turaidas skolas ēkas uzturēšana</t>
  </si>
  <si>
    <t>62210</t>
  </si>
  <si>
    <t>Kapsētu pārraudzības nodaļa</t>
  </si>
  <si>
    <t>Vides pārvaldības nodaļa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</si>
  <si>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</si>
  <si>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</si>
  <si>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</si>
  <si>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</si>
  <si>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</si>
  <si>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</si>
  <si>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Sabiedrisko attiecību nodaļa</t>
  </si>
  <si>
    <t>473112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</si>
  <si>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</si>
  <si>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</si>
  <si>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</si>
  <si>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</si>
  <si>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</si>
  <si>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Mores klientu apkalpošanas centrs</t>
  </si>
  <si>
    <t>11175</t>
  </si>
  <si>
    <t>Krimuldas klientu apkalpošanas centrs</t>
  </si>
  <si>
    <t>Izpildvara, likumdošanas vara</t>
  </si>
  <si>
    <t>Budžeta līdzekļu atlikums 31.12.2022.</t>
  </si>
  <si>
    <t>Budžeta līdzekļu atlikums 01.01.2022.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</si>
  <si>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</si>
  <si>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</si>
  <si>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</si>
  <si>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</si>
  <si>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</si>
  <si>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</si>
  <si>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</si>
  <si>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</si>
  <si>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SIGULDAS NOVADA PAŠVALDĪBAS IZDEVUMU TĀME 2022.GADAM PA FUNKCIONĀLAJĀM KATEGORIJĀM UN EKONOMISKĀS KLASIFIKĀCIJAS KODIEM</t>
  </si>
  <si>
    <t>Budžeta plāns, EUR</t>
  </si>
  <si>
    <t>Subsīdijas un dotācijas komersantiem, biedrībām, nodibinājumiem ES pol. instr.un pārējās ārvalstu finanšu palīdzības līdzfinansēto projektu un pasākumu ietvaros</t>
  </si>
  <si>
    <t>Pamatlīdzekļi</t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</si>
  <si>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</si>
  <si>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FUNKCIONĀLAI KATEGORIJAI</t>
    </r>
  </si>
  <si>
    <r>
      <t xml:space="preserve">BUDŽETA IEŅĒMUMI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</si>
  <si>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t>Starptautiskā sadarbība</t>
  </si>
  <si>
    <t>Budžeta plāns pēc grozījumiem, EUR</t>
  </si>
  <si>
    <t>Budžeta grozījumi, EUR</t>
  </si>
  <si>
    <t>Vēlēšanu komisija</t>
  </si>
  <si>
    <t>Pārējie iepriekš neklasificētie īpašiem mērķiem noteiktie ieņēmumi</t>
  </si>
  <si>
    <t>Pārējie neklasificētie iestāžu ieņēmumi par iestāžu sniegtajiem maksas pakalpojumiem un citi pašu ieņēmumi</t>
  </si>
  <si>
    <t>10.700</t>
  </si>
  <si>
    <t>Pārējais citur neklasifcēts atblasts sociāli atstumtām personām</t>
  </si>
  <si>
    <t>Ukrainas bēgļu atbalstam</t>
  </si>
  <si>
    <t>Skulmes dzimtas ekspozīcija</t>
  </si>
  <si>
    <t>Kompensācijas, kuras izmaksā personām, pamatojoties uz Latvijas tiesu nolēmumiem</t>
  </si>
  <si>
    <t>6500</t>
  </si>
  <si>
    <t>7700</t>
  </si>
  <si>
    <t>1115</t>
  </si>
  <si>
    <t>Kapsētu pārvaldības nodaļa</t>
  </si>
  <si>
    <t>82381</t>
  </si>
  <si>
    <t>PII "ĀBELĪTE"</t>
  </si>
  <si>
    <t>Mālpils Mūzikas un mākslas skola</t>
  </si>
  <si>
    <t>Siguldas Sporta skola</t>
  </si>
  <si>
    <t>Inčukalna Mūzikas un mākslas skola</t>
  </si>
  <si>
    <t>Krimuldas Mūzikas un mākslas skola</t>
  </si>
  <si>
    <t>Maijas Pīlāgas Lēdurgas mākslas skola</t>
  </si>
  <si>
    <t>Pārējais citur neklasificēts atbalsts sociāli atstumtām personām
Pārējais citur neklasificēts atbalsts sociāli atstumtām personām</t>
  </si>
  <si>
    <t>1071</t>
  </si>
  <si>
    <t>Ieņēmumi no vadošā partnera partneru grupas īstenotajiem ES  politiku instrumentu projektiem</t>
  </si>
  <si>
    <t>Iestādes ieņēmumi no ārvalstu finanšu palīdzības</t>
  </si>
  <si>
    <t>17212V</t>
  </si>
  <si>
    <t>Pašvaldības budžeta iekšējā valsts parāda darījumi par Ropažu novadu (Vangažu pilsēta)</t>
  </si>
  <si>
    <t>Nr.p.k.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</si>
  <si>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</si>
  <si>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</si>
  <si>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</si>
  <si>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</si>
  <si>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</si>
  <si>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</si>
  <si>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</si>
  <si>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</si>
  <si>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</si>
  <si>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1</t>
  </si>
  <si>
    <t>Valsts kase</t>
  </si>
  <si>
    <t>Ieguldījums PSIA Vangažu avots "Ūdenssaimniecības projekta īstenošanai"</t>
  </si>
  <si>
    <t>19.07.2013</t>
  </si>
  <si>
    <t>20.07.2023</t>
  </si>
  <si>
    <t>2</t>
  </si>
  <si>
    <t>KPFI projekts Inčukalna pamatskolas un Vangažu vidusskolas renovācija</t>
  </si>
  <si>
    <t>03.07.2012</t>
  </si>
  <si>
    <t>20.06.2022</t>
  </si>
  <si>
    <t>3</t>
  </si>
  <si>
    <t>09.04.2020</t>
  </si>
  <si>
    <t>20.03.2030</t>
  </si>
  <si>
    <t>4</t>
  </si>
  <si>
    <t>ERAF Uzņēmējdarbības veicināšanai nepieciešamās infrastruktūras attīstība, Piena iela</t>
  </si>
  <si>
    <t>06.09.2018</t>
  </si>
  <si>
    <t>20.08.2048</t>
  </si>
  <si>
    <t>5</t>
  </si>
  <si>
    <t>ERAF Uzņēmējdarbības veicināšanai nepieciešamās infrastruktūras attīstība, Rikteres iela</t>
  </si>
  <si>
    <t>06.08.2018</t>
  </si>
  <si>
    <t>20.07.2048</t>
  </si>
  <si>
    <t>6</t>
  </si>
  <si>
    <t>ERAF Uzņēmējdarbības veicināšanai nepieciešamās intrastruktūras attīstība, Rūpniecības iela</t>
  </si>
  <si>
    <t>7</t>
  </si>
  <si>
    <t>ES projekts "Infrastruktūras attīstība Inčukalna novadā veicot ieguldījumus komercdarbības attīstībai"</t>
  </si>
  <si>
    <t>25.10.2018</t>
  </si>
  <si>
    <t>20.09.2043</t>
  </si>
  <si>
    <t>8</t>
  </si>
  <si>
    <t>Grants ceļu pārbūve Krimuldas novadā</t>
  </si>
  <si>
    <t>02.07.2020</t>
  </si>
  <si>
    <t>20.12.2029</t>
  </si>
  <si>
    <t>9</t>
  </si>
  <si>
    <t>Pašvaldības  ēkas Vangažos Parka ielā 2 rekonstrukcija</t>
  </si>
  <si>
    <t>07.07.2008</t>
  </si>
  <si>
    <t>20.06.2023</t>
  </si>
  <si>
    <t>10</t>
  </si>
  <si>
    <t>PII Minka rekonstrukcija</t>
  </si>
  <si>
    <t>07.05.2008</t>
  </si>
  <si>
    <t>20.04.2023</t>
  </si>
  <si>
    <t>11</t>
  </si>
  <si>
    <t>17.04.2013</t>
  </si>
  <si>
    <t>12</t>
  </si>
  <si>
    <t>PSIA "Vangažu avots" pamatkapitāla palielināšana</t>
  </si>
  <si>
    <t>21.05.2008</t>
  </si>
  <si>
    <t>20.05.2023</t>
  </si>
  <si>
    <t>13</t>
  </si>
  <si>
    <t>Sporta kompleksa ar peldbaseinu būvei</t>
  </si>
  <si>
    <t>13.06.2002</t>
  </si>
  <si>
    <t>30.04.2022</t>
  </si>
  <si>
    <t>14</t>
  </si>
  <si>
    <t>Vangažu PII "Jancis" jumta rekonstrukcija</t>
  </si>
  <si>
    <t>02.05.2006</t>
  </si>
  <si>
    <t>02.01.2027</t>
  </si>
  <si>
    <t>15</t>
  </si>
  <si>
    <t>Vangažu vidusskolas logu nomaiņa,PII Jancis  rekonstrukcijas projekts</t>
  </si>
  <si>
    <t>12.05.2005</t>
  </si>
  <si>
    <t>20.04.2025</t>
  </si>
  <si>
    <t>16</t>
  </si>
  <si>
    <t>28.10.2019</t>
  </si>
  <si>
    <t>20.08.2038</t>
  </si>
  <si>
    <t>17</t>
  </si>
  <si>
    <t>Krimuldas vidusskolas stadiona rekonstrukcijai</t>
  </si>
  <si>
    <t>06.05.2021</t>
  </si>
  <si>
    <t>20.04.2026</t>
  </si>
  <si>
    <t>18</t>
  </si>
  <si>
    <t>P-139/2018 - pašvald. autonomo funkciju veikš.nepieciešamā transporta (jauna autobusa) iegāde</t>
  </si>
  <si>
    <t>11.04.2018</t>
  </si>
  <si>
    <t>20.03.2025</t>
  </si>
  <si>
    <t>19</t>
  </si>
  <si>
    <t>26.07.2016</t>
  </si>
  <si>
    <t>20.07.2031</t>
  </si>
  <si>
    <t>20</t>
  </si>
  <si>
    <t>20.07.2041</t>
  </si>
  <si>
    <t>21</t>
  </si>
  <si>
    <t>P-198/2017 – Pils ielas (krustojums ar Pils, Cēsu, Līvkalna ielām) apļveida krustojuma atjaunošana Siguldā, Siguldas novadā</t>
  </si>
  <si>
    <t>24.05.2017</t>
  </si>
  <si>
    <t>20.05.2032</t>
  </si>
  <si>
    <t>22</t>
  </si>
  <si>
    <t>P-199/2017 – Pulkv.Brieža ielas (no P.Brieža, Lauktehnikas un Vildogas ielām) apļveida krustojuma atjaunošana</t>
  </si>
  <si>
    <t>23</t>
  </si>
  <si>
    <t>P-201/2021-projekta “Jūdažu ielas pārbūve Siguldā, Siguldas novadā” īstenošanai</t>
  </si>
  <si>
    <t>16.06.2021</t>
  </si>
  <si>
    <t>20.05.2036</t>
  </si>
  <si>
    <t>24</t>
  </si>
  <si>
    <t>P-205/2015 - Siguldas pils kompleksa saimn. ēkas Pils ielā 16 pārbūve</t>
  </si>
  <si>
    <t>16.06.2015</t>
  </si>
  <si>
    <t>20.06.2030</t>
  </si>
  <si>
    <t>25</t>
  </si>
  <si>
    <t>P-21/2016 - Siguldas sporta kompleksa projektēšana un būvniecība</t>
  </si>
  <si>
    <t>29.02.2016</t>
  </si>
  <si>
    <t>20.02.2041</t>
  </si>
  <si>
    <t>26</t>
  </si>
  <si>
    <t>P-237/2017 – Siguldas Jaunās pils pārbūves un restaurācijas būvprojekta izstrāde un ekspertīze.</t>
  </si>
  <si>
    <t>01.06.2017</t>
  </si>
  <si>
    <t>20.05.2022</t>
  </si>
  <si>
    <t>27</t>
  </si>
  <si>
    <t>P-238/2017 – Skolas ēkas pārbūves un Siguldas Valsts ģimnāzijas mācību korpusa būvprojekta izstrāde un ekspertīze.</t>
  </si>
  <si>
    <t>28</t>
  </si>
  <si>
    <t>P-242/2018 – Mores amatu māja -Ēdnīcas pārbūve par Amatu māju, katlu mājas pārbūve par sociālās aprūpes centru un katlu mājas novietošana</t>
  </si>
  <si>
    <t>01.06.2018</t>
  </si>
  <si>
    <t>20.05.2038</t>
  </si>
  <si>
    <t>29</t>
  </si>
  <si>
    <t>P-247/2020-projekta “Pirmsskolas izglītības iestādes “Tornīši” un Allažu pamatskolas izglītības grupu paplašināšana” īstenošanai</t>
  </si>
  <si>
    <t>17.08.2020</t>
  </si>
  <si>
    <t>20.07.2035</t>
  </si>
  <si>
    <t>30</t>
  </si>
  <si>
    <t>P-248/2020-projekta “Atbrīvotāju ielas pārbūve” īstenošanai</t>
  </si>
  <si>
    <t>31</t>
  </si>
  <si>
    <t>05.03.2019</t>
  </si>
  <si>
    <t>20.02.2044</t>
  </si>
  <si>
    <t>32</t>
  </si>
  <si>
    <t>P-256/2015 - Jumta siltināšana un seguma atjaunošana sporta zāles fasādes, vestibila un 2 klašu remonts Siguldas 1. pamatskolā</t>
  </si>
  <si>
    <t>22.07.2015</t>
  </si>
  <si>
    <t>33</t>
  </si>
  <si>
    <t>P-257/2015 - Fasādes un iekštelpu remonts, skatuves iekārtu iegāde un uzstādīšana, koncertzāles akustisko paneļu iegāde, uzstādīšanas ventilācijas modernizācija, ''Baltais flīģelis''</t>
  </si>
  <si>
    <t>34</t>
  </si>
  <si>
    <t>06.07.2021</t>
  </si>
  <si>
    <t>35</t>
  </si>
  <si>
    <t>P-267/2019 - Starptautiski nozīmīga pasākuma nodrošināšanai nepieciešamās Peldu ielas, Siguldā, Siguldas novadā, avārijas seku likvidēšanai</t>
  </si>
  <si>
    <t>13.11.2019</t>
  </si>
  <si>
    <t>20.10.2034</t>
  </si>
  <si>
    <t>36</t>
  </si>
  <si>
    <t>P-285/2019 - ERAF projekta "Kultūra, vēsture, arhitektūra Gaujas un laika lokos" īstenošanai</t>
  </si>
  <si>
    <t>09.12.2019</t>
  </si>
  <si>
    <t>20.11.2044</t>
  </si>
  <si>
    <t>37</t>
  </si>
  <si>
    <t>10.09.2020</t>
  </si>
  <si>
    <t>20.08.2045</t>
  </si>
  <si>
    <t>38</t>
  </si>
  <si>
    <t>P-326/2015 - PII Saulīte teritorijas labiekārtošanas darbu veikšana</t>
  </si>
  <si>
    <t>26.08.2015</t>
  </si>
  <si>
    <t>20.08.2030</t>
  </si>
  <si>
    <t>39</t>
  </si>
  <si>
    <t>P-327/2015 - PII Ābelīte remonts</t>
  </si>
  <si>
    <t>40</t>
  </si>
  <si>
    <t>P-328/2015 - Laurenču sākumskolas pagrabstāva rekonstrukcija / pārbūve un kāpņu izbūve Laurenču ielā 7, Siguldā, Siguldas novadā</t>
  </si>
  <si>
    <t>41</t>
  </si>
  <si>
    <t>P-329/2017 - Lakstīgalas, Ziedu, Lāčplēša (no Ziedu ielas līdz Jāņa Čakstes ielai), Jāņa Čakstes ielas asfaltbetona seguma vienlaidus remonts Siguldā, Siguldas novadā</t>
  </si>
  <si>
    <t>06.07.2017</t>
  </si>
  <si>
    <t>20.06.2032</t>
  </si>
  <si>
    <t>42</t>
  </si>
  <si>
    <t>P-333/2017 - Siguldas 1.pamatskolas pārbūve</t>
  </si>
  <si>
    <t>03.07.2017</t>
  </si>
  <si>
    <t>43</t>
  </si>
  <si>
    <t>P-335/2017 - Kalna ielas (no valsts galvenā autoceļa A2 līdz Noliktavu ielai) asfaltbetona seguma vienlaidus remonts Siguldā, Siguldas novadā.</t>
  </si>
  <si>
    <t>44</t>
  </si>
  <si>
    <t>P-341/2016 - Laurenču ielas atjaunošana Siguldā, P-341/2016</t>
  </si>
  <si>
    <t>22.11.2016</t>
  </si>
  <si>
    <t>20.11.2031</t>
  </si>
  <si>
    <t>45</t>
  </si>
  <si>
    <t>P-342/2016 - Gājēju celiņa izbūve Strēlnieku ielā posmā no Pulkveža Brieža ielas līdz Gāles ielai, P 342/2016</t>
  </si>
  <si>
    <t>46</t>
  </si>
  <si>
    <t>P-343/2016 - Siguldas novada administrācijas un kultūras nama ēkas vienkāršotā atjaunošana Zinātnes ielā 7</t>
  </si>
  <si>
    <t>47</t>
  </si>
  <si>
    <t>P-353/2015 - Pils ielas no Cēsu ielas līdz Raiņa ielai un Cēsu ielas no Raiņa ielas līdz Pils ielai asfaltbetona seguma vienlaidus remonts Siguldā, Siguldas novadā.</t>
  </si>
  <si>
    <t>09.09.2015</t>
  </si>
  <si>
    <t>20.09.2030</t>
  </si>
  <si>
    <t>48</t>
  </si>
  <si>
    <t>P-354/2016 - Televīzijas ielas pārbūve posmā no Līvkalna ielas līdz Dārza ielai, Siguldā, Siguldas novadā</t>
  </si>
  <si>
    <t>30.11.2016</t>
  </si>
  <si>
    <t>49</t>
  </si>
  <si>
    <t>P-379/2016 - Jaunās Laurenču sākumskolas mācību korpusu automašīnu stāvlaukuma izbūve</t>
  </si>
  <si>
    <t>28.12.2016</t>
  </si>
  <si>
    <t>20.12.2031</t>
  </si>
  <si>
    <t>50</t>
  </si>
  <si>
    <t>P-380/2016 - Līvkalna ielas pārbūve posmā no Krišjāņa Barona ielas līdz Televīzijas ielai Siguldā, Siguldas novadā</t>
  </si>
  <si>
    <t>51</t>
  </si>
  <si>
    <t>P-429/2015- Ēkas Skolas ielā 3, Siguldā, Siguldas novadā, telpu remonts pirmsskolas izglītības iestādes darbības nodrošināšanai</t>
  </si>
  <si>
    <t>15.12.2015</t>
  </si>
  <si>
    <t>20.12.2030</t>
  </si>
  <si>
    <t>52</t>
  </si>
  <si>
    <t>P-433/2015 - Autostāvvietu izbūve Institūta ielā un Mores ielā, Peltēs, Siguldas pagastā, Siguldas novadā</t>
  </si>
  <si>
    <t>53</t>
  </si>
  <si>
    <t>P-434/2015 - Gājēju celiņa izbūve Zaļkalna ielā un Klusās ielas pārbūve Allažu pagastā, Siguldas novadā</t>
  </si>
  <si>
    <t>54</t>
  </si>
  <si>
    <t>P-436/2015 - Siguldas novada pašvaldības ceļu un ielu investīciju projekts - 4 objekti</t>
  </si>
  <si>
    <t>16.12.2015</t>
  </si>
  <si>
    <t>55</t>
  </si>
  <si>
    <t>P-447/2017 – Paparžu ielas pārbūve Siguldā, Siguldas novadā</t>
  </si>
  <si>
    <t>17.08.2017</t>
  </si>
  <si>
    <t>20.08.2032</t>
  </si>
  <si>
    <t>56</t>
  </si>
  <si>
    <t>P-447/2018 - sociālo iestāžu investīciju projekta “Sociālās aprūpes mājas “Gaismiņas”, Stīveros, Allažu pagastā, Siguldas novadā vienkāršotā fasādes atjaunošana” īstenošanai</t>
  </si>
  <si>
    <t>02.08.2018</t>
  </si>
  <si>
    <t>20.07.2028</t>
  </si>
  <si>
    <t>57</t>
  </si>
  <si>
    <t>P-448/2017 – Allažu pamatskolas atjaunošana (energoefektivitātes paaugstināšana) Skolas ielā 5, Allažos</t>
  </si>
  <si>
    <t>58</t>
  </si>
  <si>
    <t>P-448/2018 - Grants seguma atjaunošana un apaugumu noņemšana autoceļiem: Pullēni - Strazdiņi; Vecumnieki - Bisenieki; Vecumnieki - Pullēni; Baznīca - kapliča; Pansionāts – Alkšņi un autoceļam: Kalni - Pādes, Allažu pagastā, Siguldas novadā</t>
  </si>
  <si>
    <t>07.08.2018</t>
  </si>
  <si>
    <t>28.07.2028</t>
  </si>
  <si>
    <t>59</t>
  </si>
  <si>
    <t>P-457/2017 – PII Pasaciņa ēkas Skolas 3, Siguldā, Siguldas novadā telpu atjaunošana</t>
  </si>
  <si>
    <t>25.08.2017</t>
  </si>
  <si>
    <t>20.08.2027</t>
  </si>
  <si>
    <t>60</t>
  </si>
  <si>
    <t>P-480/2020-ERAF projekta (Nr.5.5.1.0/17/I/004) “Kultūra, vēsture, arhitektūra Gaujas un laika lokos” īstenošanai</t>
  </si>
  <si>
    <t>07.12.2020</t>
  </si>
  <si>
    <t>20.11.2045</t>
  </si>
  <si>
    <t>61</t>
  </si>
  <si>
    <t>P-481/2020-ERAF projekta (Nr.8.1.2.0/17/I/005) “Siguldas Valsts ģimnāzijas un Siguldas 1.pamatskolas atjaunošana, pārbūve un materiāltehniskās bāzes modernizācija” īstenošanai</t>
  </si>
  <si>
    <t>62</t>
  </si>
  <si>
    <t>P-517/2018 - Siguldas novada pašvaldības pirmsskolas izglītības iestāžu un Allažu pamatskolas iekštelpu atjaunošana</t>
  </si>
  <si>
    <t>31.08.2018</t>
  </si>
  <si>
    <t>20.08.2028</t>
  </si>
  <si>
    <t>63</t>
  </si>
  <si>
    <t>P-533/2017 - Autoceļa A2-Mednieki-V85(Jūdaži) grants seguma remonts Siguldas pagastā, Siguldas novadā</t>
  </si>
  <si>
    <t>02.10.2017</t>
  </si>
  <si>
    <t>20.09.2032</t>
  </si>
  <si>
    <t>64</t>
  </si>
  <si>
    <t>P-534/2017 - Uzņēmējdarbības atbalsta pasākumi Siguldas novada pašvaldības ražošanas apbūvei piegulošajās teritorijās” īstenošanai</t>
  </si>
  <si>
    <t>20.09.2027</t>
  </si>
  <si>
    <t>65</t>
  </si>
  <si>
    <t>P-540/2018 - Miera ielas seguma pārbūve un asfaltbetona virskārtas atjaunošana Pulkveža Brieža ielā, Siguldā, Siguldas novadā, Lāčplēša ielā, Siguldā, Siguldas novadā, Birztalu ielā, Allažos, Siguldas novadā</t>
  </si>
  <si>
    <t>14.09.2018</t>
  </si>
  <si>
    <t>20.09.2028</t>
  </si>
  <si>
    <t>66</t>
  </si>
  <si>
    <t>P-594/2017 - Nākotnes ielas pārbūve posmā no Tilta ielas līdz Riekstu ielai</t>
  </si>
  <si>
    <t>18.10.2017</t>
  </si>
  <si>
    <t>20.10.2032</t>
  </si>
  <si>
    <t>67</t>
  </si>
  <si>
    <t>P-626/2017 – Jāņa Poruka ielas pārbūve ar lietusūdens kanalizācijas sistēmas un lietusūdens attīrīšanas sistēmas iekārtu izbūvi.</t>
  </si>
  <si>
    <t>02.11.2017</t>
  </si>
  <si>
    <t>68</t>
  </si>
  <si>
    <t>P-67/2019 - Meldru ielas un Doņu ielas pārbūve Siguldā, Siguldas novadā</t>
  </si>
  <si>
    <t>10.05.2019</t>
  </si>
  <si>
    <t>20.04.2034</t>
  </si>
  <si>
    <t>69</t>
  </si>
  <si>
    <t>P-68/2017 - EKII projekta (Nr. EKII-2/6)Siltumnīcefekta gāzu emisiju samazināšana Siguldas novada Kultūras centra ēkā</t>
  </si>
  <si>
    <t>21.03.2017</t>
  </si>
  <si>
    <t>20.03.2037</t>
  </si>
  <si>
    <t>70</t>
  </si>
  <si>
    <t>P-68/2019 - Grants autoceļa 9427 P8-"Pelītes"(posmā no valsts reģionālā autoceļa P8 Inciems-Sigulda-Ķegums līdz autoceļam 9427 "Egles"-"Rugāji"pārbūve Siguldas pagastā, Siguldas novadā</t>
  </si>
  <si>
    <t>71</t>
  </si>
  <si>
    <t>P-690/2017 – Gājēju celiņa izbūve autoceļa V83 posmā no Televīzijas ielas līdz Nākotnes ielai Siguldā, Siguldas novadā</t>
  </si>
  <si>
    <t>20.12.2017</t>
  </si>
  <si>
    <t>20.12.2032</t>
  </si>
  <si>
    <t>72</t>
  </si>
  <si>
    <t>P-69/2017 - Siguldas novada administrācijas un kultūras nama ēkas vienkāršotā atjaunošana Zinātnes ielā II</t>
  </si>
  <si>
    <t>20.03.2031</t>
  </si>
  <si>
    <t>73</t>
  </si>
  <si>
    <t>P-69/2019 - EKII projekta(Nr.EKII-1/5) -"Siltumnīcefekta gāzu emisiju samazināšana valsts nozīmes arhitektūras piemineklī Nr.8333"Jaunā pils""īstenošanai</t>
  </si>
  <si>
    <t>20.04.2044</t>
  </si>
  <si>
    <t>74</t>
  </si>
  <si>
    <t>P-692/2017 – Kult.iestādes invest. projekta Siguldas Kultūras centra pārbūve par zema patēriņa enerģijas ēku.</t>
  </si>
  <si>
    <t>28.12.2017</t>
  </si>
  <si>
    <t>20.12.2037</t>
  </si>
  <si>
    <t>75</t>
  </si>
  <si>
    <t>P-693/2018 - Grants seguma atjaunošana un apaugumu noņemšana autoceļiem Siguldas novadā</t>
  </si>
  <si>
    <t>29.11.2018</t>
  </si>
  <si>
    <t>20.11.2028</t>
  </si>
  <si>
    <t>76</t>
  </si>
  <si>
    <t xml:space="preserve">_x000D_
P-710/2018 - ERAF projekta (Nr.5.5.1.0/17/I/004) “Kultūra, vēsture, arhitektūra Gaujas un laika lokos” īstenošanai_x000D_
</t>
  </si>
  <si>
    <t>10.12.2018</t>
  </si>
  <si>
    <t>20.11.2043</t>
  </si>
  <si>
    <t>77</t>
  </si>
  <si>
    <t>P-71/2020-ELFLA projekta"Siguldas novada pašvaldības trīs grants ceļu posmu pārbūve Siguldas um Mores pagastos"īstenošanai</t>
  </si>
  <si>
    <t>25.03.2020</t>
  </si>
  <si>
    <t>20.03.2035</t>
  </si>
  <si>
    <t>78</t>
  </si>
  <si>
    <t>P-72/2020-ELFLA projekta"Siguldas novada pašvaldības trīs grants ceļu posmu pārbūve Allažu um Mores pagastos"īstenošanai</t>
  </si>
  <si>
    <t>79</t>
  </si>
  <si>
    <t>P-77/2018 - ERAF 5.6.2.0/16/I/020 - Siguldas Pils kompleksa ēku pārbūve, revitalizācija uzņēmējdarbības atbalstam</t>
  </si>
  <si>
    <t>07.03.2018</t>
  </si>
  <si>
    <t>20.02.2038</t>
  </si>
  <si>
    <t>80</t>
  </si>
  <si>
    <t>P-78/2018 - ERAF 5.6.2.0/16/I/020 - Siguldas Pils kompleksa ēku pārbūve, revitalizācija uzņēmējdarbības atbalstam</t>
  </si>
  <si>
    <t>81</t>
  </si>
  <si>
    <t>PP-21/2018 - Investīciju projektu īstenošanai (saistību pārjaunošana)</t>
  </si>
  <si>
    <t>15.08.2018</t>
  </si>
  <si>
    <t>20.02.2033</t>
  </si>
  <si>
    <t>82</t>
  </si>
  <si>
    <t>Projekta "Grants ceļa Sidgunda-Ezeri-Kārde"2. un 3. posma īstenošanai</t>
  </si>
  <si>
    <t>03.12.2020</t>
  </si>
  <si>
    <t>20.11.2040</t>
  </si>
  <si>
    <t>83</t>
  </si>
  <si>
    <t>Projekta "Jaunās un Krasta ielas pārbūve"īstenošanai</t>
  </si>
  <si>
    <t>06.10.2020</t>
  </si>
  <si>
    <t>20.09.2040</t>
  </si>
  <si>
    <t>84</t>
  </si>
  <si>
    <t>P-305/2021-Enerģētikas ielas un tās inženierkomunikāciju pārbūve īstenošanai</t>
  </si>
  <si>
    <t>03.08.2021</t>
  </si>
  <si>
    <t>22.07.2041</t>
  </si>
  <si>
    <t>85</t>
  </si>
  <si>
    <t>P-304/2021-Vainagu ielas pārbūve Siguldā, Siguldas novadā īstenošanai</t>
  </si>
  <si>
    <t>21.07.2036</t>
  </si>
  <si>
    <t>86</t>
  </si>
  <si>
    <t>P-395/2021-projekta “Mālpils novada vidusskolas mācību telpu remonts un labiekārtošana, elektrosadales tīkla pārbūve” īstenošanai</t>
  </si>
  <si>
    <t>13.09.2021</t>
  </si>
  <si>
    <t>20.08.2041</t>
  </si>
  <si>
    <t>87</t>
  </si>
  <si>
    <t>P-394/2021-projekta “Grants ceļa Baņģi-Pilskalni pārbūve” īstenošanai</t>
  </si>
  <si>
    <t>88</t>
  </si>
  <si>
    <t>P-396/2021-ERAF projekta (Nr.3.3.1.0/20/I/015) “Uzņēmējdarbības atbalsta pasākumi Siguldas novada pašvaldības ražošanas apbūvei pieguļošajās teritorijās – Limbu ceļa pārbūve” īstenošanai</t>
  </si>
  <si>
    <t>15.09.2021</t>
  </si>
  <si>
    <t>20.08.2036</t>
  </si>
  <si>
    <t>89</t>
  </si>
  <si>
    <t>P-487/2021-KF projekta (Nr.5.2.1.2/20/A/001) “Zaļo un dārza atkritumu kompostēšanas laukuma izveide Siguldas novadā” īstenošanai</t>
  </si>
  <si>
    <t>29.10.2021</t>
  </si>
  <si>
    <t>21.10.2041</t>
  </si>
  <si>
    <t>90</t>
  </si>
  <si>
    <t>P-488/2021-ERAF projekta (Nr.5.6.2.0/20/I/006) “Lauku ielas pārbūve, teritorijas revitalizācija uzņēmējdarbības atbalstam” īstenošanai</t>
  </si>
  <si>
    <t>20.10.2036</t>
  </si>
  <si>
    <t>91</t>
  </si>
  <si>
    <t>P-568/2021-projekta “Amatu mājas izglītības iestādes mājturības, tehnoloģiju un mākslas nodarbībām, mūžizglītības pasākumiem un amatu prasmju darbnīcu izveidei pārbūve” īstenošanai</t>
  </si>
  <si>
    <t>10.12.2021</t>
  </si>
  <si>
    <t>20.11.2041</t>
  </si>
  <si>
    <t>92</t>
  </si>
  <si>
    <t>P-20/2022-ERAF projekta "Grupu mājas būvniecība sociālo un atelpas brīža pakalpojumu nodrošināšanai Siguldas novadā"</t>
  </si>
  <si>
    <t>23.03.2022</t>
  </si>
  <si>
    <t>20.03.2042</t>
  </si>
  <si>
    <t>93</t>
  </si>
  <si>
    <t>Multifunkcionāla aktīvās atpūtas parka un sporta laukuma būvniecība Raiņa parkā, Siguldā</t>
  </si>
  <si>
    <t>10.08.2022</t>
  </si>
  <si>
    <t>21.07.2042</t>
  </si>
  <si>
    <t>94</t>
  </si>
  <si>
    <t>P-237/2022-2.2.	Projekta "Grants ceļa Baņģi - Pilskalni pārbūve" investīciju īstenošanai</t>
  </si>
  <si>
    <t>23.08.2022</t>
  </si>
  <si>
    <t>20.08.2042</t>
  </si>
  <si>
    <t>95</t>
  </si>
  <si>
    <t>P-234/2022-projekta"Mālpils vidusskolas virtuves bloka un ēdamzāles telpu apdares un komunikāciju remontdarbi" investīciju īstenošanai"</t>
  </si>
  <si>
    <t>96</t>
  </si>
  <si>
    <t>P-235/2022-2.2. Projekta "Inčukalna pamatskolas virtuves bloka remontdarbi" investīciju īstenošanai</t>
  </si>
  <si>
    <t>97</t>
  </si>
  <si>
    <t>P-236/2022-Projekta "Komunikāciju remontdarbi Inčukalna pirmsskolas izglītības iestādē "Minka" Inčukalnā" investīciju īstenošanai</t>
  </si>
  <si>
    <t>AIZŅĒMUMI KOPĀ</t>
  </si>
  <si>
    <t>GALVOJUMI</t>
  </si>
  <si>
    <t>A1/1/1/14/814ES Kohēzijas fonda finansētā PR "Ūdensaimniecības" pakalpojumu attīstība Siguldas pilsētā</t>
  </si>
  <si>
    <t>24.10.2014</t>
  </si>
  <si>
    <t>20.12.2025</t>
  </si>
  <si>
    <t>A1/1/13/372 - HKohēzijas fonda PR Ūdenssaimniecības pakalpojumu attīstība Siguldas novadā, Siguldas pilsētā, III k.</t>
  </si>
  <si>
    <t>01.08.2013</t>
  </si>
  <si>
    <t>A1/1/18/472- Galvojums "Ūdenssaimniecības pakalpojumu attīstība Siguldas notekūdeņu aglomerācijā V.kārta, Nr. 5.3.1.0/16/I/001</t>
  </si>
  <si>
    <t>19.07.2018</t>
  </si>
  <si>
    <t>20.06.2028</t>
  </si>
  <si>
    <t>A1/1/20/549-Projekta “Ūdensapgādes tīklu paplašināšanas būvdarbi Eiropas Savienības Kohēzijas fonda līdzfinansētā ūdenssaimniecības projekta “Ūdenssaimniecības pakalpojumu attīstība Siguldas notekūdeņu aglomerācijā, V kārta” Nr. 5.3.1.0/16/I/001 aktivitāšu teritorijā”  īstenošanai</t>
  </si>
  <si>
    <t>13.08.2020</t>
  </si>
  <si>
    <t>20.07.2030</t>
  </si>
  <si>
    <t>A1/1/20/551-KF projekta Nr. 5.3.1.0/16/I/001 “Ūdenssaimniecības pakalpojumu attīstība Siguldas notekūdeņu aglomerācijā, V kārta”  īstenošanai</t>
  </si>
  <si>
    <t>"Centralizētās notekūdeņu savākšanas sistēmas ierīkošana Inčukalnā"</t>
  </si>
  <si>
    <t>03.07.2018</t>
  </si>
  <si>
    <t>20.06.2043</t>
  </si>
  <si>
    <t>"Centralizētās notekūdeņu savākšanas sistēmas ierīkošana Inčukalnā" 2.kārta</t>
  </si>
  <si>
    <t>18.07.2019</t>
  </si>
  <si>
    <t>20.06.2044</t>
  </si>
  <si>
    <t>ERAF projekts "Ūdenssaimniecības attīstība Inčukalna novada Inčukalna ciemā"</t>
  </si>
  <si>
    <t>24.09.2014</t>
  </si>
  <si>
    <t>20.12.2039</t>
  </si>
  <si>
    <t>infrastruktūras uzlabošana</t>
  </si>
  <si>
    <t>20.11.2018</t>
  </si>
  <si>
    <t>20.11.2048</t>
  </si>
  <si>
    <t>22.09.2016</t>
  </si>
  <si>
    <t>20.09.2046</t>
  </si>
  <si>
    <t>25.11.2014</t>
  </si>
  <si>
    <t>20.12.2044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</si>
  <si>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</si>
  <si>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</si>
  <si>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</si>
  <si>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</si>
  <si>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</si>
  <si>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</si>
  <si>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</si>
  <si>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</si>
  <si>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ELFLA projekta "Grants ceļu atjaunošana Mālpils novadā"īstenošanai</t>
  </si>
  <si>
    <t>Investīciju projektu īstenošana</t>
  </si>
  <si>
    <t>P-178/2016 -Fasādes remonts Siguldas Mākslu skolā "Baltais Flīģelis"</t>
  </si>
  <si>
    <t>P-179/2016-Dienesta viesnīcas ēkas pārbūve par Laurenču sākumskolas mācību korpusu Puķu ielā 2, Siguldā</t>
  </si>
  <si>
    <t>P-25/2019, A2.1.19/55 - ERAF projekta (Nr.8.1.2.0/17/I/005) “Siguldas Valsts ģimnāzijas un Siguldas 1.pamatskolas atjaunošana, pārbūve un materiāltehniskās bāzes modernizācija” īstenošanai</t>
  </si>
  <si>
    <t>P-258/2021 - pašvaldības kapitālsabiedrības SIA “Siguldas sporta serviss” pamatkapitāla palielināšanai COVID-19 izplatības seku mazināšanai</t>
  </si>
  <si>
    <t>P- 293/2020 ERAF projekta (Nr.5.5.1.0/17/I/004) “Kultūra, vēsture, arhitektūra Gaujas un laika lokos” īstenošanai</t>
  </si>
  <si>
    <t>Pirmsskolas izglītības iestādes "Krimulda" ēkas rekonstrukcija</t>
  </si>
  <si>
    <t>Inčukalna novada iekšējie valsts parāda darījumi Vangažu pilsētai</t>
  </si>
  <si>
    <t>Būvniecības kontroles pārvalde</t>
  </si>
  <si>
    <t>Siguldas pagasta bibliotēka</t>
  </si>
  <si>
    <t>"Skulmju dzimtas mājas" ekspozīcija</t>
  </si>
  <si>
    <t xml:space="preserve">SIGULDAS NOVADA PAŠVALDĪBAS BUDŽETS 2022. GADAM </t>
  </si>
  <si>
    <t>Siguldas novada pašvaldības 2022. gada saistību apmērs saimnieciskajā gadā un turpmākajos gados</t>
  </si>
  <si>
    <t>KF projekti siltumenerģijas ražošanas efektivitātes paaugstināš., zudumu samazināšana"</t>
  </si>
  <si>
    <t>3. pielikums Siguldas novada pašvaldības domes 2022. gada 15. septembra saistošajiem noteikumiem Nr. 40
"Par grozījumiem Siguldas novada pašvaldības domes 2022. gada 1. februāra saistošajos noteikumos Nr. 3
 "Par Siguldas novada pašvaldības budžetu 2022. gadam"" (prot. Nr. 17, 40. §)</t>
  </si>
  <si>
    <t>2. pielikums Siguldas novada pašvaldības domes 2022. gada 15. septembra  saistošajiem noteikumiem Nr. 40
"Par grozījumiem Siguldas novada pašvaldības domes 2022. gada 1. februāra saistošajos noteikumos Nr. 3
 "Par Siguldas novada pašvaldības budžetu 2022. gadam"" (prot. Nr. 17, 40. §)</t>
  </si>
  <si>
    <t>1. pielikums Siguldas novada pašvaldības domes 2022. gada 15. septembra  saistošajiem noteikumiem Nr. 40
"Par grozījumiem Siguldas novada pašvaldības domes 2022. gada 1. februāra saistošajos noteikumos Nr. 3
 "Par Siguldas novada pašvaldības budžetu 2022. gadam"" (prot. Nr. 17, 40. §)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</si>
</sst>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b/>
      <sz val="10"/>
      <name val="Cambria"/>
      <family val="1"/>
      <charset val="186"/>
      <scheme val="major"/>
    </font>
    <font>
      <sz val="10"/>
      <name val="Cambria"/>
      <family val="1"/>
      <charset val="186"/>
      <scheme val="major"/>
    </font>
    <font>
      <b/>
      <sz val="12"/>
      <name val="Cambria"/>
      <family val="1"/>
      <charset val="186"/>
      <scheme val="major"/>
    </font>
    <font>
      <sz val="12"/>
      <name val="Cambria"/>
      <family val="1"/>
      <charset val="186"/>
      <scheme val="major"/>
    </font>
    <font>
      <b/>
      <sz val="14"/>
      <name val="Cambria"/>
      <family val="1"/>
      <charset val="186"/>
      <scheme val="major"/>
    </font>
    <font>
      <sz val="14"/>
      <name val="Cambria"/>
      <family val="1"/>
      <charset val="186"/>
      <scheme val="major"/>
    </font>
    <font>
      <b/>
      <u/>
      <sz val="14"/>
      <name val="Cambria"/>
      <family val="1"/>
      <charset val="186"/>
      <scheme val="major"/>
    </font>
    <font>
      <sz val="12"/>
      <color rgb="FFFF0000"/>
      <name val="Cambria"/>
      <family val="1"/>
      <charset val="186"/>
      <scheme val="major"/>
    </font>
    <font>
      <sz val="12"/>
      <color rgb="FFC00000"/>
      <name val="Cambria"/>
      <family val="1"/>
      <charset val="186"/>
      <scheme val="major"/>
    </font>
    <font>
      <b/>
      <sz val="12"/>
      <color rgb="FF7030A0"/>
      <name val="Cambria"/>
      <family val="1"/>
      <charset val="186"/>
      <scheme val="major"/>
    </font>
    <font>
      <b/>
      <sz val="20"/>
      <color rgb="FFFF0000"/>
      <name val="Cambria"/>
      <family val="1"/>
      <charset val="186"/>
      <scheme val="major"/>
    </font>
    <font>
      <sz val="10"/>
      <name val="Arial"/>
      <family val="2"/>
      <charset val="186"/>
    </font>
    <font>
      <sz val="10"/>
      <color rgb="FF000000"/>
      <name val="Cambria"/>
      <family val="1"/>
      <charset val="186"/>
      <scheme val="major"/>
    </font>
    <font>
      <b/>
      <sz val="10"/>
      <color rgb="FF000000"/>
      <name val="Cambria"/>
      <family val="1"/>
      <charset val="186"/>
      <scheme val="major"/>
    </font>
    <font>
      <sz val="14"/>
      <color rgb="FF000000"/>
      <name val="Cambria"/>
      <family val="1"/>
      <charset val="186"/>
      <scheme val="major"/>
    </font>
    <font>
      <i/>
      <sz val="10"/>
      <name val="Cambria"/>
      <family val="1"/>
      <charset val="186"/>
      <scheme val="major"/>
    </font>
    <font>
      <sz val="8"/>
      <name val="Arial"/>
      <family val="2"/>
      <charset val="186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F5F5F5"/>
      </patternFill>
    </fill>
    <fill>
      <patternFill patternType="solid">
        <fgColor rgb="FFF9F9F9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CFFFF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 applyFill="0" applyBorder="0" applyAlignment="0" applyProtection="0"/>
  </cellStyleXfs>
  <cellXfs count="223">
    <xf numFmtId="0" fontId="0" fillId="0" borderId="0" xfId="0"/>
    <xf numFmtId="0" fontId="5" fillId="3" borderId="1" xfId="1" applyFont="1" applyFill="1" applyBorder="1" applyAlignment="1">
      <alignment horizontal="center" vertical="center" wrapText="1"/>
    </xf>
    <xf numFmtId="0" fontId="5" fillId="2" borderId="0" xfId="0" applyFont="1" applyFill="1"/>
    <xf numFmtId="0" fontId="5" fillId="0" borderId="0" xfId="0" applyFont="1"/>
    <xf numFmtId="0" fontId="5" fillId="0" borderId="0" xfId="1" applyFont="1"/>
    <xf numFmtId="0" fontId="5" fillId="3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5" fillId="2" borderId="0" xfId="0" applyNumberFormat="1" applyFont="1" applyFill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3" fontId="5" fillId="2" borderId="13" xfId="0" applyNumberFormat="1" applyFont="1" applyFill="1" applyBorder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3" fontId="4" fillId="2" borderId="1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 indent="1"/>
    </xf>
    <xf numFmtId="3" fontId="4" fillId="6" borderId="1" xfId="1" applyNumberFormat="1" applyFont="1" applyFill="1" applyBorder="1" applyAlignment="1">
      <alignment horizontal="right" vertical="center" indent="1"/>
    </xf>
    <xf numFmtId="3" fontId="4" fillId="7" borderId="1" xfId="1" applyNumberFormat="1" applyFont="1" applyFill="1" applyBorder="1" applyAlignment="1">
      <alignment horizontal="right" vertical="center" indent="1"/>
    </xf>
    <xf numFmtId="3" fontId="5" fillId="3" borderId="1" xfId="1" applyNumberFormat="1" applyFont="1" applyFill="1" applyBorder="1" applyAlignment="1">
      <alignment horizontal="right" vertical="center" indent="1"/>
    </xf>
    <xf numFmtId="3" fontId="4" fillId="9" borderId="1" xfId="1" applyNumberFormat="1" applyFont="1" applyFill="1" applyBorder="1" applyAlignment="1">
      <alignment horizontal="right" vertical="center" indent="1"/>
    </xf>
    <xf numFmtId="3" fontId="4" fillId="9" borderId="1" xfId="0" applyNumberFormat="1" applyFont="1" applyFill="1" applyBorder="1" applyAlignment="1">
      <alignment horizontal="right" vertical="center" indent="1"/>
    </xf>
    <xf numFmtId="3" fontId="4" fillId="7" borderId="1" xfId="0" applyNumberFormat="1" applyFont="1" applyFill="1" applyBorder="1" applyAlignment="1">
      <alignment horizontal="right" vertical="center" indent="1"/>
    </xf>
    <xf numFmtId="3" fontId="5" fillId="3" borderId="1" xfId="0" applyNumberFormat="1" applyFont="1" applyFill="1" applyBorder="1" applyAlignment="1">
      <alignment horizontal="right" vertical="center" indent="1"/>
    </xf>
    <xf numFmtId="3" fontId="4" fillId="2" borderId="1" xfId="0" applyNumberFormat="1" applyFont="1" applyFill="1" applyBorder="1" applyAlignment="1">
      <alignment horizontal="right" vertical="center" indent="1"/>
    </xf>
    <xf numFmtId="0" fontId="5" fillId="0" borderId="0" xfId="1" applyFont="1" applyAlignment="1">
      <alignment vertical="center"/>
    </xf>
    <xf numFmtId="0" fontId="4" fillId="8" borderId="1" xfId="0" applyFont="1" applyFill="1" applyBorder="1" applyAlignment="1">
      <alignment horizontal="center" vertical="center" wrapText="1"/>
    </xf>
    <xf numFmtId="0" fontId="7" fillId="2" borderId="0" xfId="0" applyFont="1" applyFill="1"/>
    <xf numFmtId="0" fontId="7" fillId="0" borderId="0" xfId="0" applyFont="1" applyAlignment="1">
      <alignment horizontal="right" vertical="center" indent="1"/>
    </xf>
    <xf numFmtId="0" fontId="5" fillId="0" borderId="13" xfId="1" applyFont="1" applyBorder="1"/>
    <xf numFmtId="49" fontId="4" fillId="2" borderId="13" xfId="0" applyNumberFormat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right" vertical="center" indent="1"/>
    </xf>
    <xf numFmtId="0" fontId="5" fillId="2" borderId="13" xfId="0" applyFont="1" applyFill="1" applyBorder="1"/>
    <xf numFmtId="0" fontId="5" fillId="2" borderId="14" xfId="0" applyFont="1" applyFill="1" applyBorder="1"/>
    <xf numFmtId="3" fontId="5" fillId="2" borderId="0" xfId="0" applyNumberFormat="1" applyFont="1" applyFill="1"/>
    <xf numFmtId="0" fontId="9" fillId="2" borderId="0" xfId="0" applyFont="1" applyFill="1"/>
    <xf numFmtId="3" fontId="5" fillId="2" borderId="0" xfId="0" applyNumberFormat="1" applyFont="1" applyFill="1" applyAlignment="1">
      <alignment horizontal="right" vertical="center" indent="1"/>
    </xf>
    <xf numFmtId="3" fontId="5" fillId="0" borderId="0" xfId="1" applyNumberFormat="1" applyFont="1"/>
    <xf numFmtId="3" fontId="5" fillId="0" borderId="0" xfId="0" applyNumberFormat="1" applyFont="1"/>
    <xf numFmtId="0" fontId="10" fillId="0" borderId="0" xfId="1" applyFont="1"/>
    <xf numFmtId="3" fontId="10" fillId="0" borderId="0" xfId="1" applyNumberFormat="1" applyFont="1"/>
    <xf numFmtId="0" fontId="4" fillId="0" borderId="6" xfId="1" applyFont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8" borderId="1" xfId="1" applyFont="1" applyFill="1" applyBorder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4" fillId="3" borderId="0" xfId="1" applyFont="1" applyFill="1" applyAlignment="1">
      <alignment horizontal="center" vertical="center" wrapText="1"/>
    </xf>
    <xf numFmtId="0" fontId="4" fillId="3" borderId="8" xfId="1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14" fillId="0" borderId="0" xfId="1" applyFont="1"/>
    <xf numFmtId="0" fontId="15" fillId="10" borderId="1" xfId="1" applyFont="1" applyFill="1" applyBorder="1" applyAlignment="1">
      <alignment horizontal="center" vertical="center"/>
    </xf>
    <xf numFmtId="0" fontId="15" fillId="4" borderId="1" xfId="1" applyFont="1" applyFill="1" applyBorder="1" applyAlignment="1">
      <alignment horizontal="center" vertical="center" wrapText="1"/>
    </xf>
    <xf numFmtId="3" fontId="15" fillId="13" borderId="1" xfId="1" applyNumberFormat="1" applyFont="1" applyFill="1" applyBorder="1" applyAlignment="1">
      <alignment horizontal="center" vertical="center"/>
    </xf>
    <xf numFmtId="0" fontId="15" fillId="12" borderId="1" xfId="1" applyFont="1" applyFill="1" applyBorder="1" applyAlignment="1">
      <alignment horizontal="center" vertical="center" wrapText="1"/>
    </xf>
    <xf numFmtId="3" fontId="15" fillId="10" borderId="1" xfId="1" applyNumberFormat="1" applyFont="1" applyFill="1" applyBorder="1" applyAlignment="1">
      <alignment horizontal="center" vertical="center"/>
    </xf>
    <xf numFmtId="0" fontId="15" fillId="5" borderId="1" xfId="1" applyFont="1" applyFill="1" applyBorder="1" applyAlignment="1">
      <alignment horizontal="center" vertical="center" wrapText="1"/>
    </xf>
    <xf numFmtId="3" fontId="14" fillId="5" borderId="1" xfId="1" applyNumberFormat="1" applyFont="1" applyFill="1" applyBorder="1" applyAlignment="1">
      <alignment horizontal="center" vertical="center"/>
    </xf>
    <xf numFmtId="0" fontId="15" fillId="3" borderId="1" xfId="1" applyFont="1" applyFill="1" applyBorder="1" applyAlignment="1">
      <alignment horizontal="center" vertical="center" wrapText="1"/>
    </xf>
    <xf numFmtId="3" fontId="14" fillId="3" borderId="1" xfId="1" applyNumberFormat="1" applyFont="1" applyFill="1" applyBorder="1" applyAlignment="1">
      <alignment horizontal="center" vertical="center"/>
    </xf>
    <xf numFmtId="0" fontId="3" fillId="2" borderId="0" xfId="1" applyFont="1" applyFill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16" fillId="0" borderId="0" xfId="1" applyFont="1"/>
    <xf numFmtId="49" fontId="5" fillId="0" borderId="0" xfId="2" applyNumberFormat="1" applyFont="1" applyAlignment="1">
      <alignment vertical="center" wrapText="1"/>
    </xf>
    <xf numFmtId="3" fontId="3" fillId="2" borderId="0" xfId="2" applyNumberFormat="1" applyFont="1" applyFill="1" applyAlignment="1">
      <alignment horizontal="right" wrapText="1"/>
    </xf>
    <xf numFmtId="0" fontId="5" fillId="0" borderId="0" xfId="2" applyFont="1"/>
    <xf numFmtId="0" fontId="4" fillId="0" borderId="0" xfId="2" applyFont="1"/>
    <xf numFmtId="0" fontId="5" fillId="0" borderId="16" xfId="2" applyFont="1" applyBorder="1" applyAlignment="1">
      <alignment horizontal="center" vertical="center" wrapText="1"/>
    </xf>
    <xf numFmtId="49" fontId="5" fillId="0" borderId="16" xfId="2" applyNumberFormat="1" applyFont="1" applyBorder="1" applyAlignment="1">
      <alignment horizontal="center" vertical="center"/>
    </xf>
    <xf numFmtId="49" fontId="5" fillId="0" borderId="16" xfId="2" applyNumberFormat="1" applyFont="1" applyBorder="1" applyAlignment="1">
      <alignment horizontal="left" vertical="center" wrapText="1"/>
    </xf>
    <xf numFmtId="3" fontId="5" fillId="0" borderId="16" xfId="2" applyNumberFormat="1" applyFont="1" applyBorder="1" applyAlignment="1">
      <alignment horizontal="right" vertical="center"/>
    </xf>
    <xf numFmtId="3" fontId="4" fillId="0" borderId="16" xfId="2" applyNumberFormat="1" applyFont="1" applyBorder="1" applyAlignment="1">
      <alignment horizontal="right" vertical="center"/>
    </xf>
    <xf numFmtId="0" fontId="5" fillId="0" borderId="0" xfId="2" applyFont="1" applyAlignment="1">
      <alignment horizontal="center" vertical="center"/>
    </xf>
    <xf numFmtId="49" fontId="5" fillId="2" borderId="16" xfId="2" applyNumberFormat="1" applyFont="1" applyFill="1" applyBorder="1" applyAlignment="1">
      <alignment horizontal="center" vertical="center"/>
    </xf>
    <xf numFmtId="49" fontId="5" fillId="2" borderId="16" xfId="2" applyNumberFormat="1" applyFont="1" applyFill="1" applyBorder="1" applyAlignment="1">
      <alignment horizontal="left" vertical="center" wrapText="1"/>
    </xf>
    <xf numFmtId="3" fontId="5" fillId="2" borderId="16" xfId="2" applyNumberFormat="1" applyFont="1" applyFill="1" applyBorder="1" applyAlignment="1">
      <alignment horizontal="right" vertical="center"/>
    </xf>
    <xf numFmtId="49" fontId="5" fillId="0" borderId="17" xfId="2" applyNumberFormat="1" applyFont="1" applyBorder="1" applyAlignment="1">
      <alignment horizontal="center" vertical="center"/>
    </xf>
    <xf numFmtId="49" fontId="5" fillId="2" borderId="17" xfId="2" applyNumberFormat="1" applyFont="1" applyFill="1" applyBorder="1" applyAlignment="1">
      <alignment horizontal="center" vertical="center"/>
    </xf>
    <xf numFmtId="49" fontId="5" fillId="0" borderId="18" xfId="2" applyNumberFormat="1" applyFont="1" applyBorder="1" applyAlignment="1">
      <alignment horizontal="left" vertical="center" wrapText="1"/>
    </xf>
    <xf numFmtId="3" fontId="5" fillId="0" borderId="19" xfId="2" applyNumberFormat="1" applyFont="1" applyBorder="1" applyAlignment="1">
      <alignment horizontal="right" vertical="center"/>
    </xf>
    <xf numFmtId="49" fontId="5" fillId="0" borderId="1" xfId="2" applyNumberFormat="1" applyFont="1" applyBorder="1" applyAlignment="1">
      <alignment horizontal="center" vertical="center" wrapText="1"/>
    </xf>
    <xf numFmtId="3" fontId="4" fillId="7" borderId="16" xfId="2" applyNumberFormat="1" applyFont="1" applyFill="1" applyBorder="1" applyAlignment="1">
      <alignment horizontal="right" vertical="center"/>
    </xf>
    <xf numFmtId="49" fontId="5" fillId="0" borderId="16" xfId="3" applyNumberFormat="1" applyFont="1" applyBorder="1" applyAlignment="1">
      <alignment horizontal="center" vertical="center"/>
    </xf>
    <xf numFmtId="3" fontId="5" fillId="0" borderId="16" xfId="3" applyNumberFormat="1" applyFont="1" applyBorder="1" applyAlignment="1">
      <alignment horizontal="right" vertical="center"/>
    </xf>
    <xf numFmtId="3" fontId="4" fillId="0" borderId="16" xfId="4" applyNumberFormat="1" applyFont="1" applyBorder="1" applyAlignment="1">
      <alignment horizontal="right" vertical="center"/>
    </xf>
    <xf numFmtId="3" fontId="5" fillId="0" borderId="16" xfId="5" applyNumberFormat="1" applyFont="1" applyBorder="1" applyAlignment="1" applyProtection="1">
      <alignment horizontal="right" vertical="center"/>
      <protection locked="0"/>
    </xf>
    <xf numFmtId="3" fontId="4" fillId="11" borderId="16" xfId="2" applyNumberFormat="1" applyFont="1" applyFill="1" applyBorder="1" applyAlignment="1">
      <alignment horizontal="right" vertical="center"/>
    </xf>
    <xf numFmtId="9" fontId="5" fillId="0" borderId="16" xfId="6" applyFont="1" applyFill="1" applyBorder="1" applyAlignment="1">
      <alignment horizontal="center" vertical="center"/>
    </xf>
    <xf numFmtId="49" fontId="3" fillId="0" borderId="0" xfId="5" applyNumberFormat="1" applyFont="1" applyAlignment="1" applyProtection="1">
      <alignment vertical="center" wrapText="1"/>
      <protection locked="0"/>
    </xf>
    <xf numFmtId="49" fontId="17" fillId="0" borderId="0" xfId="5" applyNumberFormat="1" applyFont="1" applyAlignment="1">
      <alignment vertical="center" wrapText="1"/>
    </xf>
    <xf numFmtId="0" fontId="9" fillId="0" borderId="0" xfId="2" applyFont="1"/>
    <xf numFmtId="0" fontId="3" fillId="2" borderId="0" xfId="2" applyFont="1" applyFill="1" applyAlignment="1">
      <alignment horizontal="left" vertical="center"/>
    </xf>
    <xf numFmtId="0" fontId="4" fillId="0" borderId="0" xfId="2" applyFont="1" applyAlignment="1">
      <alignment horizontal="center" vertical="center"/>
    </xf>
    <xf numFmtId="0" fontId="5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right" vertical="center" indent="1"/>
    </xf>
    <xf numFmtId="0" fontId="4" fillId="2" borderId="0" xfId="2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right" vertical="center" indent="1"/>
    </xf>
    <xf numFmtId="0" fontId="11" fillId="2" borderId="22" xfId="0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5" fillId="0" borderId="7" xfId="1" applyFont="1" applyBorder="1" applyAlignment="1">
      <alignment vertical="center"/>
    </xf>
    <xf numFmtId="0" fontId="4" fillId="0" borderId="7" xfId="1" applyFont="1" applyBorder="1" applyAlignment="1">
      <alignment horizontal="center" vertical="center"/>
    </xf>
    <xf numFmtId="3" fontId="5" fillId="0" borderId="7" xfId="1" applyNumberFormat="1" applyFont="1" applyBorder="1" applyAlignment="1">
      <alignment horizontal="center" vertical="center"/>
    </xf>
    <xf numFmtId="3" fontId="5" fillId="0" borderId="0" xfId="1" applyNumberFormat="1" applyFont="1" applyAlignment="1">
      <alignment horizontal="center" vertical="center"/>
    </xf>
    <xf numFmtId="0" fontId="5" fillId="0" borderId="7" xfId="1" applyFont="1" applyBorder="1"/>
    <xf numFmtId="0" fontId="4" fillId="0" borderId="7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7" borderId="12" xfId="1" applyFont="1" applyFill="1" applyBorder="1" applyAlignment="1">
      <alignment horizontal="center" vertical="center"/>
    </xf>
    <xf numFmtId="0" fontId="4" fillId="7" borderId="13" xfId="1" applyFont="1" applyFill="1" applyBorder="1" applyAlignment="1">
      <alignment horizontal="center" vertical="center"/>
    </xf>
    <xf numFmtId="0" fontId="4" fillId="7" borderId="14" xfId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3" xfId="1" applyFont="1" applyFill="1" applyBorder="1" applyAlignment="1">
      <alignment horizontal="center" vertical="center" wrapText="1"/>
    </xf>
    <xf numFmtId="0" fontId="4" fillId="7" borderId="1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0" fontId="4" fillId="3" borderId="9" xfId="1" applyFont="1" applyFill="1" applyBorder="1" applyAlignment="1">
      <alignment horizontal="center" vertical="center" wrapText="1"/>
    </xf>
    <xf numFmtId="0" fontId="4" fillId="3" borderId="10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right" vertical="center"/>
    </xf>
    <xf numFmtId="0" fontId="4" fillId="2" borderId="13" xfId="0" applyFont="1" applyFill="1" applyBorder="1" applyAlignment="1">
      <alignment horizontal="right" vertical="center"/>
    </xf>
    <xf numFmtId="0" fontId="4" fillId="2" borderId="14" xfId="0" applyFont="1" applyFill="1" applyBorder="1" applyAlignment="1">
      <alignment horizontal="right" vertical="center"/>
    </xf>
    <xf numFmtId="0" fontId="5" fillId="2" borderId="13" xfId="0" applyFont="1" applyFill="1" applyBorder="1" applyAlignment="1">
      <alignment horizontal="center"/>
    </xf>
    <xf numFmtId="0" fontId="4" fillId="8" borderId="12" xfId="0" applyFont="1" applyFill="1" applyBorder="1" applyAlignment="1">
      <alignment horizontal="center" vertical="center" wrapText="1"/>
    </xf>
    <xf numFmtId="0" fontId="4" fillId="8" borderId="14" xfId="0" applyFont="1" applyFill="1" applyBorder="1" applyAlignment="1">
      <alignment horizontal="center" vertical="center" wrapText="1"/>
    </xf>
    <xf numFmtId="0" fontId="4" fillId="9" borderId="12" xfId="0" applyFont="1" applyFill="1" applyBorder="1" applyAlignment="1">
      <alignment horizontal="center" vertical="center"/>
    </xf>
    <xf numFmtId="0" fontId="4" fillId="9" borderId="13" xfId="0" applyFont="1" applyFill="1" applyBorder="1" applyAlignment="1">
      <alignment horizontal="center" vertical="center"/>
    </xf>
    <xf numFmtId="0" fontId="4" fillId="9" borderId="14" xfId="0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0" fontId="4" fillId="7" borderId="13" xfId="0" applyFont="1" applyFill="1" applyBorder="1" applyAlignment="1">
      <alignment horizontal="center" vertical="center"/>
    </xf>
    <xf numFmtId="0" fontId="4" fillId="7" borderId="14" xfId="0" applyFont="1" applyFill="1" applyBorder="1" applyAlignment="1">
      <alignment horizontal="center" vertical="center"/>
    </xf>
    <xf numFmtId="0" fontId="9" fillId="0" borderId="7" xfId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4" fillId="8" borderId="12" xfId="1" applyFont="1" applyFill="1" applyBorder="1" applyAlignment="1">
      <alignment horizontal="center" vertical="center" wrapText="1"/>
    </xf>
    <xf numFmtId="0" fontId="4" fillId="8" borderId="13" xfId="1" applyFont="1" applyFill="1" applyBorder="1" applyAlignment="1">
      <alignment horizontal="center" vertical="center" wrapText="1"/>
    </xf>
    <xf numFmtId="0" fontId="4" fillId="8" borderId="14" xfId="1" applyFont="1" applyFill="1" applyBorder="1" applyAlignment="1">
      <alignment horizontal="center" vertical="center" wrapText="1"/>
    </xf>
    <xf numFmtId="0" fontId="4" fillId="8" borderId="1" xfId="1" applyFont="1" applyFill="1" applyBorder="1" applyAlignment="1">
      <alignment horizontal="center" vertical="center" wrapText="1"/>
    </xf>
    <xf numFmtId="0" fontId="4" fillId="9" borderId="12" xfId="1" applyFont="1" applyFill="1" applyBorder="1" applyAlignment="1">
      <alignment horizontal="center" vertical="center"/>
    </xf>
    <xf numFmtId="0" fontId="4" fillId="9" borderId="13" xfId="1" applyFont="1" applyFill="1" applyBorder="1" applyAlignment="1">
      <alignment horizontal="center" vertical="center"/>
    </xf>
    <xf numFmtId="0" fontId="4" fillId="9" borderId="14" xfId="1" applyFont="1" applyFill="1" applyBorder="1" applyAlignment="1">
      <alignment horizontal="center" vertical="center"/>
    </xf>
    <xf numFmtId="0" fontId="4" fillId="3" borderId="7" xfId="1" applyFont="1" applyFill="1" applyBorder="1" applyAlignment="1">
      <alignment horizontal="center" vertical="center" wrapText="1"/>
    </xf>
    <xf numFmtId="0" fontId="4" fillId="3" borderId="0" xfId="1" applyFont="1" applyFill="1" applyAlignment="1">
      <alignment horizontal="center" vertical="center" wrapText="1"/>
    </xf>
    <xf numFmtId="0" fontId="4" fillId="3" borderId="8" xfId="1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/>
    </xf>
    <xf numFmtId="0" fontId="4" fillId="6" borderId="1" xfId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/>
    </xf>
    <xf numFmtId="0" fontId="4" fillId="3" borderId="6" xfId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1" xfId="1" applyFont="1" applyFill="1" applyBorder="1" applyAlignment="1">
      <alignment horizontal="center" vertical="center" wrapText="1"/>
    </xf>
    <xf numFmtId="0" fontId="9" fillId="0" borderId="7" xfId="1" applyFont="1" applyBorder="1" applyAlignment="1">
      <alignment horizontal="center" wrapText="1"/>
    </xf>
    <xf numFmtId="3" fontId="3" fillId="2" borderId="0" xfId="0" applyNumberFormat="1" applyFont="1" applyFill="1" applyAlignment="1">
      <alignment horizontal="right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6" fillId="8" borderId="12" xfId="0" applyFont="1" applyFill="1" applyBorder="1" applyAlignment="1">
      <alignment horizontal="center" vertical="center"/>
    </xf>
    <xf numFmtId="0" fontId="6" fillId="8" borderId="13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15" fillId="3" borderId="1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3" fontId="3" fillId="2" borderId="0" xfId="1" applyNumberFormat="1" applyFont="1" applyFill="1" applyAlignment="1">
      <alignment horizontal="right" wrapText="1"/>
    </xf>
    <xf numFmtId="0" fontId="2" fillId="0" borderId="0" xfId="1" applyFont="1" applyAlignment="1">
      <alignment horizontal="center" vertical="top"/>
    </xf>
    <xf numFmtId="0" fontId="15" fillId="12" borderId="1" xfId="1" applyFont="1" applyFill="1" applyBorder="1" applyAlignment="1">
      <alignment horizontal="center" vertical="center" wrapText="1"/>
    </xf>
    <xf numFmtId="0" fontId="15" fillId="3" borderId="12" xfId="1" applyFont="1" applyFill="1" applyBorder="1" applyAlignment="1">
      <alignment horizontal="center" vertical="center" wrapText="1"/>
    </xf>
    <xf numFmtId="0" fontId="15" fillId="3" borderId="13" xfId="1" applyFont="1" applyFill="1" applyBorder="1" applyAlignment="1">
      <alignment horizontal="center" vertical="center" wrapText="1"/>
    </xf>
    <xf numFmtId="0" fontId="15" fillId="3" borderId="14" xfId="1" applyFont="1" applyFill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0" fontId="15" fillId="4" borderId="7" xfId="1" applyFont="1" applyFill="1" applyBorder="1" applyAlignment="1">
      <alignment horizontal="center" vertical="center" wrapText="1"/>
    </xf>
    <xf numFmtId="0" fontId="15" fillId="4" borderId="8" xfId="1" applyFont="1" applyFill="1" applyBorder="1" applyAlignment="1">
      <alignment horizontal="center" vertical="center" wrapText="1"/>
    </xf>
    <xf numFmtId="0" fontId="15" fillId="13" borderId="1" xfId="1" applyFont="1" applyFill="1" applyBorder="1" applyAlignment="1">
      <alignment horizontal="right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5" fillId="4" borderId="0" xfId="1" applyFont="1" applyFill="1" applyAlignment="1">
      <alignment horizontal="center" vertical="center" wrapText="1"/>
    </xf>
    <xf numFmtId="0" fontId="4" fillId="11" borderId="18" xfId="2" applyFont="1" applyFill="1" applyBorder="1" applyAlignment="1">
      <alignment horizontal="center"/>
    </xf>
    <xf numFmtId="0" fontId="4" fillId="11" borderId="21" xfId="2" applyFont="1" applyFill="1" applyBorder="1" applyAlignment="1">
      <alignment horizontal="center"/>
    </xf>
    <xf numFmtId="0" fontId="4" fillId="11" borderId="19" xfId="2" applyFont="1" applyFill="1" applyBorder="1" applyAlignment="1">
      <alignment horizontal="center"/>
    </xf>
    <xf numFmtId="0" fontId="4" fillId="0" borderId="18" xfId="2" applyFont="1" applyBorder="1" applyAlignment="1">
      <alignment horizontal="center"/>
    </xf>
    <xf numFmtId="0" fontId="4" fillId="0" borderId="21" xfId="2" applyFont="1" applyBorder="1" applyAlignment="1">
      <alignment horizontal="center"/>
    </xf>
    <xf numFmtId="0" fontId="4" fillId="0" borderId="19" xfId="2" applyFont="1" applyBorder="1" applyAlignment="1">
      <alignment horizontal="center"/>
    </xf>
    <xf numFmtId="0" fontId="5" fillId="0" borderId="3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3" fontId="5" fillId="0" borderId="3" xfId="2" applyNumberFormat="1" applyFont="1" applyBorder="1" applyAlignment="1">
      <alignment horizontal="center" vertical="center"/>
    </xf>
    <xf numFmtId="3" fontId="5" fillId="0" borderId="5" xfId="2" applyNumberFormat="1" applyFont="1" applyBorder="1" applyAlignment="1">
      <alignment horizontal="center" vertical="center"/>
    </xf>
    <xf numFmtId="3" fontId="5" fillId="0" borderId="7" xfId="2" applyNumberFormat="1" applyFont="1" applyBorder="1" applyAlignment="1">
      <alignment horizontal="center" vertical="center"/>
    </xf>
    <xf numFmtId="3" fontId="5" fillId="0" borderId="8" xfId="2" applyNumberFormat="1" applyFont="1" applyBorder="1" applyAlignment="1">
      <alignment horizontal="center" vertical="center"/>
    </xf>
    <xf numFmtId="3" fontId="5" fillId="0" borderId="9" xfId="2" applyNumberFormat="1" applyFont="1" applyBorder="1" applyAlignment="1">
      <alignment horizontal="center" vertical="center"/>
    </xf>
    <xf numFmtId="3" fontId="5" fillId="0" borderId="2" xfId="2" applyNumberFormat="1" applyFont="1" applyBorder="1" applyAlignment="1">
      <alignment horizontal="center" vertical="center"/>
    </xf>
    <xf numFmtId="0" fontId="4" fillId="0" borderId="16" xfId="2" applyFont="1" applyBorder="1" applyAlignment="1">
      <alignment horizontal="center" vertical="center" wrapText="1"/>
    </xf>
    <xf numFmtId="0" fontId="4" fillId="11" borderId="16" xfId="2" applyFont="1" applyFill="1" applyBorder="1" applyAlignment="1">
      <alignment horizontal="center" vertical="center" wrapText="1"/>
    </xf>
    <xf numFmtId="0" fontId="4" fillId="7" borderId="16" xfId="2" applyFont="1" applyFill="1" applyBorder="1" applyAlignment="1">
      <alignment horizontal="center"/>
    </xf>
    <xf numFmtId="0" fontId="4" fillId="7" borderId="20" xfId="2" applyFont="1" applyFill="1" applyBorder="1" applyAlignment="1">
      <alignment horizontal="center"/>
    </xf>
    <xf numFmtId="3" fontId="3" fillId="2" borderId="0" xfId="2" applyNumberFormat="1" applyFont="1" applyFill="1" applyAlignment="1">
      <alignment horizontal="right" wrapText="1"/>
    </xf>
    <xf numFmtId="49" fontId="6" fillId="0" borderId="0" xfId="2" applyNumberFormat="1" applyFont="1" applyAlignment="1" applyProtection="1">
      <alignment horizontal="center" vertical="center"/>
      <protection locked="0"/>
    </xf>
    <xf numFmtId="49" fontId="5" fillId="0" borderId="0" xfId="2" applyNumberFormat="1" applyFont="1" applyAlignment="1" applyProtection="1">
      <alignment horizontal="left" vertical="center"/>
      <protection locked="0"/>
    </xf>
  </cellXfs>
  <cellStyles count="7">
    <cellStyle name="Normal" xfId="0" builtinId="0"/>
    <cellStyle name="Normal 2" xfId="1"/>
    <cellStyle name="Normal 3" xfId="2"/>
    <cellStyle name="Normal_4.piel" xfId="4"/>
    <cellStyle name="Normal_Pamatformas" xfId="5"/>
    <cellStyle name="Normal_Veidlapa_2008_oktobris_(4.piel)" xfId="3"/>
    <cellStyle name="Percent 2" xfId="6"/>
  </cellStyles>
  <dxfs count="0"/>
  <tableStyles count="0" defaultTableStyle="TableStyleMedium2" defaultPivotStyle="PivotStyleLight16"/>
  <colors>
    <mruColors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94"/>
  <sheetViews>
    <sheetView showGridLines="0" tabSelected="1" topLeftCell="A190" zoomScale="60" zoomScaleNormal="60" workbookViewId="0">
      <selection sqref="A1:I2"/>
    </sheetView>
  </sheetViews>
  <sheetFormatPr defaultColWidth="9.140625" defaultRowHeight="15.75" x14ac:dyDescent="0.25"/>
  <cols>
    <col min="1" max="1" width="8" style="47" customWidth="1"/>
    <col min="2" max="2" width="20.140625" style="47" customWidth="1"/>
    <col min="3" max="3" width="11" style="47" customWidth="1"/>
    <col min="4" max="4" width="29.5703125" style="13" customWidth="1"/>
    <col min="5" max="5" width="19.85546875" style="6" customWidth="1"/>
    <col min="6" max="6" width="50.5703125" style="6" customWidth="1"/>
    <col min="7" max="7" width="28.28515625" style="21" customWidth="1"/>
    <col min="8" max="9" width="25.42578125" style="21" customWidth="1"/>
    <col min="10" max="10" width="21" style="2" customWidth="1"/>
    <col min="11" max="11" width="11.5703125" style="2" customWidth="1"/>
    <col min="12" max="12" width="18.7109375" style="2" customWidth="1"/>
    <col min="13" max="16384" width="9.140625" style="2"/>
  </cols>
  <sheetData>
    <row r="1" spans="1:15" ht="15.75" customHeight="1" x14ac:dyDescent="0.25">
      <c r="A1" s="175" t="s">
        <v>1015</v>
      </c>
      <c r="B1" s="175"/>
      <c r="C1" s="175"/>
      <c r="D1" s="175"/>
      <c r="E1" s="175"/>
      <c r="F1" s="175"/>
      <c r="G1" s="175"/>
      <c r="H1" s="175"/>
      <c r="I1" s="175"/>
    </row>
    <row r="2" spans="1:15" ht="33.75" customHeight="1" x14ac:dyDescent="0.25">
      <c r="A2" s="175"/>
      <c r="B2" s="175"/>
      <c r="C2" s="175"/>
      <c r="D2" s="175"/>
      <c r="E2" s="175"/>
      <c r="F2" s="175"/>
      <c r="G2" s="175"/>
      <c r="H2" s="175"/>
      <c r="I2" s="175"/>
    </row>
    <row r="4" spans="1:15" ht="25.5" x14ac:dyDescent="0.35">
      <c r="A4" s="127" t="s">
        <v>1010</v>
      </c>
      <c r="B4" s="127"/>
      <c r="C4" s="127"/>
      <c r="D4" s="127"/>
      <c r="E4" s="127"/>
      <c r="F4" s="127"/>
      <c r="G4" s="127"/>
      <c r="H4" s="170"/>
      <c r="I4" s="170"/>
    </row>
    <row r="5" spans="1:15" x14ac:dyDescent="0.25">
      <c r="A5" s="126"/>
      <c r="B5" s="126"/>
      <c r="G5" s="117"/>
      <c r="H5" s="118"/>
    </row>
    <row r="6" spans="1:15" s="30" customFormat="1" ht="30.6" customHeight="1" x14ac:dyDescent="0.2">
      <c r="A6" s="169" t="s">
        <v>597</v>
      </c>
      <c r="B6" s="169"/>
      <c r="C6" s="169"/>
      <c r="D6" s="169"/>
      <c r="E6" s="169"/>
      <c r="F6" s="169"/>
      <c r="G6" s="169"/>
      <c r="H6" s="169"/>
      <c r="I6" s="169"/>
      <c r="J6" s="119"/>
    </row>
    <row r="7" spans="1:15" s="4" customFormat="1" ht="31.5" x14ac:dyDescent="0.25">
      <c r="A7" s="155" t="s">
        <v>587</v>
      </c>
      <c r="B7" s="156"/>
      <c r="C7" s="156"/>
      <c r="D7" s="157"/>
      <c r="E7" s="158" t="s">
        <v>588</v>
      </c>
      <c r="F7" s="158"/>
      <c r="G7" s="50" t="s">
        <v>592</v>
      </c>
      <c r="H7" s="31" t="s">
        <v>600</v>
      </c>
      <c r="I7" s="31" t="s">
        <v>599</v>
      </c>
      <c r="J7" s="124"/>
      <c r="K7" s="125"/>
      <c r="L7" s="125"/>
    </row>
    <row r="8" spans="1:15" s="4" customFormat="1" x14ac:dyDescent="0.25">
      <c r="A8" s="166" t="s">
        <v>324</v>
      </c>
      <c r="B8" s="166"/>
      <c r="C8" s="166"/>
      <c r="D8" s="166"/>
      <c r="E8" s="166"/>
      <c r="F8" s="166"/>
      <c r="G8" s="22">
        <v>47152228</v>
      </c>
      <c r="H8" s="22">
        <f>SUM(H9,H12,H14,H19,H24,H26,H35,H38,H69,H79,H82,H84)</f>
        <v>2697168</v>
      </c>
      <c r="I8" s="22">
        <f>G8+H8</f>
        <v>49849396</v>
      </c>
      <c r="J8" s="120"/>
      <c r="K8" s="56"/>
      <c r="L8" s="56"/>
    </row>
    <row r="9" spans="1:15" s="4" customFormat="1" x14ac:dyDescent="0.25">
      <c r="A9" s="128" t="s">
        <v>514</v>
      </c>
      <c r="B9" s="128" t="s">
        <v>1</v>
      </c>
      <c r="C9" s="129" t="s">
        <v>324</v>
      </c>
      <c r="D9" s="130"/>
      <c r="E9" s="130"/>
      <c r="F9" s="131"/>
      <c r="G9" s="23">
        <v>22000</v>
      </c>
      <c r="H9" s="23">
        <f>SUM(H10:H11)</f>
        <v>0</v>
      </c>
      <c r="I9" s="23">
        <f t="shared" ref="I9:I74" si="0">G9+H9</f>
        <v>22000</v>
      </c>
      <c r="J9" s="121"/>
      <c r="K9" s="122"/>
      <c r="L9" s="122"/>
      <c r="M9" s="42"/>
      <c r="N9" s="42"/>
      <c r="O9" s="42"/>
    </row>
    <row r="10" spans="1:15" s="4" customFormat="1" ht="31.5" x14ac:dyDescent="0.25">
      <c r="A10" s="128"/>
      <c r="B10" s="128"/>
      <c r="C10" s="128" t="s">
        <v>513</v>
      </c>
      <c r="D10" s="128" t="s">
        <v>512</v>
      </c>
      <c r="E10" s="1" t="s">
        <v>511</v>
      </c>
      <c r="F10" s="1" t="s">
        <v>510</v>
      </c>
      <c r="G10" s="24">
        <v>18000</v>
      </c>
      <c r="H10" s="24"/>
      <c r="I10" s="24">
        <f t="shared" si="0"/>
        <v>18000</v>
      </c>
      <c r="J10" s="123"/>
    </row>
    <row r="11" spans="1:15" s="4" customFormat="1" ht="31.5" x14ac:dyDescent="0.25">
      <c r="A11" s="128"/>
      <c r="B11" s="128"/>
      <c r="C11" s="128"/>
      <c r="D11" s="128"/>
      <c r="E11" s="1" t="s">
        <v>509</v>
      </c>
      <c r="F11" s="1" t="s">
        <v>508</v>
      </c>
      <c r="G11" s="24">
        <v>4000</v>
      </c>
      <c r="H11" s="24"/>
      <c r="I11" s="24">
        <f t="shared" si="0"/>
        <v>4000</v>
      </c>
    </row>
    <row r="12" spans="1:15" s="4" customFormat="1" x14ac:dyDescent="0.25">
      <c r="A12" s="128" t="s">
        <v>507</v>
      </c>
      <c r="B12" s="128" t="s">
        <v>506</v>
      </c>
      <c r="C12" s="129" t="s">
        <v>324</v>
      </c>
      <c r="D12" s="130"/>
      <c r="E12" s="130"/>
      <c r="F12" s="131"/>
      <c r="G12" s="23">
        <v>24919834</v>
      </c>
      <c r="H12" s="23">
        <f>SUM(H13)</f>
        <v>2803915</v>
      </c>
      <c r="I12" s="23">
        <f t="shared" si="0"/>
        <v>27723749</v>
      </c>
    </row>
    <row r="13" spans="1:15" s="4" customFormat="1" ht="31.5" x14ac:dyDescent="0.25">
      <c r="A13" s="128"/>
      <c r="B13" s="128"/>
      <c r="C13" s="48" t="s">
        <v>505</v>
      </c>
      <c r="D13" s="48" t="s">
        <v>504</v>
      </c>
      <c r="E13" s="1" t="s">
        <v>503</v>
      </c>
      <c r="F13" s="1" t="s">
        <v>502</v>
      </c>
      <c r="G13" s="24">
        <v>24919834</v>
      </c>
      <c r="H13" s="24">
        <v>2803915</v>
      </c>
      <c r="I13" s="24">
        <f t="shared" si="0"/>
        <v>27723749</v>
      </c>
    </row>
    <row r="14" spans="1:15" s="4" customFormat="1" x14ac:dyDescent="0.25">
      <c r="A14" s="128" t="s">
        <v>501</v>
      </c>
      <c r="B14" s="128" t="s">
        <v>2</v>
      </c>
      <c r="C14" s="129" t="s">
        <v>324</v>
      </c>
      <c r="D14" s="130"/>
      <c r="E14" s="130"/>
      <c r="F14" s="131"/>
      <c r="G14" s="23">
        <v>43688</v>
      </c>
      <c r="H14" s="23">
        <f>SUM(H15:H18)</f>
        <v>0</v>
      </c>
      <c r="I14" s="23">
        <f t="shared" si="0"/>
        <v>43688</v>
      </c>
    </row>
    <row r="15" spans="1:15" s="4" customFormat="1" ht="63" x14ac:dyDescent="0.25">
      <c r="A15" s="128"/>
      <c r="B15" s="128"/>
      <c r="C15" s="48" t="s">
        <v>500</v>
      </c>
      <c r="D15" s="48" t="s">
        <v>499</v>
      </c>
      <c r="E15" s="1" t="s">
        <v>500</v>
      </c>
      <c r="F15" s="1" t="s">
        <v>499</v>
      </c>
      <c r="G15" s="24">
        <v>1150</v>
      </c>
      <c r="H15" s="24"/>
      <c r="I15" s="24">
        <f t="shared" si="0"/>
        <v>1150</v>
      </c>
    </row>
    <row r="16" spans="1:15" s="4" customFormat="1" x14ac:dyDescent="0.25">
      <c r="A16" s="128"/>
      <c r="B16" s="128"/>
      <c r="C16" s="128" t="s">
        <v>498</v>
      </c>
      <c r="D16" s="128" t="s">
        <v>3</v>
      </c>
      <c r="E16" s="1" t="s">
        <v>497</v>
      </c>
      <c r="F16" s="1" t="s">
        <v>171</v>
      </c>
      <c r="G16" s="24">
        <v>6300</v>
      </c>
      <c r="H16" s="24"/>
      <c r="I16" s="24">
        <f t="shared" si="0"/>
        <v>6300</v>
      </c>
    </row>
    <row r="17" spans="1:9" s="4" customFormat="1" ht="31.5" x14ac:dyDescent="0.25">
      <c r="A17" s="128"/>
      <c r="B17" s="128"/>
      <c r="C17" s="128"/>
      <c r="D17" s="128"/>
      <c r="E17" s="1" t="s">
        <v>496</v>
      </c>
      <c r="F17" s="1" t="s">
        <v>172</v>
      </c>
      <c r="G17" s="24">
        <v>100</v>
      </c>
      <c r="H17" s="24"/>
      <c r="I17" s="24">
        <f t="shared" si="0"/>
        <v>100</v>
      </c>
    </row>
    <row r="18" spans="1:9" s="4" customFormat="1" ht="31.5" x14ac:dyDescent="0.25">
      <c r="A18" s="128"/>
      <c r="B18" s="128"/>
      <c r="C18" s="128"/>
      <c r="D18" s="128"/>
      <c r="E18" s="1" t="s">
        <v>495</v>
      </c>
      <c r="F18" s="1" t="s">
        <v>494</v>
      </c>
      <c r="G18" s="24">
        <v>36138</v>
      </c>
      <c r="H18" s="24"/>
      <c r="I18" s="24">
        <f t="shared" si="0"/>
        <v>36138</v>
      </c>
    </row>
    <row r="19" spans="1:9" s="4" customFormat="1" x14ac:dyDescent="0.25">
      <c r="A19" s="128" t="s">
        <v>493</v>
      </c>
      <c r="B19" s="128" t="s">
        <v>492</v>
      </c>
      <c r="C19" s="129" t="s">
        <v>324</v>
      </c>
      <c r="D19" s="130"/>
      <c r="E19" s="130"/>
      <c r="F19" s="131"/>
      <c r="G19" s="23">
        <v>2000000</v>
      </c>
      <c r="H19" s="23">
        <f>SUM(H20:H23)</f>
        <v>-1000000</v>
      </c>
      <c r="I19" s="23">
        <f t="shared" si="0"/>
        <v>1000000</v>
      </c>
    </row>
    <row r="20" spans="1:9" s="4" customFormat="1" ht="47.25" x14ac:dyDescent="0.25">
      <c r="A20" s="128"/>
      <c r="B20" s="128"/>
      <c r="C20" s="48" t="s">
        <v>491</v>
      </c>
      <c r="D20" s="48" t="s">
        <v>490</v>
      </c>
      <c r="E20" s="1" t="s">
        <v>491</v>
      </c>
      <c r="F20" s="1" t="s">
        <v>490</v>
      </c>
      <c r="G20" s="24">
        <v>24000</v>
      </c>
      <c r="H20" s="24"/>
      <c r="I20" s="24">
        <f t="shared" si="0"/>
        <v>24000</v>
      </c>
    </row>
    <row r="21" spans="1:9" s="4" customFormat="1" x14ac:dyDescent="0.25">
      <c r="A21" s="128"/>
      <c r="B21" s="128"/>
      <c r="C21" s="128" t="s">
        <v>489</v>
      </c>
      <c r="D21" s="128" t="s">
        <v>488</v>
      </c>
      <c r="E21" s="1" t="s">
        <v>487</v>
      </c>
      <c r="F21" s="1" t="s">
        <v>486</v>
      </c>
      <c r="G21" s="24">
        <v>1514000</v>
      </c>
      <c r="H21" s="24">
        <v>-896000</v>
      </c>
      <c r="I21" s="24">
        <f t="shared" si="0"/>
        <v>618000</v>
      </c>
    </row>
    <row r="22" spans="1:9" s="4" customFormat="1" x14ac:dyDescent="0.25">
      <c r="A22" s="128"/>
      <c r="B22" s="128"/>
      <c r="C22" s="128"/>
      <c r="D22" s="128"/>
      <c r="E22" s="1" t="s">
        <v>485</v>
      </c>
      <c r="F22" s="1" t="s">
        <v>484</v>
      </c>
      <c r="G22" s="24">
        <v>358000</v>
      </c>
      <c r="H22" s="24"/>
      <c r="I22" s="24">
        <f t="shared" si="0"/>
        <v>358000</v>
      </c>
    </row>
    <row r="23" spans="1:9" s="4" customFormat="1" ht="47.25" x14ac:dyDescent="0.25">
      <c r="A23" s="128"/>
      <c r="B23" s="128"/>
      <c r="C23" s="48" t="s">
        <v>483</v>
      </c>
      <c r="D23" s="48" t="s">
        <v>482</v>
      </c>
      <c r="E23" s="1" t="s">
        <v>483</v>
      </c>
      <c r="F23" s="1" t="s">
        <v>482</v>
      </c>
      <c r="G23" s="24">
        <v>104000</v>
      </c>
      <c r="H23" s="24">
        <v>-104000</v>
      </c>
      <c r="I23" s="24">
        <f t="shared" si="0"/>
        <v>0</v>
      </c>
    </row>
    <row r="24" spans="1:9" s="4" customFormat="1" x14ac:dyDescent="0.25">
      <c r="A24" s="128" t="s">
        <v>481</v>
      </c>
      <c r="B24" s="128" t="s">
        <v>480</v>
      </c>
      <c r="C24" s="129" t="s">
        <v>324</v>
      </c>
      <c r="D24" s="130"/>
      <c r="E24" s="130"/>
      <c r="F24" s="131"/>
      <c r="G24" s="23">
        <v>240941</v>
      </c>
      <c r="H24" s="23">
        <f>SUM(H25)</f>
        <v>0</v>
      </c>
      <c r="I24" s="23">
        <f t="shared" si="0"/>
        <v>240941</v>
      </c>
    </row>
    <row r="25" spans="1:9" s="4" customFormat="1" ht="94.5" x14ac:dyDescent="0.25">
      <c r="A25" s="128"/>
      <c r="B25" s="128"/>
      <c r="C25" s="48" t="s">
        <v>479</v>
      </c>
      <c r="D25" s="48" t="s">
        <v>478</v>
      </c>
      <c r="E25" s="1" t="s">
        <v>479</v>
      </c>
      <c r="F25" s="1" t="s">
        <v>478</v>
      </c>
      <c r="G25" s="24">
        <v>240941</v>
      </c>
      <c r="H25" s="24"/>
      <c r="I25" s="24">
        <f t="shared" si="0"/>
        <v>240941</v>
      </c>
    </row>
    <row r="26" spans="1:9" s="4" customFormat="1" x14ac:dyDescent="0.25">
      <c r="A26" s="128" t="s">
        <v>477</v>
      </c>
      <c r="B26" s="128" t="s">
        <v>4</v>
      </c>
      <c r="C26" s="129" t="s">
        <v>324</v>
      </c>
      <c r="D26" s="130"/>
      <c r="E26" s="130"/>
      <c r="F26" s="131"/>
      <c r="G26" s="23">
        <v>13552302</v>
      </c>
      <c r="H26" s="23">
        <f>SUM(H27:H34)</f>
        <v>878176</v>
      </c>
      <c r="I26" s="23">
        <f t="shared" si="0"/>
        <v>14430478</v>
      </c>
    </row>
    <row r="27" spans="1:9" s="4" customFormat="1" x14ac:dyDescent="0.25">
      <c r="A27" s="128"/>
      <c r="B27" s="128"/>
      <c r="C27" s="128" t="s">
        <v>476</v>
      </c>
      <c r="D27" s="128" t="s">
        <v>475</v>
      </c>
      <c r="E27" s="1" t="s">
        <v>474</v>
      </c>
      <c r="F27" s="1" t="s">
        <v>473</v>
      </c>
      <c r="G27" s="24">
        <v>1882585</v>
      </c>
      <c r="H27" s="24">
        <v>-1882585</v>
      </c>
      <c r="I27" s="24">
        <f t="shared" si="0"/>
        <v>0</v>
      </c>
    </row>
    <row r="28" spans="1:9" s="4" customFormat="1" x14ac:dyDescent="0.25">
      <c r="A28" s="128"/>
      <c r="B28" s="128"/>
      <c r="C28" s="128"/>
      <c r="D28" s="128"/>
      <c r="E28" s="1" t="s">
        <v>472</v>
      </c>
      <c r="F28" s="1" t="s">
        <v>471</v>
      </c>
      <c r="G28" s="24">
        <v>279377</v>
      </c>
      <c r="H28" s="24"/>
      <c r="I28" s="24">
        <f t="shared" si="0"/>
        <v>279377</v>
      </c>
    </row>
    <row r="29" spans="1:9" s="4" customFormat="1" x14ac:dyDescent="0.25">
      <c r="A29" s="128"/>
      <c r="B29" s="128"/>
      <c r="C29" s="128"/>
      <c r="D29" s="128"/>
      <c r="E29" s="1" t="s">
        <v>470</v>
      </c>
      <c r="F29" s="1" t="s">
        <v>469</v>
      </c>
      <c r="G29" s="24">
        <v>727183</v>
      </c>
      <c r="H29" s="24"/>
      <c r="I29" s="24">
        <f t="shared" si="0"/>
        <v>727183</v>
      </c>
    </row>
    <row r="30" spans="1:9" s="4" customFormat="1" ht="47.25" x14ac:dyDescent="0.25">
      <c r="A30" s="128"/>
      <c r="B30" s="128"/>
      <c r="C30" s="128"/>
      <c r="D30" s="128"/>
      <c r="E30" s="1" t="s">
        <v>468</v>
      </c>
      <c r="F30" s="1" t="s">
        <v>467</v>
      </c>
      <c r="G30" s="24">
        <v>4519735</v>
      </c>
      <c r="H30" s="24"/>
      <c r="I30" s="24">
        <f t="shared" si="0"/>
        <v>4519735</v>
      </c>
    </row>
    <row r="31" spans="1:9" s="4" customFormat="1" ht="31.5" x14ac:dyDescent="0.25">
      <c r="A31" s="128"/>
      <c r="B31" s="128"/>
      <c r="C31" s="128"/>
      <c r="D31" s="128"/>
      <c r="E31" s="1" t="s">
        <v>466</v>
      </c>
      <c r="F31" s="1" t="s">
        <v>465</v>
      </c>
      <c r="G31" s="24">
        <v>694449</v>
      </c>
      <c r="H31" s="24"/>
      <c r="I31" s="24">
        <f t="shared" si="0"/>
        <v>694449</v>
      </c>
    </row>
    <row r="32" spans="1:9" s="4" customFormat="1" x14ac:dyDescent="0.25">
      <c r="A32" s="128"/>
      <c r="B32" s="128"/>
      <c r="C32" s="128"/>
      <c r="D32" s="128"/>
      <c r="E32" s="1" t="s">
        <v>464</v>
      </c>
      <c r="F32" s="1" t="s">
        <v>162</v>
      </c>
      <c r="G32" s="24">
        <v>4530702</v>
      </c>
      <c r="H32" s="24">
        <v>844575</v>
      </c>
      <c r="I32" s="24">
        <f t="shared" si="0"/>
        <v>5375277</v>
      </c>
    </row>
    <row r="33" spans="1:10" s="4" customFormat="1" ht="63" x14ac:dyDescent="0.25">
      <c r="A33" s="128"/>
      <c r="B33" s="128"/>
      <c r="C33" s="128"/>
      <c r="D33" s="128"/>
      <c r="E33" s="1" t="s">
        <v>463</v>
      </c>
      <c r="F33" s="1" t="s">
        <v>462</v>
      </c>
      <c r="G33" s="24">
        <v>705140</v>
      </c>
      <c r="H33" s="24">
        <v>33601</v>
      </c>
      <c r="I33" s="24">
        <f t="shared" si="0"/>
        <v>738741</v>
      </c>
    </row>
    <row r="34" spans="1:10" s="4" customFormat="1" ht="31.5" x14ac:dyDescent="0.25">
      <c r="A34" s="128"/>
      <c r="B34" s="128"/>
      <c r="C34" s="128"/>
      <c r="D34" s="128"/>
      <c r="E34" s="1" t="s">
        <v>461</v>
      </c>
      <c r="F34" s="1" t="s">
        <v>460</v>
      </c>
      <c r="G34" s="24">
        <v>213131</v>
      </c>
      <c r="H34" s="24">
        <v>1882585</v>
      </c>
      <c r="I34" s="24">
        <f t="shared" si="0"/>
        <v>2095716</v>
      </c>
    </row>
    <row r="35" spans="1:10" s="4" customFormat="1" x14ac:dyDescent="0.25">
      <c r="A35" s="128" t="s">
        <v>459</v>
      </c>
      <c r="B35" s="128" t="s">
        <v>5</v>
      </c>
      <c r="C35" s="129" t="s">
        <v>324</v>
      </c>
      <c r="D35" s="130"/>
      <c r="E35" s="130"/>
      <c r="F35" s="131"/>
      <c r="G35" s="23">
        <v>961831</v>
      </c>
      <c r="H35" s="23">
        <f>SUM(H36:H37)</f>
        <v>3342</v>
      </c>
      <c r="I35" s="23">
        <f t="shared" si="0"/>
        <v>965173</v>
      </c>
    </row>
    <row r="36" spans="1:10" s="4" customFormat="1" ht="31.5" x14ac:dyDescent="0.25">
      <c r="A36" s="128"/>
      <c r="B36" s="128"/>
      <c r="C36" s="128" t="s">
        <v>458</v>
      </c>
      <c r="D36" s="128" t="s">
        <v>457</v>
      </c>
      <c r="E36" s="1" t="s">
        <v>456</v>
      </c>
      <c r="F36" s="1" t="s">
        <v>455</v>
      </c>
      <c r="G36" s="24">
        <v>429332</v>
      </c>
      <c r="H36" s="24"/>
      <c r="I36" s="24">
        <f t="shared" si="0"/>
        <v>429332</v>
      </c>
    </row>
    <row r="37" spans="1:10" s="4" customFormat="1" ht="31.5" x14ac:dyDescent="0.25">
      <c r="A37" s="128"/>
      <c r="B37" s="128"/>
      <c r="C37" s="128"/>
      <c r="D37" s="128"/>
      <c r="E37" s="1" t="s">
        <v>454</v>
      </c>
      <c r="F37" s="1" t="s">
        <v>453</v>
      </c>
      <c r="G37" s="24">
        <v>532499</v>
      </c>
      <c r="H37" s="24">
        <v>3342</v>
      </c>
      <c r="I37" s="24">
        <f t="shared" si="0"/>
        <v>535841</v>
      </c>
    </row>
    <row r="38" spans="1:10" s="4" customFormat="1" x14ac:dyDescent="0.25">
      <c r="A38" s="128" t="s">
        <v>452</v>
      </c>
      <c r="B38" s="128" t="s">
        <v>451</v>
      </c>
      <c r="C38" s="129" t="s">
        <v>324</v>
      </c>
      <c r="D38" s="130"/>
      <c r="E38" s="130"/>
      <c r="F38" s="131"/>
      <c r="G38" s="23">
        <f>SUM(G39:G68)</f>
        <v>2365662</v>
      </c>
      <c r="H38" s="23">
        <f>SUM(H39:H68)</f>
        <v>11585</v>
      </c>
      <c r="I38" s="23">
        <f>G38+H38</f>
        <v>2377247</v>
      </c>
    </row>
    <row r="39" spans="1:10" s="4" customFormat="1" ht="54.75" customHeight="1" x14ac:dyDescent="0.25">
      <c r="A39" s="128"/>
      <c r="B39" s="128"/>
      <c r="C39" s="54">
        <v>21100</v>
      </c>
      <c r="D39" s="46" t="s">
        <v>623</v>
      </c>
      <c r="E39" s="1">
        <v>21194</v>
      </c>
      <c r="F39" s="1" t="s">
        <v>622</v>
      </c>
      <c r="G39" s="24">
        <v>0</v>
      </c>
      <c r="H39" s="24">
        <v>13013</v>
      </c>
      <c r="I39" s="24">
        <f t="shared" ref="I39" si="1">G39+H39</f>
        <v>13013</v>
      </c>
    </row>
    <row r="40" spans="1:10" s="4" customFormat="1" x14ac:dyDescent="0.25">
      <c r="A40" s="128"/>
      <c r="B40" s="128"/>
      <c r="C40" s="128" t="s">
        <v>450</v>
      </c>
      <c r="D40" s="128" t="s">
        <v>449</v>
      </c>
      <c r="E40" s="1" t="s">
        <v>448</v>
      </c>
      <c r="F40" s="1" t="s">
        <v>163</v>
      </c>
      <c r="G40" s="24">
        <v>179854</v>
      </c>
      <c r="H40" s="24"/>
      <c r="I40" s="24">
        <f t="shared" si="0"/>
        <v>179854</v>
      </c>
    </row>
    <row r="41" spans="1:10" s="4" customFormat="1" x14ac:dyDescent="0.25">
      <c r="A41" s="128"/>
      <c r="B41" s="128"/>
      <c r="C41" s="128"/>
      <c r="D41" s="128"/>
      <c r="E41" s="1" t="s">
        <v>447</v>
      </c>
      <c r="F41" s="1" t="s">
        <v>164</v>
      </c>
      <c r="G41" s="24">
        <v>87427</v>
      </c>
      <c r="H41" s="24">
        <v>-10000</v>
      </c>
      <c r="I41" s="24">
        <f t="shared" si="0"/>
        <v>77427</v>
      </c>
    </row>
    <row r="42" spans="1:10" s="4" customFormat="1" x14ac:dyDescent="0.25">
      <c r="A42" s="128"/>
      <c r="B42" s="128"/>
      <c r="C42" s="128"/>
      <c r="D42" s="128"/>
      <c r="E42" s="1" t="s">
        <v>446</v>
      </c>
      <c r="F42" s="1" t="s">
        <v>445</v>
      </c>
      <c r="G42" s="24">
        <v>25885</v>
      </c>
      <c r="H42" s="24">
        <v>4500</v>
      </c>
      <c r="I42" s="24">
        <f t="shared" si="0"/>
        <v>30385</v>
      </c>
    </row>
    <row r="43" spans="1:10" s="4" customFormat="1" ht="31.5" x14ac:dyDescent="0.25">
      <c r="A43" s="128"/>
      <c r="B43" s="128"/>
      <c r="C43" s="128"/>
      <c r="D43" s="128"/>
      <c r="E43" s="1" t="s">
        <v>444</v>
      </c>
      <c r="F43" s="1" t="s">
        <v>443</v>
      </c>
      <c r="G43" s="24">
        <v>2060</v>
      </c>
      <c r="H43" s="24"/>
      <c r="I43" s="24">
        <f t="shared" si="0"/>
        <v>2060</v>
      </c>
    </row>
    <row r="44" spans="1:10" s="4" customFormat="1" x14ac:dyDescent="0.25">
      <c r="A44" s="128"/>
      <c r="B44" s="128"/>
      <c r="C44" s="128"/>
      <c r="D44" s="128"/>
      <c r="E44" s="1" t="s">
        <v>442</v>
      </c>
      <c r="F44" s="1" t="s">
        <v>440</v>
      </c>
      <c r="G44" s="24">
        <v>16899</v>
      </c>
      <c r="H44" s="24">
        <v>-16899</v>
      </c>
      <c r="I44" s="24">
        <f t="shared" si="0"/>
        <v>0</v>
      </c>
      <c r="J44" s="174"/>
    </row>
    <row r="45" spans="1:10" s="4" customFormat="1" x14ac:dyDescent="0.25">
      <c r="A45" s="128"/>
      <c r="B45" s="128"/>
      <c r="C45" s="128"/>
      <c r="D45" s="128"/>
      <c r="E45" s="1" t="s">
        <v>441</v>
      </c>
      <c r="F45" s="1" t="s">
        <v>440</v>
      </c>
      <c r="G45" s="24">
        <v>364873</v>
      </c>
      <c r="H45" s="24">
        <v>16825</v>
      </c>
      <c r="I45" s="24">
        <f t="shared" si="0"/>
        <v>381698</v>
      </c>
      <c r="J45" s="174"/>
    </row>
    <row r="46" spans="1:10" s="4" customFormat="1" x14ac:dyDescent="0.25">
      <c r="A46" s="128"/>
      <c r="B46" s="128"/>
      <c r="C46" s="128"/>
      <c r="D46" s="128"/>
      <c r="E46" s="1" t="s">
        <v>439</v>
      </c>
      <c r="F46" s="1" t="s">
        <v>438</v>
      </c>
      <c r="G46" s="24">
        <v>26345</v>
      </c>
      <c r="H46" s="24">
        <v>-900</v>
      </c>
      <c r="I46" s="24">
        <f t="shared" si="0"/>
        <v>25445</v>
      </c>
    </row>
    <row r="47" spans="1:10" s="4" customFormat="1" x14ac:dyDescent="0.25">
      <c r="A47" s="128"/>
      <c r="B47" s="128"/>
      <c r="C47" s="128"/>
      <c r="D47" s="128"/>
      <c r="E47" s="1" t="s">
        <v>437</v>
      </c>
      <c r="F47" s="1" t="s">
        <v>436</v>
      </c>
      <c r="G47" s="24">
        <v>16864</v>
      </c>
      <c r="H47" s="24">
        <v>-10</v>
      </c>
      <c r="I47" s="24">
        <f t="shared" si="0"/>
        <v>16854</v>
      </c>
    </row>
    <row r="48" spans="1:10" s="4" customFormat="1" x14ac:dyDescent="0.25">
      <c r="A48" s="128"/>
      <c r="B48" s="128"/>
      <c r="C48" s="128"/>
      <c r="D48" s="128"/>
      <c r="E48" s="1" t="s">
        <v>435</v>
      </c>
      <c r="F48" s="1" t="s">
        <v>434</v>
      </c>
      <c r="G48" s="24">
        <v>76342</v>
      </c>
      <c r="H48" s="24">
        <v>-400</v>
      </c>
      <c r="I48" s="24">
        <f t="shared" si="0"/>
        <v>75942</v>
      </c>
    </row>
    <row r="49" spans="1:11" s="4" customFormat="1" x14ac:dyDescent="0.25">
      <c r="A49" s="128"/>
      <c r="B49" s="128"/>
      <c r="C49" s="128"/>
      <c r="D49" s="128"/>
      <c r="E49" s="1" t="s">
        <v>433</v>
      </c>
      <c r="F49" s="1" t="s">
        <v>432</v>
      </c>
      <c r="G49" s="24">
        <v>11310</v>
      </c>
      <c r="H49" s="24"/>
      <c r="I49" s="24">
        <f t="shared" si="0"/>
        <v>11310</v>
      </c>
    </row>
    <row r="50" spans="1:11" s="4" customFormat="1" x14ac:dyDescent="0.25">
      <c r="A50" s="128"/>
      <c r="B50" s="128"/>
      <c r="C50" s="128"/>
      <c r="D50" s="128"/>
      <c r="E50" s="1" t="s">
        <v>431</v>
      </c>
      <c r="F50" s="1" t="s">
        <v>430</v>
      </c>
      <c r="G50" s="24">
        <v>16295</v>
      </c>
      <c r="H50" s="24"/>
      <c r="I50" s="24">
        <f t="shared" si="0"/>
        <v>16295</v>
      </c>
    </row>
    <row r="51" spans="1:11" s="4" customFormat="1" x14ac:dyDescent="0.25">
      <c r="A51" s="128"/>
      <c r="B51" s="128"/>
      <c r="C51" s="128"/>
      <c r="D51" s="128"/>
      <c r="E51" s="1" t="s">
        <v>429</v>
      </c>
      <c r="F51" s="1" t="s">
        <v>428</v>
      </c>
      <c r="G51" s="24">
        <v>134200</v>
      </c>
      <c r="H51" s="24"/>
      <c r="I51" s="24">
        <f t="shared" si="0"/>
        <v>134200</v>
      </c>
    </row>
    <row r="52" spans="1:11" s="4" customFormat="1" x14ac:dyDescent="0.25">
      <c r="A52" s="128"/>
      <c r="B52" s="128"/>
      <c r="C52" s="128"/>
      <c r="D52" s="128"/>
      <c r="E52" s="1" t="s">
        <v>427</v>
      </c>
      <c r="F52" s="1" t="s">
        <v>426</v>
      </c>
      <c r="G52" s="24">
        <v>2345</v>
      </c>
      <c r="H52" s="24"/>
      <c r="I52" s="24">
        <f t="shared" si="0"/>
        <v>2345</v>
      </c>
    </row>
    <row r="53" spans="1:11" s="4" customFormat="1" x14ac:dyDescent="0.25">
      <c r="A53" s="128"/>
      <c r="B53" s="128"/>
      <c r="C53" s="128"/>
      <c r="D53" s="128"/>
      <c r="E53" s="1" t="s">
        <v>425</v>
      </c>
      <c r="F53" s="1" t="s">
        <v>165</v>
      </c>
      <c r="G53" s="24">
        <v>40000</v>
      </c>
      <c r="H53" s="24"/>
      <c r="I53" s="24">
        <f t="shared" si="0"/>
        <v>40000</v>
      </c>
    </row>
    <row r="54" spans="1:11" s="4" customFormat="1" x14ac:dyDescent="0.25">
      <c r="A54" s="128"/>
      <c r="B54" s="128"/>
      <c r="C54" s="128"/>
      <c r="D54" s="128"/>
      <c r="E54" s="1" t="s">
        <v>424</v>
      </c>
      <c r="F54" s="1" t="s">
        <v>423</v>
      </c>
      <c r="G54" s="24">
        <v>138946</v>
      </c>
      <c r="H54" s="24">
        <v>-2480</v>
      </c>
      <c r="I54" s="24">
        <f t="shared" si="0"/>
        <v>136466</v>
      </c>
    </row>
    <row r="55" spans="1:11" s="4" customFormat="1" ht="31.5" x14ac:dyDescent="0.25">
      <c r="A55" s="128"/>
      <c r="B55" s="128"/>
      <c r="C55" s="128"/>
      <c r="D55" s="128"/>
      <c r="E55" s="1" t="s">
        <v>422</v>
      </c>
      <c r="F55" s="1" t="s">
        <v>421</v>
      </c>
      <c r="G55" s="24">
        <v>781888</v>
      </c>
      <c r="H55" s="24"/>
      <c r="I55" s="24">
        <f t="shared" si="0"/>
        <v>781888</v>
      </c>
    </row>
    <row r="56" spans="1:11" s="4" customFormat="1" x14ac:dyDescent="0.25">
      <c r="A56" s="128"/>
      <c r="B56" s="128"/>
      <c r="C56" s="128"/>
      <c r="D56" s="128"/>
      <c r="E56" s="1" t="s">
        <v>420</v>
      </c>
      <c r="F56" s="1" t="s">
        <v>419</v>
      </c>
      <c r="G56" s="24">
        <v>273703</v>
      </c>
      <c r="H56" s="24"/>
      <c r="I56" s="24">
        <f t="shared" si="0"/>
        <v>273703</v>
      </c>
      <c r="J56" s="44"/>
      <c r="K56" s="45"/>
    </row>
    <row r="57" spans="1:11" s="4" customFormat="1" x14ac:dyDescent="0.25">
      <c r="A57" s="128"/>
      <c r="B57" s="128"/>
      <c r="C57" s="128"/>
      <c r="D57" s="128"/>
      <c r="E57" s="1" t="s">
        <v>418</v>
      </c>
      <c r="F57" s="1" t="s">
        <v>417</v>
      </c>
      <c r="G57" s="24">
        <v>2250</v>
      </c>
      <c r="H57" s="24"/>
      <c r="I57" s="24">
        <f t="shared" si="0"/>
        <v>2250</v>
      </c>
    </row>
    <row r="58" spans="1:11" s="4" customFormat="1" x14ac:dyDescent="0.25">
      <c r="A58" s="128"/>
      <c r="B58" s="128"/>
      <c r="C58" s="128"/>
      <c r="D58" s="128"/>
      <c r="E58" s="1" t="s">
        <v>416</v>
      </c>
      <c r="F58" s="1" t="s">
        <v>415</v>
      </c>
      <c r="G58" s="24">
        <v>3337</v>
      </c>
      <c r="H58" s="24"/>
      <c r="I58" s="24">
        <f t="shared" si="0"/>
        <v>3337</v>
      </c>
    </row>
    <row r="59" spans="1:11" s="4" customFormat="1" x14ac:dyDescent="0.25">
      <c r="A59" s="128"/>
      <c r="B59" s="128"/>
      <c r="C59" s="128"/>
      <c r="D59" s="128"/>
      <c r="E59" s="1" t="s">
        <v>414</v>
      </c>
      <c r="F59" s="1" t="s">
        <v>413</v>
      </c>
      <c r="G59" s="24">
        <v>14246</v>
      </c>
      <c r="H59" s="24"/>
      <c r="I59" s="24">
        <f t="shared" si="0"/>
        <v>14246</v>
      </c>
    </row>
    <row r="60" spans="1:11" s="4" customFormat="1" x14ac:dyDescent="0.25">
      <c r="A60" s="128"/>
      <c r="B60" s="128"/>
      <c r="C60" s="128"/>
      <c r="D60" s="128"/>
      <c r="E60" s="1" t="s">
        <v>412</v>
      </c>
      <c r="F60" s="1" t="s">
        <v>411</v>
      </c>
      <c r="G60" s="24">
        <v>10500</v>
      </c>
      <c r="H60" s="24"/>
      <c r="I60" s="24">
        <f t="shared" si="0"/>
        <v>10500</v>
      </c>
    </row>
    <row r="61" spans="1:11" s="4" customFormat="1" x14ac:dyDescent="0.25">
      <c r="A61" s="128"/>
      <c r="B61" s="128"/>
      <c r="C61" s="128"/>
      <c r="D61" s="128"/>
      <c r="E61" s="1" t="s">
        <v>410</v>
      </c>
      <c r="F61" s="1" t="s">
        <v>409</v>
      </c>
      <c r="G61" s="24">
        <v>33150</v>
      </c>
      <c r="H61" s="24"/>
      <c r="I61" s="24">
        <f t="shared" si="0"/>
        <v>33150</v>
      </c>
    </row>
    <row r="62" spans="1:11" s="4" customFormat="1" x14ac:dyDescent="0.25">
      <c r="A62" s="128"/>
      <c r="B62" s="128"/>
      <c r="C62" s="128"/>
      <c r="D62" s="128"/>
      <c r="E62" s="1" t="s">
        <v>408</v>
      </c>
      <c r="F62" s="1" t="s">
        <v>407</v>
      </c>
      <c r="G62" s="24">
        <v>10700</v>
      </c>
      <c r="H62" s="24"/>
      <c r="I62" s="24">
        <f t="shared" si="0"/>
        <v>10700</v>
      </c>
    </row>
    <row r="63" spans="1:11" s="4" customFormat="1" x14ac:dyDescent="0.25">
      <c r="A63" s="128"/>
      <c r="B63" s="128"/>
      <c r="C63" s="128"/>
      <c r="D63" s="128"/>
      <c r="E63" s="1" t="s">
        <v>406</v>
      </c>
      <c r="F63" s="1" t="s">
        <v>405</v>
      </c>
      <c r="G63" s="24">
        <v>5763</v>
      </c>
      <c r="H63" s="24"/>
      <c r="I63" s="24">
        <f t="shared" si="0"/>
        <v>5763</v>
      </c>
    </row>
    <row r="64" spans="1:11" s="4" customFormat="1" x14ac:dyDescent="0.25">
      <c r="A64" s="128"/>
      <c r="B64" s="128"/>
      <c r="C64" s="128"/>
      <c r="D64" s="128"/>
      <c r="E64" s="1" t="s">
        <v>404</v>
      </c>
      <c r="F64" s="1" t="s">
        <v>403</v>
      </c>
      <c r="G64" s="24">
        <v>15100</v>
      </c>
      <c r="H64" s="24"/>
      <c r="I64" s="24">
        <f t="shared" si="0"/>
        <v>15100</v>
      </c>
    </row>
    <row r="65" spans="1:9" s="4" customFormat="1" x14ac:dyDescent="0.25">
      <c r="A65" s="128"/>
      <c r="B65" s="128"/>
      <c r="C65" s="128"/>
      <c r="D65" s="128"/>
      <c r="E65" s="1" t="s">
        <v>402</v>
      </c>
      <c r="F65" s="1" t="s">
        <v>401</v>
      </c>
      <c r="G65" s="24">
        <v>3200</v>
      </c>
      <c r="H65" s="24"/>
      <c r="I65" s="24">
        <f t="shared" si="0"/>
        <v>3200</v>
      </c>
    </row>
    <row r="66" spans="1:9" s="4" customFormat="1" x14ac:dyDescent="0.25">
      <c r="A66" s="128"/>
      <c r="B66" s="128"/>
      <c r="C66" s="128"/>
      <c r="D66" s="128"/>
      <c r="E66" s="1" t="s">
        <v>400</v>
      </c>
      <c r="F66" s="1" t="s">
        <v>398</v>
      </c>
      <c r="G66" s="24">
        <v>65030</v>
      </c>
      <c r="H66" s="24">
        <v>3650</v>
      </c>
      <c r="I66" s="24">
        <f t="shared" si="0"/>
        <v>68680</v>
      </c>
    </row>
    <row r="67" spans="1:9" s="4" customFormat="1" ht="31.5" customHeight="1" x14ac:dyDescent="0.25">
      <c r="A67" s="128"/>
      <c r="B67" s="128"/>
      <c r="C67" s="171">
        <v>21400</v>
      </c>
      <c r="D67" s="171" t="s">
        <v>603</v>
      </c>
      <c r="E67" s="1">
        <v>21429</v>
      </c>
      <c r="F67" s="1" t="s">
        <v>602</v>
      </c>
      <c r="G67" s="24">
        <v>5000</v>
      </c>
      <c r="H67" s="24">
        <v>4286</v>
      </c>
      <c r="I67" s="24">
        <f t="shared" si="0"/>
        <v>9286</v>
      </c>
    </row>
    <row r="68" spans="1:9" s="4" customFormat="1" ht="47.25" customHeight="1" x14ac:dyDescent="0.25">
      <c r="A68" s="128"/>
      <c r="B68" s="128"/>
      <c r="C68" s="173"/>
      <c r="D68" s="173"/>
      <c r="E68" s="1" t="s">
        <v>399</v>
      </c>
      <c r="F68" s="1" t="s">
        <v>398</v>
      </c>
      <c r="G68" s="24">
        <v>2150</v>
      </c>
      <c r="H68" s="24"/>
      <c r="I68" s="24">
        <f t="shared" si="0"/>
        <v>2150</v>
      </c>
    </row>
    <row r="69" spans="1:9" s="4" customFormat="1" x14ac:dyDescent="0.25">
      <c r="A69" s="128" t="s">
        <v>397</v>
      </c>
      <c r="B69" s="128" t="s">
        <v>396</v>
      </c>
      <c r="C69" s="129" t="s">
        <v>324</v>
      </c>
      <c r="D69" s="130"/>
      <c r="E69" s="130"/>
      <c r="F69" s="131"/>
      <c r="G69" s="23">
        <v>2755470</v>
      </c>
      <c r="H69" s="23">
        <f>SUM(H70:H78)</f>
        <v>0</v>
      </c>
      <c r="I69" s="23">
        <f t="shared" si="0"/>
        <v>2755470</v>
      </c>
    </row>
    <row r="70" spans="1:9" s="4" customFormat="1" ht="31.5" x14ac:dyDescent="0.25">
      <c r="A70" s="128"/>
      <c r="B70" s="128"/>
      <c r="C70" s="128" t="s">
        <v>395</v>
      </c>
      <c r="D70" s="128" t="s">
        <v>394</v>
      </c>
      <c r="E70" s="1" t="s">
        <v>393</v>
      </c>
      <c r="F70" s="1" t="s">
        <v>392</v>
      </c>
      <c r="G70" s="24">
        <v>1541650</v>
      </c>
      <c r="H70" s="24"/>
      <c r="I70" s="24">
        <f t="shared" si="0"/>
        <v>1541650</v>
      </c>
    </row>
    <row r="71" spans="1:9" s="4" customFormat="1" ht="31.5" x14ac:dyDescent="0.25">
      <c r="A71" s="128"/>
      <c r="B71" s="128"/>
      <c r="C71" s="128"/>
      <c r="D71" s="128"/>
      <c r="E71" s="1" t="s">
        <v>391</v>
      </c>
      <c r="F71" s="1" t="s">
        <v>390</v>
      </c>
      <c r="G71" s="24">
        <v>137023</v>
      </c>
      <c r="H71" s="24"/>
      <c r="I71" s="24">
        <f t="shared" si="0"/>
        <v>137023</v>
      </c>
    </row>
    <row r="72" spans="1:9" s="4" customFormat="1" x14ac:dyDescent="0.25">
      <c r="A72" s="128"/>
      <c r="B72" s="128"/>
      <c r="C72" s="128"/>
      <c r="D72" s="128"/>
      <c r="E72" s="1" t="s">
        <v>389</v>
      </c>
      <c r="F72" s="1" t="s">
        <v>388</v>
      </c>
      <c r="G72" s="24">
        <v>69527</v>
      </c>
      <c r="H72" s="24"/>
      <c r="I72" s="24">
        <f t="shared" si="0"/>
        <v>69527</v>
      </c>
    </row>
    <row r="73" spans="1:9" s="4" customFormat="1" ht="31.5" x14ac:dyDescent="0.25">
      <c r="A73" s="128"/>
      <c r="B73" s="128"/>
      <c r="C73" s="128"/>
      <c r="D73" s="128"/>
      <c r="E73" s="1" t="s">
        <v>118</v>
      </c>
      <c r="F73" s="1" t="s">
        <v>387</v>
      </c>
      <c r="G73" s="24">
        <v>623830</v>
      </c>
      <c r="H73" s="24"/>
      <c r="I73" s="24">
        <f t="shared" si="0"/>
        <v>623830</v>
      </c>
    </row>
    <row r="74" spans="1:9" s="4" customFormat="1" ht="31.5" x14ac:dyDescent="0.25">
      <c r="A74" s="128"/>
      <c r="B74" s="128"/>
      <c r="C74" s="128"/>
      <c r="D74" s="128"/>
      <c r="E74" s="1" t="s">
        <v>386</v>
      </c>
      <c r="F74" s="1" t="s">
        <v>385</v>
      </c>
      <c r="G74" s="24">
        <v>39307</v>
      </c>
      <c r="H74" s="24"/>
      <c r="I74" s="24">
        <f t="shared" si="0"/>
        <v>39307</v>
      </c>
    </row>
    <row r="75" spans="1:9" s="4" customFormat="1" x14ac:dyDescent="0.25">
      <c r="A75" s="128"/>
      <c r="B75" s="128"/>
      <c r="C75" s="128"/>
      <c r="D75" s="128"/>
      <c r="E75" s="1" t="s">
        <v>384</v>
      </c>
      <c r="F75" s="1" t="s">
        <v>383</v>
      </c>
      <c r="G75" s="24">
        <v>21887</v>
      </c>
      <c r="H75" s="24"/>
      <c r="I75" s="24">
        <f t="shared" ref="I75:I141" si="2">G75+H75</f>
        <v>21887</v>
      </c>
    </row>
    <row r="76" spans="1:9" s="4" customFormat="1" ht="31.5" x14ac:dyDescent="0.25">
      <c r="A76" s="128"/>
      <c r="B76" s="128"/>
      <c r="C76" s="128"/>
      <c r="D76" s="128"/>
      <c r="E76" s="1" t="s">
        <v>382</v>
      </c>
      <c r="F76" s="1" t="s">
        <v>381</v>
      </c>
      <c r="G76" s="24">
        <v>281698</v>
      </c>
      <c r="H76" s="24"/>
      <c r="I76" s="24">
        <f t="shared" si="2"/>
        <v>281698</v>
      </c>
    </row>
    <row r="77" spans="1:9" s="4" customFormat="1" ht="31.5" x14ac:dyDescent="0.25">
      <c r="A77" s="128"/>
      <c r="B77" s="128"/>
      <c r="C77" s="128"/>
      <c r="D77" s="128"/>
      <c r="E77" s="1" t="s">
        <v>380</v>
      </c>
      <c r="F77" s="1" t="s">
        <v>379</v>
      </c>
      <c r="G77" s="24">
        <v>28621</v>
      </c>
      <c r="H77" s="24"/>
      <c r="I77" s="24">
        <f t="shared" si="2"/>
        <v>28621</v>
      </c>
    </row>
    <row r="78" spans="1:9" s="4" customFormat="1" x14ac:dyDescent="0.25">
      <c r="A78" s="128"/>
      <c r="B78" s="128"/>
      <c r="C78" s="128"/>
      <c r="D78" s="128"/>
      <c r="E78" s="1" t="s">
        <v>378</v>
      </c>
      <c r="F78" s="1" t="s">
        <v>377</v>
      </c>
      <c r="G78" s="24">
        <v>11927</v>
      </c>
      <c r="H78" s="24"/>
      <c r="I78" s="24">
        <f t="shared" si="2"/>
        <v>11927</v>
      </c>
    </row>
    <row r="79" spans="1:9" s="4" customFormat="1" x14ac:dyDescent="0.25">
      <c r="A79" s="128" t="s">
        <v>376</v>
      </c>
      <c r="B79" s="128" t="s">
        <v>375</v>
      </c>
      <c r="C79" s="129" t="s">
        <v>324</v>
      </c>
      <c r="D79" s="130"/>
      <c r="E79" s="130"/>
      <c r="F79" s="131"/>
      <c r="G79" s="23">
        <v>259500</v>
      </c>
      <c r="H79" s="23">
        <f>SUM(H80:H81)</f>
        <v>0</v>
      </c>
      <c r="I79" s="23">
        <f t="shared" si="2"/>
        <v>259500</v>
      </c>
    </row>
    <row r="80" spans="1:9" s="4" customFormat="1" ht="47.25" x14ac:dyDescent="0.25">
      <c r="A80" s="128"/>
      <c r="B80" s="128"/>
      <c r="C80" s="48" t="s">
        <v>374</v>
      </c>
      <c r="D80" s="48" t="s">
        <v>0</v>
      </c>
      <c r="E80" s="1" t="s">
        <v>373</v>
      </c>
      <c r="F80" s="1" t="s">
        <v>169</v>
      </c>
      <c r="G80" s="24">
        <v>10000</v>
      </c>
      <c r="H80" s="24"/>
      <c r="I80" s="24">
        <f t="shared" si="2"/>
        <v>10000</v>
      </c>
    </row>
    <row r="81" spans="1:12" s="4" customFormat="1" ht="47.25" x14ac:dyDescent="0.25">
      <c r="A81" s="128"/>
      <c r="B81" s="128"/>
      <c r="C81" s="48" t="s">
        <v>372</v>
      </c>
      <c r="D81" s="48" t="s">
        <v>371</v>
      </c>
      <c r="E81" s="1" t="s">
        <v>370</v>
      </c>
      <c r="F81" s="1" t="s">
        <v>369</v>
      </c>
      <c r="G81" s="24">
        <v>249500</v>
      </c>
      <c r="H81" s="24"/>
      <c r="I81" s="24">
        <f t="shared" si="2"/>
        <v>249500</v>
      </c>
    </row>
    <row r="82" spans="1:12" s="4" customFormat="1" x14ac:dyDescent="0.25">
      <c r="A82" s="128" t="s">
        <v>368</v>
      </c>
      <c r="B82" s="128" t="s">
        <v>367</v>
      </c>
      <c r="C82" s="129" t="s">
        <v>324</v>
      </c>
      <c r="D82" s="130"/>
      <c r="E82" s="130"/>
      <c r="F82" s="131"/>
      <c r="G82" s="23">
        <v>6100</v>
      </c>
      <c r="H82" s="23">
        <f>SUM(H83)</f>
        <v>0</v>
      </c>
      <c r="I82" s="23">
        <f t="shared" si="2"/>
        <v>6100</v>
      </c>
    </row>
    <row r="83" spans="1:12" s="4" customFormat="1" ht="47.25" x14ac:dyDescent="0.25">
      <c r="A83" s="128"/>
      <c r="B83" s="128"/>
      <c r="C83" s="48" t="s">
        <v>366</v>
      </c>
      <c r="D83" s="48" t="s">
        <v>365</v>
      </c>
      <c r="E83" s="1" t="s">
        <v>364</v>
      </c>
      <c r="F83" s="1" t="s">
        <v>363</v>
      </c>
      <c r="G83" s="24">
        <v>6100</v>
      </c>
      <c r="H83" s="24"/>
      <c r="I83" s="24">
        <f t="shared" si="2"/>
        <v>6100</v>
      </c>
    </row>
    <row r="84" spans="1:12" s="4" customFormat="1" x14ac:dyDescent="0.25">
      <c r="A84" s="128" t="s">
        <v>362</v>
      </c>
      <c r="B84" s="128" t="s">
        <v>361</v>
      </c>
      <c r="C84" s="129" t="s">
        <v>324</v>
      </c>
      <c r="D84" s="130"/>
      <c r="E84" s="130"/>
      <c r="F84" s="131"/>
      <c r="G84" s="23">
        <v>24900</v>
      </c>
      <c r="H84" s="23">
        <f>SUM(H85:H94)</f>
        <v>150</v>
      </c>
      <c r="I84" s="23">
        <f t="shared" si="2"/>
        <v>25050</v>
      </c>
    </row>
    <row r="85" spans="1:12" s="4" customFormat="1" ht="31.5" x14ac:dyDescent="0.25">
      <c r="A85" s="128"/>
      <c r="B85" s="128"/>
      <c r="C85" s="128" t="s">
        <v>360</v>
      </c>
      <c r="D85" s="128" t="s">
        <v>359</v>
      </c>
      <c r="E85" s="1" t="s">
        <v>358</v>
      </c>
      <c r="F85" s="1" t="s">
        <v>357</v>
      </c>
      <c r="G85" s="24">
        <v>60</v>
      </c>
      <c r="H85" s="24"/>
      <c r="I85" s="24">
        <f t="shared" si="2"/>
        <v>60</v>
      </c>
    </row>
    <row r="86" spans="1:12" s="4" customFormat="1" ht="31.5" x14ac:dyDescent="0.25">
      <c r="A86" s="128"/>
      <c r="B86" s="128"/>
      <c r="C86" s="128"/>
      <c r="D86" s="128"/>
      <c r="E86" s="1" t="s">
        <v>356</v>
      </c>
      <c r="F86" s="1" t="s">
        <v>355</v>
      </c>
      <c r="G86" s="24">
        <v>510</v>
      </c>
      <c r="H86" s="24"/>
      <c r="I86" s="24">
        <f t="shared" si="2"/>
        <v>510</v>
      </c>
    </row>
    <row r="87" spans="1:12" s="4" customFormat="1" ht="31.5" x14ac:dyDescent="0.25">
      <c r="A87" s="128"/>
      <c r="B87" s="128"/>
      <c r="C87" s="128" t="s">
        <v>354</v>
      </c>
      <c r="D87" s="128" t="s">
        <v>353</v>
      </c>
      <c r="E87" s="1" t="s">
        <v>352</v>
      </c>
      <c r="F87" s="1" t="s">
        <v>351</v>
      </c>
      <c r="G87" s="24">
        <v>7000</v>
      </c>
      <c r="H87" s="24"/>
      <c r="I87" s="24">
        <f t="shared" si="2"/>
        <v>7000</v>
      </c>
    </row>
    <row r="88" spans="1:12" s="4" customFormat="1" ht="47.25" x14ac:dyDescent="0.25">
      <c r="A88" s="128"/>
      <c r="B88" s="128"/>
      <c r="C88" s="128"/>
      <c r="D88" s="128"/>
      <c r="E88" s="1" t="s">
        <v>350</v>
      </c>
      <c r="F88" s="1" t="s">
        <v>349</v>
      </c>
      <c r="G88" s="24">
        <v>1100</v>
      </c>
      <c r="H88" s="24"/>
      <c r="I88" s="24">
        <f t="shared" si="2"/>
        <v>1100</v>
      </c>
    </row>
    <row r="89" spans="1:12" s="4" customFormat="1" ht="31.5" x14ac:dyDescent="0.25">
      <c r="A89" s="128"/>
      <c r="B89" s="128"/>
      <c r="C89" s="128"/>
      <c r="D89" s="128"/>
      <c r="E89" s="1" t="s">
        <v>348</v>
      </c>
      <c r="F89" s="1" t="s">
        <v>159</v>
      </c>
      <c r="G89" s="24">
        <v>3670</v>
      </c>
      <c r="H89" s="24"/>
      <c r="I89" s="24">
        <f t="shared" si="2"/>
        <v>3670</v>
      </c>
    </row>
    <row r="90" spans="1:12" s="4" customFormat="1" ht="31.5" x14ac:dyDescent="0.25">
      <c r="A90" s="128"/>
      <c r="B90" s="128"/>
      <c r="C90" s="128"/>
      <c r="D90" s="128"/>
      <c r="E90" s="1" t="s">
        <v>347</v>
      </c>
      <c r="F90" s="1" t="s">
        <v>170</v>
      </c>
      <c r="G90" s="24">
        <v>380</v>
      </c>
      <c r="H90" s="24"/>
      <c r="I90" s="24">
        <f t="shared" si="2"/>
        <v>380</v>
      </c>
    </row>
    <row r="91" spans="1:12" s="4" customFormat="1" ht="31.5" x14ac:dyDescent="0.25">
      <c r="A91" s="128"/>
      <c r="B91" s="128"/>
      <c r="C91" s="128" t="s">
        <v>346</v>
      </c>
      <c r="D91" s="128" t="s">
        <v>345</v>
      </c>
      <c r="E91" s="1" t="s">
        <v>97</v>
      </c>
      <c r="F91" s="1" t="s">
        <v>344</v>
      </c>
      <c r="G91" s="24">
        <v>1000</v>
      </c>
      <c r="H91" s="24"/>
      <c r="I91" s="24">
        <f t="shared" si="2"/>
        <v>1000</v>
      </c>
    </row>
    <row r="92" spans="1:12" s="4" customFormat="1" ht="31.5" x14ac:dyDescent="0.25">
      <c r="A92" s="128"/>
      <c r="B92" s="128"/>
      <c r="C92" s="128"/>
      <c r="D92" s="128"/>
      <c r="E92" s="1" t="s">
        <v>99</v>
      </c>
      <c r="F92" s="1" t="s">
        <v>160</v>
      </c>
      <c r="G92" s="24">
        <v>10080</v>
      </c>
      <c r="H92" s="24">
        <v>150</v>
      </c>
      <c r="I92" s="24">
        <f t="shared" si="2"/>
        <v>10230</v>
      </c>
      <c r="K92" s="42"/>
    </row>
    <row r="93" spans="1:12" s="4" customFormat="1" ht="31.5" x14ac:dyDescent="0.25">
      <c r="A93" s="128"/>
      <c r="B93" s="128"/>
      <c r="C93" s="128"/>
      <c r="D93" s="128"/>
      <c r="E93" s="1" t="s">
        <v>157</v>
      </c>
      <c r="F93" s="1" t="s">
        <v>161</v>
      </c>
      <c r="G93" s="24">
        <v>680</v>
      </c>
      <c r="H93" s="24"/>
      <c r="I93" s="24">
        <f t="shared" si="2"/>
        <v>680</v>
      </c>
    </row>
    <row r="94" spans="1:12" s="4" customFormat="1" x14ac:dyDescent="0.25">
      <c r="A94" s="128"/>
      <c r="B94" s="128"/>
      <c r="C94" s="128"/>
      <c r="D94" s="128"/>
      <c r="E94" s="1" t="s">
        <v>343</v>
      </c>
      <c r="F94" s="1" t="s">
        <v>342</v>
      </c>
      <c r="G94" s="24">
        <v>420</v>
      </c>
      <c r="H94" s="24"/>
      <c r="I94" s="24">
        <f t="shared" si="2"/>
        <v>420</v>
      </c>
    </row>
    <row r="95" spans="1:12" s="4" customFormat="1" x14ac:dyDescent="0.25">
      <c r="A95" s="133"/>
      <c r="B95" s="133"/>
      <c r="C95" s="133"/>
      <c r="D95" s="133"/>
      <c r="E95" s="133"/>
      <c r="F95" s="133"/>
      <c r="G95" s="133"/>
      <c r="H95" s="34"/>
      <c r="I95" s="34"/>
    </row>
    <row r="96" spans="1:12" s="30" customFormat="1" ht="30.6" customHeight="1" x14ac:dyDescent="0.2">
      <c r="A96" s="177" t="s">
        <v>595</v>
      </c>
      <c r="B96" s="178"/>
      <c r="C96" s="178"/>
      <c r="D96" s="178"/>
      <c r="E96" s="178"/>
      <c r="F96" s="178"/>
      <c r="G96" s="178"/>
      <c r="H96" s="178"/>
      <c r="I96" s="179"/>
      <c r="J96" s="153"/>
      <c r="K96" s="154"/>
      <c r="L96" s="154"/>
    </row>
    <row r="97" spans="1:9" s="4" customFormat="1" ht="31.5" x14ac:dyDescent="0.25">
      <c r="A97" s="155" t="s">
        <v>587</v>
      </c>
      <c r="B97" s="156"/>
      <c r="C97" s="156"/>
      <c r="D97" s="157"/>
      <c r="E97" s="158" t="s">
        <v>588</v>
      </c>
      <c r="F97" s="158"/>
      <c r="G97" s="50" t="s">
        <v>592</v>
      </c>
      <c r="H97" s="31" t="s">
        <v>600</v>
      </c>
      <c r="I97" s="31" t="s">
        <v>599</v>
      </c>
    </row>
    <row r="98" spans="1:9" s="4" customFormat="1" x14ac:dyDescent="0.25">
      <c r="A98" s="159" t="s">
        <v>324</v>
      </c>
      <c r="B98" s="160"/>
      <c r="C98" s="160"/>
      <c r="D98" s="160"/>
      <c r="E98" s="160"/>
      <c r="F98" s="161"/>
      <c r="G98" s="25">
        <v>52975172</v>
      </c>
      <c r="H98" s="25">
        <f>SUM(H99,H102,H108,H111,H113,H116,H121,H124)</f>
        <v>1945072</v>
      </c>
      <c r="I98" s="25">
        <f t="shared" si="2"/>
        <v>54920244</v>
      </c>
    </row>
    <row r="99" spans="1:9" s="4" customFormat="1" x14ac:dyDescent="0.25">
      <c r="A99" s="135" t="s">
        <v>515</v>
      </c>
      <c r="B99" s="136"/>
      <c r="C99" s="137"/>
      <c r="D99" s="128" t="s">
        <v>516</v>
      </c>
      <c r="E99" s="134" t="s">
        <v>324</v>
      </c>
      <c r="F99" s="134"/>
      <c r="G99" s="23">
        <v>24135067</v>
      </c>
      <c r="H99" s="23">
        <f>SUM(H100:H101)</f>
        <v>439520</v>
      </c>
      <c r="I99" s="23">
        <f t="shared" si="2"/>
        <v>24574587</v>
      </c>
    </row>
    <row r="100" spans="1:9" s="4" customFormat="1" x14ac:dyDescent="0.25">
      <c r="A100" s="162"/>
      <c r="B100" s="163"/>
      <c r="C100" s="164"/>
      <c r="D100" s="128"/>
      <c r="E100" s="1" t="s">
        <v>188</v>
      </c>
      <c r="F100" s="1" t="s">
        <v>311</v>
      </c>
      <c r="G100" s="24">
        <v>18966994</v>
      </c>
      <c r="H100" s="24">
        <v>349643</v>
      </c>
      <c r="I100" s="24">
        <v>19316637</v>
      </c>
    </row>
    <row r="101" spans="1:9" s="4" customFormat="1" x14ac:dyDescent="0.25">
      <c r="A101" s="138"/>
      <c r="B101" s="139"/>
      <c r="C101" s="140"/>
      <c r="D101" s="128"/>
      <c r="E101" s="1" t="s">
        <v>189</v>
      </c>
      <c r="F101" s="1" t="s">
        <v>312</v>
      </c>
      <c r="G101" s="24">
        <v>5168073</v>
      </c>
      <c r="H101" s="24">
        <v>89877</v>
      </c>
      <c r="I101" s="24">
        <v>5257950</v>
      </c>
    </row>
    <row r="102" spans="1:9" s="4" customFormat="1" x14ac:dyDescent="0.25">
      <c r="A102" s="135" t="s">
        <v>517</v>
      </c>
      <c r="B102" s="136"/>
      <c r="C102" s="137"/>
      <c r="D102" s="128" t="s">
        <v>518</v>
      </c>
      <c r="E102" s="134" t="s">
        <v>324</v>
      </c>
      <c r="F102" s="134"/>
      <c r="G102" s="23">
        <v>15354009</v>
      </c>
      <c r="H102" s="23">
        <f>SUM(H103:H107)</f>
        <v>2092847</v>
      </c>
      <c r="I102" s="23">
        <f t="shared" si="2"/>
        <v>17446856</v>
      </c>
    </row>
    <row r="103" spans="1:9" s="4" customFormat="1" x14ac:dyDescent="0.25">
      <c r="A103" s="162"/>
      <c r="B103" s="163"/>
      <c r="C103" s="164"/>
      <c r="D103" s="128"/>
      <c r="E103" s="1" t="s">
        <v>190</v>
      </c>
      <c r="F103" s="1" t="s">
        <v>313</v>
      </c>
      <c r="G103" s="24">
        <v>247881</v>
      </c>
      <c r="H103" s="24">
        <v>63498</v>
      </c>
      <c r="I103" s="24">
        <v>311379</v>
      </c>
    </row>
    <row r="104" spans="1:9" s="4" customFormat="1" x14ac:dyDescent="0.25">
      <c r="A104" s="162"/>
      <c r="B104" s="163"/>
      <c r="C104" s="164"/>
      <c r="D104" s="128"/>
      <c r="E104" s="1" t="s">
        <v>191</v>
      </c>
      <c r="F104" s="1" t="s">
        <v>111</v>
      </c>
      <c r="G104" s="24">
        <v>11803135</v>
      </c>
      <c r="H104" s="24">
        <v>1245156</v>
      </c>
      <c r="I104" s="24">
        <v>13048291</v>
      </c>
    </row>
    <row r="105" spans="1:9" s="4" customFormat="1" ht="31.5" x14ac:dyDescent="0.25">
      <c r="A105" s="162"/>
      <c r="B105" s="163"/>
      <c r="C105" s="164"/>
      <c r="D105" s="128"/>
      <c r="E105" s="1" t="s">
        <v>192</v>
      </c>
      <c r="F105" s="1" t="s">
        <v>309</v>
      </c>
      <c r="G105" s="24">
        <v>3234936</v>
      </c>
      <c r="H105" s="24">
        <v>784366</v>
      </c>
      <c r="I105" s="24">
        <v>4019302</v>
      </c>
    </row>
    <row r="106" spans="1:9" s="4" customFormat="1" ht="31.5" x14ac:dyDescent="0.25">
      <c r="A106" s="162"/>
      <c r="B106" s="163"/>
      <c r="C106" s="164"/>
      <c r="D106" s="128"/>
      <c r="E106" s="1" t="s">
        <v>193</v>
      </c>
      <c r="F106" s="1" t="s">
        <v>314</v>
      </c>
      <c r="G106" s="24">
        <v>19052</v>
      </c>
      <c r="H106" s="24">
        <v>160</v>
      </c>
      <c r="I106" s="24">
        <v>19212</v>
      </c>
    </row>
    <row r="107" spans="1:9" s="4" customFormat="1" x14ac:dyDescent="0.25">
      <c r="A107" s="138"/>
      <c r="B107" s="139"/>
      <c r="C107" s="140"/>
      <c r="D107" s="128"/>
      <c r="E107" s="1" t="s">
        <v>194</v>
      </c>
      <c r="F107" s="1" t="s">
        <v>315</v>
      </c>
      <c r="G107" s="24">
        <v>49005</v>
      </c>
      <c r="H107" s="24">
        <v>-333</v>
      </c>
      <c r="I107" s="24">
        <v>48672</v>
      </c>
    </row>
    <row r="108" spans="1:9" s="4" customFormat="1" x14ac:dyDescent="0.25">
      <c r="A108" s="135" t="s">
        <v>519</v>
      </c>
      <c r="B108" s="136"/>
      <c r="C108" s="137"/>
      <c r="D108" s="128" t="s">
        <v>520</v>
      </c>
      <c r="E108" s="134" t="s">
        <v>324</v>
      </c>
      <c r="F108" s="134"/>
      <c r="G108" s="23">
        <v>1627074</v>
      </c>
      <c r="H108" s="23">
        <f>SUM(H109:H110)</f>
        <v>-77</v>
      </c>
      <c r="I108" s="23">
        <f t="shared" si="2"/>
        <v>1626997</v>
      </c>
    </row>
    <row r="109" spans="1:9" s="4" customFormat="1" ht="31.5" x14ac:dyDescent="0.25">
      <c r="A109" s="162"/>
      <c r="B109" s="163"/>
      <c r="C109" s="164"/>
      <c r="D109" s="128"/>
      <c r="E109" s="1" t="s">
        <v>150</v>
      </c>
      <c r="F109" s="1" t="s">
        <v>316</v>
      </c>
      <c r="G109" s="24">
        <v>1519773</v>
      </c>
      <c r="H109" s="24">
        <v>-77</v>
      </c>
      <c r="I109" s="24">
        <v>1519696</v>
      </c>
    </row>
    <row r="110" spans="1:9" s="4" customFormat="1" ht="63" x14ac:dyDescent="0.25">
      <c r="A110" s="138"/>
      <c r="B110" s="139"/>
      <c r="C110" s="140"/>
      <c r="D110" s="128"/>
      <c r="E110" s="1" t="s">
        <v>195</v>
      </c>
      <c r="F110" s="1" t="s">
        <v>521</v>
      </c>
      <c r="G110" s="24">
        <v>107301</v>
      </c>
      <c r="H110" s="24">
        <v>0</v>
      </c>
      <c r="I110" s="24">
        <v>107301</v>
      </c>
    </row>
    <row r="111" spans="1:9" s="4" customFormat="1" x14ac:dyDescent="0.25">
      <c r="A111" s="135" t="s">
        <v>196</v>
      </c>
      <c r="B111" s="136"/>
      <c r="C111" s="137"/>
      <c r="D111" s="128" t="s">
        <v>317</v>
      </c>
      <c r="E111" s="134" t="s">
        <v>324</v>
      </c>
      <c r="F111" s="134"/>
      <c r="G111" s="23">
        <v>16834</v>
      </c>
      <c r="H111" s="23">
        <f>SUM(H112)</f>
        <v>0</v>
      </c>
      <c r="I111" s="23">
        <f t="shared" si="2"/>
        <v>16834</v>
      </c>
    </row>
    <row r="112" spans="1:9" s="4" customFormat="1" x14ac:dyDescent="0.25">
      <c r="A112" s="138"/>
      <c r="B112" s="139"/>
      <c r="C112" s="140"/>
      <c r="D112" s="128"/>
      <c r="E112" s="1" t="s">
        <v>197</v>
      </c>
      <c r="F112" s="1" t="s">
        <v>318</v>
      </c>
      <c r="G112" s="24">
        <v>16834</v>
      </c>
      <c r="H112" s="24">
        <v>0</v>
      </c>
      <c r="I112" s="24">
        <v>16834</v>
      </c>
    </row>
    <row r="113" spans="1:9" s="4" customFormat="1" x14ac:dyDescent="0.25">
      <c r="A113" s="135" t="s">
        <v>522</v>
      </c>
      <c r="B113" s="136"/>
      <c r="C113" s="137"/>
      <c r="D113" s="128" t="s">
        <v>523</v>
      </c>
      <c r="E113" s="134" t="s">
        <v>324</v>
      </c>
      <c r="F113" s="134"/>
      <c r="G113" s="23">
        <v>8387807</v>
      </c>
      <c r="H113" s="23">
        <f>SUM(H114:H115)</f>
        <v>-423228</v>
      </c>
      <c r="I113" s="23">
        <f t="shared" si="2"/>
        <v>7964579</v>
      </c>
    </row>
    <row r="114" spans="1:9" s="4" customFormat="1" x14ac:dyDescent="0.25">
      <c r="A114" s="162"/>
      <c r="B114" s="163"/>
      <c r="C114" s="164"/>
      <c r="D114" s="128"/>
      <c r="E114" s="1" t="s">
        <v>198</v>
      </c>
      <c r="F114" s="1" t="s">
        <v>112</v>
      </c>
      <c r="G114" s="24">
        <v>44130</v>
      </c>
      <c r="H114" s="24">
        <v>0</v>
      </c>
      <c r="I114" s="24">
        <v>44130</v>
      </c>
    </row>
    <row r="115" spans="1:9" s="4" customFormat="1" x14ac:dyDescent="0.25">
      <c r="A115" s="138"/>
      <c r="B115" s="139"/>
      <c r="C115" s="140"/>
      <c r="D115" s="128"/>
      <c r="E115" s="1" t="s">
        <v>199</v>
      </c>
      <c r="F115" s="1" t="s">
        <v>319</v>
      </c>
      <c r="G115" s="24">
        <v>8343677</v>
      </c>
      <c r="H115" s="24">
        <v>-423228</v>
      </c>
      <c r="I115" s="24">
        <v>7920449</v>
      </c>
    </row>
    <row r="116" spans="1:9" s="4" customFormat="1" x14ac:dyDescent="0.25">
      <c r="A116" s="135" t="s">
        <v>524</v>
      </c>
      <c r="B116" s="136"/>
      <c r="C116" s="137"/>
      <c r="D116" s="171" t="s">
        <v>525</v>
      </c>
      <c r="E116" s="134" t="s">
        <v>324</v>
      </c>
      <c r="F116" s="134"/>
      <c r="G116" s="23">
        <v>2366084</v>
      </c>
      <c r="H116" s="23">
        <f>SUM(H117:H120)</f>
        <v>-163930</v>
      </c>
      <c r="I116" s="23">
        <f t="shared" si="2"/>
        <v>2202154</v>
      </c>
    </row>
    <row r="117" spans="1:9" s="4" customFormat="1" x14ac:dyDescent="0.25">
      <c r="A117" s="162"/>
      <c r="B117" s="163"/>
      <c r="C117" s="164"/>
      <c r="D117" s="172"/>
      <c r="E117" s="1" t="s">
        <v>200</v>
      </c>
      <c r="F117" s="1" t="s">
        <v>320</v>
      </c>
      <c r="G117" s="24">
        <v>622399</v>
      </c>
      <c r="H117" s="24">
        <v>83240</v>
      </c>
      <c r="I117" s="24">
        <v>705639</v>
      </c>
    </row>
    <row r="118" spans="1:9" s="4" customFormat="1" x14ac:dyDescent="0.25">
      <c r="A118" s="162"/>
      <c r="B118" s="163"/>
      <c r="C118" s="164"/>
      <c r="D118" s="172"/>
      <c r="E118" s="1" t="s">
        <v>201</v>
      </c>
      <c r="F118" s="1" t="s">
        <v>321</v>
      </c>
      <c r="G118" s="24">
        <v>420382</v>
      </c>
      <c r="H118" s="24">
        <v>-128223</v>
      </c>
      <c r="I118" s="24">
        <v>292159</v>
      </c>
    </row>
    <row r="119" spans="1:9" s="4" customFormat="1" ht="31.5" x14ac:dyDescent="0.25">
      <c r="A119" s="162"/>
      <c r="B119" s="163"/>
      <c r="C119" s="164"/>
      <c r="D119" s="172"/>
      <c r="E119" s="1" t="s">
        <v>202</v>
      </c>
      <c r="F119" s="1" t="s">
        <v>322</v>
      </c>
      <c r="G119" s="24">
        <v>1322816</v>
      </c>
      <c r="H119" s="24">
        <v>-119477</v>
      </c>
      <c r="I119" s="24">
        <v>1203339</v>
      </c>
    </row>
    <row r="120" spans="1:9" s="4" customFormat="1" ht="31.5" x14ac:dyDescent="0.25">
      <c r="A120" s="138"/>
      <c r="B120" s="139"/>
      <c r="C120" s="140"/>
      <c r="D120" s="173"/>
      <c r="E120" s="1">
        <v>6500</v>
      </c>
      <c r="F120" s="1" t="s">
        <v>608</v>
      </c>
      <c r="G120" s="24">
        <v>487</v>
      </c>
      <c r="H120" s="24">
        <v>530</v>
      </c>
      <c r="I120" s="24">
        <v>1017</v>
      </c>
    </row>
    <row r="121" spans="1:9" s="4" customFormat="1" x14ac:dyDescent="0.25">
      <c r="A121" s="135" t="s">
        <v>526</v>
      </c>
      <c r="B121" s="136"/>
      <c r="C121" s="137"/>
      <c r="D121" s="128" t="s">
        <v>527</v>
      </c>
      <c r="E121" s="134" t="s">
        <v>324</v>
      </c>
      <c r="F121" s="134"/>
      <c r="G121" s="23">
        <v>1081462</v>
      </c>
      <c r="H121" s="23">
        <f>SUM(H122:H123)</f>
        <v>-60</v>
      </c>
      <c r="I121" s="23">
        <f t="shared" si="2"/>
        <v>1081402</v>
      </c>
    </row>
    <row r="122" spans="1:9" s="4" customFormat="1" x14ac:dyDescent="0.25">
      <c r="A122" s="162"/>
      <c r="B122" s="163"/>
      <c r="C122" s="164"/>
      <c r="D122" s="128"/>
      <c r="E122" s="1" t="s">
        <v>203</v>
      </c>
      <c r="F122" s="1" t="s">
        <v>323</v>
      </c>
      <c r="G122" s="24">
        <v>1033235</v>
      </c>
      <c r="H122" s="24">
        <v>-60</v>
      </c>
      <c r="I122" s="24">
        <v>1033175</v>
      </c>
    </row>
    <row r="123" spans="1:9" s="4" customFormat="1" x14ac:dyDescent="0.25">
      <c r="A123" s="51"/>
      <c r="B123" s="52"/>
      <c r="C123" s="53"/>
      <c r="D123" s="48"/>
      <c r="E123" s="1">
        <v>7700</v>
      </c>
      <c r="F123" s="1" t="s">
        <v>598</v>
      </c>
      <c r="G123" s="24">
        <v>48227</v>
      </c>
      <c r="H123" s="24">
        <v>0</v>
      </c>
      <c r="I123" s="24">
        <v>48227</v>
      </c>
    </row>
    <row r="124" spans="1:9" s="4" customFormat="1" x14ac:dyDescent="0.25">
      <c r="A124" s="135" t="s">
        <v>528</v>
      </c>
      <c r="B124" s="136"/>
      <c r="C124" s="137"/>
      <c r="D124" s="128" t="s">
        <v>529</v>
      </c>
      <c r="E124" s="134" t="s">
        <v>324</v>
      </c>
      <c r="F124" s="134"/>
      <c r="G124" s="23">
        <v>6835</v>
      </c>
      <c r="H124" s="23">
        <f>SUM(H125)</f>
        <v>0</v>
      </c>
      <c r="I124" s="23">
        <f t="shared" si="2"/>
        <v>6835</v>
      </c>
    </row>
    <row r="125" spans="1:9" s="4" customFormat="1" ht="31.5" x14ac:dyDescent="0.25">
      <c r="A125" s="138"/>
      <c r="B125" s="139"/>
      <c r="C125" s="140"/>
      <c r="D125" s="128"/>
      <c r="E125" s="1" t="s">
        <v>530</v>
      </c>
      <c r="F125" s="1" t="s">
        <v>531</v>
      </c>
      <c r="G125" s="24">
        <v>6835</v>
      </c>
      <c r="H125" s="24">
        <v>0</v>
      </c>
      <c r="I125" s="24">
        <v>6835</v>
      </c>
    </row>
    <row r="126" spans="1:9" x14ac:dyDescent="0.25">
      <c r="A126" s="9"/>
      <c r="B126" s="10"/>
      <c r="C126" s="10"/>
      <c r="D126" s="14"/>
      <c r="E126" s="11"/>
      <c r="F126" s="11"/>
      <c r="G126" s="11"/>
      <c r="H126" s="11"/>
      <c r="I126" s="11"/>
    </row>
    <row r="127" spans="1:9" s="30" customFormat="1" ht="30.6" customHeight="1" x14ac:dyDescent="0.2">
      <c r="A127" s="177" t="s">
        <v>596</v>
      </c>
      <c r="B127" s="178"/>
      <c r="C127" s="178"/>
      <c r="D127" s="178"/>
      <c r="E127" s="178"/>
      <c r="F127" s="178"/>
      <c r="G127" s="178"/>
      <c r="H127" s="178"/>
      <c r="I127" s="179"/>
    </row>
    <row r="128" spans="1:9" ht="31.5" x14ac:dyDescent="0.25">
      <c r="A128" s="145" t="s">
        <v>310</v>
      </c>
      <c r="B128" s="146"/>
      <c r="C128" s="145" t="s">
        <v>583</v>
      </c>
      <c r="D128" s="146"/>
      <c r="E128" s="31" t="s">
        <v>585</v>
      </c>
      <c r="F128" s="31" t="s">
        <v>584</v>
      </c>
      <c r="G128" s="31" t="s">
        <v>592</v>
      </c>
      <c r="H128" s="31" t="s">
        <v>600</v>
      </c>
      <c r="I128" s="31" t="s">
        <v>599</v>
      </c>
    </row>
    <row r="129" spans="1:9" s="3" customFormat="1" x14ac:dyDescent="0.25">
      <c r="A129" s="147" t="s">
        <v>586</v>
      </c>
      <c r="B129" s="148"/>
      <c r="C129" s="148"/>
      <c r="D129" s="148"/>
      <c r="E129" s="148"/>
      <c r="F129" s="149"/>
      <c r="G129" s="26">
        <v>52975172</v>
      </c>
      <c r="H129" s="26">
        <f>SUM(H130,H143,H146,H164,H168,H186,H216,H257,H268,H270)</f>
        <v>1945072</v>
      </c>
      <c r="I129" s="26">
        <f>G129+H129</f>
        <v>54920244</v>
      </c>
    </row>
    <row r="130" spans="1:9" s="3" customFormat="1" x14ac:dyDescent="0.25">
      <c r="A130" s="132" t="s">
        <v>6</v>
      </c>
      <c r="B130" s="132" t="s">
        <v>7</v>
      </c>
      <c r="C130" s="150" t="s">
        <v>324</v>
      </c>
      <c r="D130" s="151"/>
      <c r="E130" s="151"/>
      <c r="F130" s="152"/>
      <c r="G130" s="27">
        <v>3664254</v>
      </c>
      <c r="H130" s="27">
        <f>SUM(H131:H142)</f>
        <v>87506</v>
      </c>
      <c r="I130" s="27">
        <f>G130+H130</f>
        <v>3751760</v>
      </c>
    </row>
    <row r="131" spans="1:9" s="3" customFormat="1" x14ac:dyDescent="0.25">
      <c r="A131" s="132"/>
      <c r="B131" s="132"/>
      <c r="C131" s="132" t="s">
        <v>204</v>
      </c>
      <c r="D131" s="132" t="s">
        <v>580</v>
      </c>
      <c r="E131" s="5" t="s">
        <v>205</v>
      </c>
      <c r="F131" s="5" t="s">
        <v>206</v>
      </c>
      <c r="G131" s="28">
        <v>1780638</v>
      </c>
      <c r="H131" s="28">
        <v>30583</v>
      </c>
      <c r="I131" s="28">
        <f t="shared" si="2"/>
        <v>1811221</v>
      </c>
    </row>
    <row r="132" spans="1:9" s="3" customFormat="1" x14ac:dyDescent="0.25">
      <c r="A132" s="132"/>
      <c r="B132" s="132"/>
      <c r="C132" s="132"/>
      <c r="D132" s="132"/>
      <c r="E132" s="5">
        <v>1115</v>
      </c>
      <c r="F132" s="5" t="s">
        <v>601</v>
      </c>
      <c r="G132" s="28">
        <v>3774</v>
      </c>
      <c r="H132" s="28">
        <v>59912</v>
      </c>
      <c r="I132" s="28">
        <f t="shared" si="2"/>
        <v>63686</v>
      </c>
    </row>
    <row r="133" spans="1:9" s="3" customFormat="1" x14ac:dyDescent="0.25">
      <c r="A133" s="132"/>
      <c r="B133" s="132"/>
      <c r="C133" s="132"/>
      <c r="D133" s="132"/>
      <c r="E133" s="5" t="s">
        <v>8</v>
      </c>
      <c r="F133" s="5" t="s">
        <v>207</v>
      </c>
      <c r="G133" s="28">
        <v>333914</v>
      </c>
      <c r="H133" s="28">
        <v>4697</v>
      </c>
      <c r="I133" s="28">
        <f t="shared" si="2"/>
        <v>338611</v>
      </c>
    </row>
    <row r="134" spans="1:9" s="3" customFormat="1" x14ac:dyDescent="0.25">
      <c r="A134" s="132"/>
      <c r="B134" s="132"/>
      <c r="C134" s="132"/>
      <c r="D134" s="132"/>
      <c r="E134" s="5" t="s">
        <v>121</v>
      </c>
      <c r="F134" s="5" t="s">
        <v>208</v>
      </c>
      <c r="G134" s="28">
        <v>20813</v>
      </c>
      <c r="H134" s="28"/>
      <c r="I134" s="28">
        <f t="shared" si="2"/>
        <v>20813</v>
      </c>
    </row>
    <row r="135" spans="1:9" s="3" customFormat="1" x14ac:dyDescent="0.25">
      <c r="A135" s="132"/>
      <c r="B135" s="132"/>
      <c r="C135" s="132"/>
      <c r="D135" s="132"/>
      <c r="E135" s="5" t="s">
        <v>122</v>
      </c>
      <c r="F135" s="5" t="s">
        <v>209</v>
      </c>
      <c r="G135" s="28">
        <v>18493</v>
      </c>
      <c r="H135" s="28"/>
      <c r="I135" s="28">
        <f t="shared" si="2"/>
        <v>18493</v>
      </c>
    </row>
    <row r="136" spans="1:9" s="3" customFormat="1" x14ac:dyDescent="0.25">
      <c r="A136" s="132"/>
      <c r="B136" s="132"/>
      <c r="C136" s="132"/>
      <c r="D136" s="132"/>
      <c r="E136" s="5" t="s">
        <v>123</v>
      </c>
      <c r="F136" s="5" t="s">
        <v>579</v>
      </c>
      <c r="G136" s="28">
        <v>18903</v>
      </c>
      <c r="H136" s="28"/>
      <c r="I136" s="28">
        <f t="shared" si="2"/>
        <v>18903</v>
      </c>
    </row>
    <row r="137" spans="1:9" s="3" customFormat="1" x14ac:dyDescent="0.25">
      <c r="A137" s="132"/>
      <c r="B137" s="132"/>
      <c r="C137" s="132"/>
      <c r="D137" s="132"/>
      <c r="E137" s="5" t="s">
        <v>578</v>
      </c>
      <c r="F137" s="5" t="s">
        <v>577</v>
      </c>
      <c r="G137" s="28">
        <v>31474</v>
      </c>
      <c r="H137" s="28"/>
      <c r="I137" s="28">
        <f t="shared" si="2"/>
        <v>31474</v>
      </c>
    </row>
    <row r="138" spans="1:9" s="3" customFormat="1" x14ac:dyDescent="0.25">
      <c r="A138" s="132"/>
      <c r="B138" s="132"/>
      <c r="C138" s="132"/>
      <c r="D138" s="132"/>
      <c r="E138" s="5" t="s">
        <v>9</v>
      </c>
      <c r="F138" s="5" t="s">
        <v>210</v>
      </c>
      <c r="G138" s="28">
        <v>128737</v>
      </c>
      <c r="H138" s="28">
        <v>-9000</v>
      </c>
      <c r="I138" s="28">
        <f t="shared" si="2"/>
        <v>119737</v>
      </c>
    </row>
    <row r="139" spans="1:9" s="3" customFormat="1" x14ac:dyDescent="0.25">
      <c r="A139" s="132"/>
      <c r="B139" s="132"/>
      <c r="C139" s="132"/>
      <c r="D139" s="132"/>
      <c r="E139" s="5" t="s">
        <v>113</v>
      </c>
      <c r="F139" s="5" t="s">
        <v>211</v>
      </c>
      <c r="G139" s="28">
        <v>493149</v>
      </c>
      <c r="H139" s="28"/>
      <c r="I139" s="28">
        <f t="shared" si="2"/>
        <v>493149</v>
      </c>
    </row>
    <row r="140" spans="1:9" s="3" customFormat="1" ht="31.5" x14ac:dyDescent="0.25">
      <c r="A140" s="132"/>
      <c r="B140" s="132"/>
      <c r="C140" s="167" t="s">
        <v>10</v>
      </c>
      <c r="D140" s="167" t="s">
        <v>576</v>
      </c>
      <c r="E140" s="5" t="s">
        <v>11</v>
      </c>
      <c r="F140" s="5" t="s">
        <v>214</v>
      </c>
      <c r="G140" s="28">
        <v>140259</v>
      </c>
      <c r="H140" s="28">
        <v>-1381</v>
      </c>
      <c r="I140" s="28">
        <f t="shared" si="2"/>
        <v>138878</v>
      </c>
    </row>
    <row r="141" spans="1:9" s="3" customFormat="1" ht="31.5" x14ac:dyDescent="0.25">
      <c r="A141" s="132"/>
      <c r="B141" s="132"/>
      <c r="C141" s="168"/>
      <c r="D141" s="168"/>
      <c r="E141" s="5" t="s">
        <v>624</v>
      </c>
      <c r="F141" s="5" t="s">
        <v>625</v>
      </c>
      <c r="G141" s="28">
        <v>0</v>
      </c>
      <c r="H141" s="28">
        <v>2695</v>
      </c>
      <c r="I141" s="28">
        <f t="shared" si="2"/>
        <v>2695</v>
      </c>
    </row>
    <row r="142" spans="1:9" s="3" customFormat="1" ht="63" x14ac:dyDescent="0.25">
      <c r="A142" s="132"/>
      <c r="B142" s="132"/>
      <c r="C142" s="49" t="s">
        <v>12</v>
      </c>
      <c r="D142" s="49" t="s">
        <v>575</v>
      </c>
      <c r="E142" s="5" t="s">
        <v>13</v>
      </c>
      <c r="F142" s="5" t="s">
        <v>216</v>
      </c>
      <c r="G142" s="28">
        <v>694100</v>
      </c>
      <c r="H142" s="28"/>
      <c r="I142" s="28">
        <f t="shared" ref="I142:I205" si="3">G142+H142</f>
        <v>694100</v>
      </c>
    </row>
    <row r="143" spans="1:9" s="3" customFormat="1" x14ac:dyDescent="0.25">
      <c r="A143" s="132" t="s">
        <v>14</v>
      </c>
      <c r="B143" s="132" t="s">
        <v>15</v>
      </c>
      <c r="C143" s="150" t="s">
        <v>324</v>
      </c>
      <c r="D143" s="151"/>
      <c r="E143" s="151"/>
      <c r="F143" s="152"/>
      <c r="G143" s="27">
        <v>827922</v>
      </c>
      <c r="H143" s="27">
        <f>SUM(H144:H145)</f>
        <v>21505</v>
      </c>
      <c r="I143" s="27">
        <f t="shared" si="3"/>
        <v>849427</v>
      </c>
    </row>
    <row r="144" spans="1:9" s="3" customFormat="1" ht="31.5" x14ac:dyDescent="0.25">
      <c r="A144" s="132"/>
      <c r="B144" s="132"/>
      <c r="C144" s="49" t="s">
        <v>136</v>
      </c>
      <c r="D144" s="49" t="s">
        <v>327</v>
      </c>
      <c r="E144" s="5" t="s">
        <v>150</v>
      </c>
      <c r="F144" s="5" t="s">
        <v>187</v>
      </c>
      <c r="G144" s="28">
        <v>30000</v>
      </c>
      <c r="H144" s="28"/>
      <c r="I144" s="28">
        <f t="shared" si="3"/>
        <v>30000</v>
      </c>
    </row>
    <row r="145" spans="1:9" s="3" customFormat="1" ht="47.25" x14ac:dyDescent="0.25">
      <c r="A145" s="132"/>
      <c r="B145" s="132"/>
      <c r="C145" s="49" t="s">
        <v>217</v>
      </c>
      <c r="D145" s="49" t="s">
        <v>328</v>
      </c>
      <c r="E145" s="5" t="s">
        <v>16</v>
      </c>
      <c r="F145" s="5" t="s">
        <v>218</v>
      </c>
      <c r="G145" s="28">
        <v>797922</v>
      </c>
      <c r="H145" s="28">
        <v>21505</v>
      </c>
      <c r="I145" s="28">
        <f t="shared" si="3"/>
        <v>819427</v>
      </c>
    </row>
    <row r="146" spans="1:9" s="3" customFormat="1" x14ac:dyDescent="0.25">
      <c r="A146" s="132" t="s">
        <v>17</v>
      </c>
      <c r="B146" s="132" t="s">
        <v>18</v>
      </c>
      <c r="C146" s="150" t="s">
        <v>324</v>
      </c>
      <c r="D146" s="151"/>
      <c r="E146" s="151"/>
      <c r="F146" s="152"/>
      <c r="G146" s="27">
        <v>8086145</v>
      </c>
      <c r="H146" s="27">
        <f>SUM(H147:H163)</f>
        <v>44877</v>
      </c>
      <c r="I146" s="27">
        <f t="shared" si="3"/>
        <v>8131022</v>
      </c>
    </row>
    <row r="147" spans="1:9" s="3" customFormat="1" ht="47.25" x14ac:dyDescent="0.25">
      <c r="A147" s="132"/>
      <c r="B147" s="132"/>
      <c r="C147" s="49" t="s">
        <v>117</v>
      </c>
      <c r="D147" s="49" t="s">
        <v>329</v>
      </c>
      <c r="E147" s="5" t="s">
        <v>118</v>
      </c>
      <c r="F147" s="5" t="s">
        <v>220</v>
      </c>
      <c r="G147" s="28">
        <v>105912</v>
      </c>
      <c r="H147" s="28"/>
      <c r="I147" s="28">
        <f t="shared" si="3"/>
        <v>105912</v>
      </c>
    </row>
    <row r="148" spans="1:9" s="3" customFormat="1" x14ac:dyDescent="0.25">
      <c r="A148" s="132"/>
      <c r="B148" s="132"/>
      <c r="C148" s="49" t="s">
        <v>19</v>
      </c>
      <c r="D148" s="49" t="s">
        <v>20</v>
      </c>
      <c r="E148" s="5" t="s">
        <v>21</v>
      </c>
      <c r="F148" s="5" t="s">
        <v>222</v>
      </c>
      <c r="G148" s="28">
        <v>408016</v>
      </c>
      <c r="H148" s="28">
        <v>-5000</v>
      </c>
      <c r="I148" s="28">
        <f t="shared" si="3"/>
        <v>403016</v>
      </c>
    </row>
    <row r="149" spans="1:9" s="3" customFormat="1" x14ac:dyDescent="0.25">
      <c r="A149" s="132"/>
      <c r="B149" s="132"/>
      <c r="C149" s="132" t="s">
        <v>574</v>
      </c>
      <c r="D149" s="132" t="s">
        <v>573</v>
      </c>
      <c r="E149" s="5" t="s">
        <v>24</v>
      </c>
      <c r="F149" s="5" t="s">
        <v>572</v>
      </c>
      <c r="G149" s="28">
        <v>4883631</v>
      </c>
      <c r="H149" s="28">
        <v>-7762</v>
      </c>
      <c r="I149" s="28">
        <f t="shared" si="3"/>
        <v>4875869</v>
      </c>
    </row>
    <row r="150" spans="1:9" s="3" customFormat="1" ht="31.5" x14ac:dyDescent="0.25">
      <c r="A150" s="132"/>
      <c r="B150" s="132"/>
      <c r="C150" s="132"/>
      <c r="D150" s="132"/>
      <c r="E150" s="5" t="s">
        <v>25</v>
      </c>
      <c r="F150" s="5" t="s">
        <v>223</v>
      </c>
      <c r="G150" s="28">
        <v>1071298</v>
      </c>
      <c r="H150" s="28"/>
      <c r="I150" s="28">
        <f t="shared" si="3"/>
        <v>1071298</v>
      </c>
    </row>
    <row r="151" spans="1:9" s="3" customFormat="1" x14ac:dyDescent="0.25">
      <c r="A151" s="132"/>
      <c r="B151" s="132"/>
      <c r="C151" s="132" t="s">
        <v>178</v>
      </c>
      <c r="D151" s="132" t="s">
        <v>26</v>
      </c>
      <c r="E151" s="5" t="s">
        <v>225</v>
      </c>
      <c r="F151" s="5" t="s">
        <v>226</v>
      </c>
      <c r="G151" s="28">
        <v>214282</v>
      </c>
      <c r="H151" s="28"/>
      <c r="I151" s="28">
        <f t="shared" si="3"/>
        <v>214282</v>
      </c>
    </row>
    <row r="152" spans="1:9" s="3" customFormat="1" x14ac:dyDescent="0.25">
      <c r="A152" s="132"/>
      <c r="B152" s="132"/>
      <c r="C152" s="132"/>
      <c r="D152" s="132"/>
      <c r="E152" s="5" t="s">
        <v>227</v>
      </c>
      <c r="F152" s="5" t="s">
        <v>228</v>
      </c>
      <c r="G152" s="28">
        <v>252647</v>
      </c>
      <c r="H152" s="28"/>
      <c r="I152" s="28">
        <f t="shared" si="3"/>
        <v>252647</v>
      </c>
    </row>
    <row r="153" spans="1:9" s="3" customFormat="1" x14ac:dyDescent="0.25">
      <c r="A153" s="132"/>
      <c r="B153" s="132"/>
      <c r="C153" s="132"/>
      <c r="D153" s="132"/>
      <c r="E153" s="5" t="s">
        <v>229</v>
      </c>
      <c r="F153" s="5" t="s">
        <v>230</v>
      </c>
      <c r="G153" s="28">
        <v>81491</v>
      </c>
      <c r="H153" s="28"/>
      <c r="I153" s="28">
        <f t="shared" si="3"/>
        <v>81491</v>
      </c>
    </row>
    <row r="154" spans="1:9" s="3" customFormat="1" x14ac:dyDescent="0.25">
      <c r="A154" s="132"/>
      <c r="B154" s="132"/>
      <c r="C154" s="132"/>
      <c r="D154" s="132"/>
      <c r="E154" s="5" t="s">
        <v>231</v>
      </c>
      <c r="F154" s="5" t="s">
        <v>232</v>
      </c>
      <c r="G154" s="28">
        <v>130669</v>
      </c>
      <c r="H154" s="28">
        <v>38608</v>
      </c>
      <c r="I154" s="28">
        <f t="shared" si="3"/>
        <v>169277</v>
      </c>
    </row>
    <row r="155" spans="1:9" s="3" customFormat="1" x14ac:dyDescent="0.25">
      <c r="A155" s="132"/>
      <c r="B155" s="132"/>
      <c r="C155" s="132"/>
      <c r="D155" s="132"/>
      <c r="E155" s="5" t="s">
        <v>233</v>
      </c>
      <c r="F155" s="5" t="s">
        <v>234</v>
      </c>
      <c r="G155" s="28">
        <v>43500</v>
      </c>
      <c r="H155" s="28"/>
      <c r="I155" s="28">
        <f t="shared" si="3"/>
        <v>43500</v>
      </c>
    </row>
    <row r="156" spans="1:9" s="3" customFormat="1" x14ac:dyDescent="0.25">
      <c r="A156" s="132"/>
      <c r="B156" s="132"/>
      <c r="C156" s="132"/>
      <c r="D156" s="132"/>
      <c r="E156" s="5" t="s">
        <v>235</v>
      </c>
      <c r="F156" s="5" t="s">
        <v>236</v>
      </c>
      <c r="G156" s="28">
        <v>147553</v>
      </c>
      <c r="H156" s="28"/>
      <c r="I156" s="28">
        <f t="shared" si="3"/>
        <v>147553</v>
      </c>
    </row>
    <row r="157" spans="1:9" s="3" customFormat="1" x14ac:dyDescent="0.25">
      <c r="A157" s="132"/>
      <c r="B157" s="132"/>
      <c r="C157" s="132"/>
      <c r="D157" s="132"/>
      <c r="E157" s="5" t="s">
        <v>237</v>
      </c>
      <c r="F157" s="5" t="s">
        <v>238</v>
      </c>
      <c r="G157" s="28">
        <v>94847</v>
      </c>
      <c r="H157" s="28"/>
      <c r="I157" s="28">
        <f t="shared" si="3"/>
        <v>94847</v>
      </c>
    </row>
    <row r="158" spans="1:9" s="3" customFormat="1" x14ac:dyDescent="0.25">
      <c r="A158" s="132"/>
      <c r="B158" s="132"/>
      <c r="C158" s="132"/>
      <c r="D158" s="132"/>
      <c r="E158" s="5" t="s">
        <v>239</v>
      </c>
      <c r="F158" s="5" t="s">
        <v>240</v>
      </c>
      <c r="G158" s="28">
        <v>42470</v>
      </c>
      <c r="H158" s="28"/>
      <c r="I158" s="28">
        <f t="shared" si="3"/>
        <v>42470</v>
      </c>
    </row>
    <row r="159" spans="1:9" s="3" customFormat="1" x14ac:dyDescent="0.25">
      <c r="A159" s="132"/>
      <c r="B159" s="132"/>
      <c r="C159" s="132"/>
      <c r="D159" s="132"/>
      <c r="E159" s="5" t="s">
        <v>241</v>
      </c>
      <c r="F159" s="5" t="s">
        <v>242</v>
      </c>
      <c r="G159" s="28">
        <v>142423</v>
      </c>
      <c r="H159" s="28">
        <v>19031</v>
      </c>
      <c r="I159" s="28">
        <f t="shared" si="3"/>
        <v>161454</v>
      </c>
    </row>
    <row r="160" spans="1:9" s="3" customFormat="1" x14ac:dyDescent="0.25">
      <c r="A160" s="132"/>
      <c r="B160" s="132"/>
      <c r="C160" s="132"/>
      <c r="D160" s="132"/>
      <c r="E160" s="5" t="s">
        <v>571</v>
      </c>
      <c r="F160" s="5" t="s">
        <v>570</v>
      </c>
      <c r="G160" s="28">
        <v>339816</v>
      </c>
      <c r="H160" s="28"/>
      <c r="I160" s="28">
        <f t="shared" si="3"/>
        <v>339816</v>
      </c>
    </row>
    <row r="161" spans="1:9" s="3" customFormat="1" x14ac:dyDescent="0.25">
      <c r="A161" s="132"/>
      <c r="B161" s="132"/>
      <c r="C161" s="132"/>
      <c r="D161" s="132"/>
      <c r="E161" s="5" t="s">
        <v>569</v>
      </c>
      <c r="F161" s="5" t="s">
        <v>568</v>
      </c>
      <c r="G161" s="28">
        <v>77425</v>
      </c>
      <c r="H161" s="28"/>
      <c r="I161" s="28">
        <f t="shared" si="3"/>
        <v>77425</v>
      </c>
    </row>
    <row r="162" spans="1:9" s="3" customFormat="1" ht="31.5" x14ac:dyDescent="0.25">
      <c r="A162" s="132"/>
      <c r="B162" s="132"/>
      <c r="C162" s="49" t="s">
        <v>27</v>
      </c>
      <c r="D162" s="49" t="s">
        <v>567</v>
      </c>
      <c r="E162" s="5" t="s">
        <v>28</v>
      </c>
      <c r="F162" s="5" t="s">
        <v>243</v>
      </c>
      <c r="G162" s="28">
        <v>28415</v>
      </c>
      <c r="H162" s="28"/>
      <c r="I162" s="28">
        <f t="shared" si="3"/>
        <v>28415</v>
      </c>
    </row>
    <row r="163" spans="1:9" s="3" customFormat="1" x14ac:dyDescent="0.25">
      <c r="A163" s="132"/>
      <c r="B163" s="132"/>
      <c r="C163" s="49" t="s">
        <v>29</v>
      </c>
      <c r="D163" s="49" t="s">
        <v>566</v>
      </c>
      <c r="E163" s="5" t="s">
        <v>30</v>
      </c>
      <c r="F163" s="5" t="s">
        <v>245</v>
      </c>
      <c r="G163" s="28">
        <v>21750</v>
      </c>
      <c r="H163" s="28"/>
      <c r="I163" s="28">
        <f t="shared" si="3"/>
        <v>21750</v>
      </c>
    </row>
    <row r="164" spans="1:9" s="3" customFormat="1" x14ac:dyDescent="0.25">
      <c r="A164" s="132" t="s">
        <v>31</v>
      </c>
      <c r="B164" s="132" t="s">
        <v>32</v>
      </c>
      <c r="C164" s="150" t="s">
        <v>324</v>
      </c>
      <c r="D164" s="151"/>
      <c r="E164" s="151"/>
      <c r="F164" s="152"/>
      <c r="G164" s="27">
        <v>410805</v>
      </c>
      <c r="H164" s="27">
        <f>SUM(H165:H167)</f>
        <v>0</v>
      </c>
      <c r="I164" s="27">
        <f t="shared" si="3"/>
        <v>410805</v>
      </c>
    </row>
    <row r="165" spans="1:9" s="3" customFormat="1" ht="31.5" x14ac:dyDescent="0.25">
      <c r="A165" s="132"/>
      <c r="B165" s="132"/>
      <c r="C165" s="49" t="s">
        <v>33</v>
      </c>
      <c r="D165" s="49" t="s">
        <v>34</v>
      </c>
      <c r="E165" s="5" t="s">
        <v>35</v>
      </c>
      <c r="F165" s="5" t="s">
        <v>34</v>
      </c>
      <c r="G165" s="28">
        <v>191344</v>
      </c>
      <c r="H165" s="28"/>
      <c r="I165" s="28">
        <f t="shared" si="3"/>
        <v>191344</v>
      </c>
    </row>
    <row r="166" spans="1:9" s="3" customFormat="1" ht="31.5" x14ac:dyDescent="0.25">
      <c r="A166" s="132"/>
      <c r="B166" s="132"/>
      <c r="C166" s="49" t="s">
        <v>36</v>
      </c>
      <c r="D166" s="49" t="s">
        <v>37</v>
      </c>
      <c r="E166" s="5" t="s">
        <v>38</v>
      </c>
      <c r="F166" s="5" t="s">
        <v>565</v>
      </c>
      <c r="G166" s="28">
        <v>116726</v>
      </c>
      <c r="H166" s="28"/>
      <c r="I166" s="28">
        <f t="shared" si="3"/>
        <v>116726</v>
      </c>
    </row>
    <row r="167" spans="1:9" s="3" customFormat="1" ht="31.5" x14ac:dyDescent="0.25">
      <c r="A167" s="132"/>
      <c r="B167" s="132"/>
      <c r="C167" s="49" t="s">
        <v>137</v>
      </c>
      <c r="D167" s="49" t="s">
        <v>138</v>
      </c>
      <c r="E167" s="5" t="s">
        <v>166</v>
      </c>
      <c r="F167" s="5" t="s">
        <v>564</v>
      </c>
      <c r="G167" s="28">
        <v>102735</v>
      </c>
      <c r="H167" s="28"/>
      <c r="I167" s="28">
        <f t="shared" si="3"/>
        <v>102735</v>
      </c>
    </row>
    <row r="168" spans="1:9" s="3" customFormat="1" x14ac:dyDescent="0.25">
      <c r="A168" s="132" t="s">
        <v>39</v>
      </c>
      <c r="B168" s="132" t="s">
        <v>332</v>
      </c>
      <c r="C168" s="150" t="s">
        <v>324</v>
      </c>
      <c r="D168" s="151"/>
      <c r="E168" s="151"/>
      <c r="F168" s="152"/>
      <c r="G168" s="27">
        <v>6174558</v>
      </c>
      <c r="H168" s="27">
        <f>SUM(H169:H185)</f>
        <v>197445</v>
      </c>
      <c r="I168" s="27">
        <f t="shared" si="3"/>
        <v>6372003</v>
      </c>
    </row>
    <row r="169" spans="1:9" s="3" customFormat="1" ht="31.5" x14ac:dyDescent="0.25">
      <c r="A169" s="132"/>
      <c r="B169" s="132"/>
      <c r="C169" s="132" t="s">
        <v>40</v>
      </c>
      <c r="D169" s="132" t="s">
        <v>41</v>
      </c>
      <c r="E169" s="5" t="s">
        <v>42</v>
      </c>
      <c r="F169" s="5" t="s">
        <v>246</v>
      </c>
      <c r="G169" s="28">
        <v>1445598</v>
      </c>
      <c r="H169" s="28"/>
      <c r="I169" s="28">
        <f t="shared" si="3"/>
        <v>1445598</v>
      </c>
    </row>
    <row r="170" spans="1:9" s="3" customFormat="1" x14ac:dyDescent="0.25">
      <c r="A170" s="132"/>
      <c r="B170" s="132"/>
      <c r="C170" s="132"/>
      <c r="D170" s="132"/>
      <c r="E170" s="5" t="s">
        <v>43</v>
      </c>
      <c r="F170" s="5" t="s">
        <v>563</v>
      </c>
      <c r="G170" s="28">
        <v>1391937</v>
      </c>
      <c r="H170" s="28">
        <v>111954</v>
      </c>
      <c r="I170" s="28">
        <f t="shared" si="3"/>
        <v>1503891</v>
      </c>
    </row>
    <row r="171" spans="1:9" s="3" customFormat="1" x14ac:dyDescent="0.25">
      <c r="A171" s="132"/>
      <c r="B171" s="132"/>
      <c r="C171" s="132"/>
      <c r="D171" s="132"/>
      <c r="E171" s="5" t="s">
        <v>44</v>
      </c>
      <c r="F171" s="5" t="s">
        <v>562</v>
      </c>
      <c r="G171" s="28">
        <v>235713</v>
      </c>
      <c r="H171" s="28"/>
      <c r="I171" s="28">
        <f t="shared" si="3"/>
        <v>235713</v>
      </c>
    </row>
    <row r="172" spans="1:9" s="3" customFormat="1" ht="31.5" x14ac:dyDescent="0.25">
      <c r="A172" s="132"/>
      <c r="B172" s="132"/>
      <c r="C172" s="132"/>
      <c r="D172" s="132"/>
      <c r="E172" s="5" t="s">
        <v>45</v>
      </c>
      <c r="F172" s="5" t="s">
        <v>247</v>
      </c>
      <c r="G172" s="28">
        <v>237741</v>
      </c>
      <c r="H172" s="28">
        <v>9200</v>
      </c>
      <c r="I172" s="28">
        <f t="shared" si="3"/>
        <v>246941</v>
      </c>
    </row>
    <row r="173" spans="1:9" s="3" customFormat="1" x14ac:dyDescent="0.25">
      <c r="A173" s="132"/>
      <c r="B173" s="132"/>
      <c r="C173" s="132"/>
      <c r="D173" s="132"/>
      <c r="E173" s="5" t="s">
        <v>46</v>
      </c>
      <c r="F173" s="5" t="s">
        <v>248</v>
      </c>
      <c r="G173" s="28">
        <v>11788</v>
      </c>
      <c r="H173" s="28">
        <v>5855</v>
      </c>
      <c r="I173" s="28">
        <f t="shared" si="3"/>
        <v>17643</v>
      </c>
    </row>
    <row r="174" spans="1:9" s="3" customFormat="1" x14ac:dyDescent="0.25">
      <c r="A174" s="132"/>
      <c r="B174" s="132"/>
      <c r="C174" s="132"/>
      <c r="D174" s="132"/>
      <c r="E174" s="5" t="s">
        <v>249</v>
      </c>
      <c r="F174" s="5" t="s">
        <v>250</v>
      </c>
      <c r="G174" s="28">
        <v>386830</v>
      </c>
      <c r="H174" s="28"/>
      <c r="I174" s="28">
        <f t="shared" si="3"/>
        <v>386830</v>
      </c>
    </row>
    <row r="175" spans="1:9" s="3" customFormat="1" x14ac:dyDescent="0.25">
      <c r="A175" s="132"/>
      <c r="B175" s="132"/>
      <c r="C175" s="132"/>
      <c r="D175" s="132"/>
      <c r="E175" s="5" t="s">
        <v>561</v>
      </c>
      <c r="F175" s="5" t="s">
        <v>560</v>
      </c>
      <c r="G175" s="28">
        <v>21954</v>
      </c>
      <c r="H175" s="28">
        <v>14780</v>
      </c>
      <c r="I175" s="28">
        <f t="shared" si="3"/>
        <v>36734</v>
      </c>
    </row>
    <row r="176" spans="1:9" s="3" customFormat="1" x14ac:dyDescent="0.25">
      <c r="A176" s="132"/>
      <c r="B176" s="132"/>
      <c r="C176" s="132"/>
      <c r="D176" s="132"/>
      <c r="E176" s="5" t="s">
        <v>559</v>
      </c>
      <c r="F176" s="5" t="s">
        <v>558</v>
      </c>
      <c r="G176" s="28">
        <v>22440</v>
      </c>
      <c r="H176" s="28"/>
      <c r="I176" s="28">
        <f t="shared" si="3"/>
        <v>22440</v>
      </c>
    </row>
    <row r="177" spans="1:9" s="3" customFormat="1" x14ac:dyDescent="0.25">
      <c r="A177" s="132"/>
      <c r="B177" s="132"/>
      <c r="C177" s="132"/>
      <c r="D177" s="132"/>
      <c r="E177" s="5" t="s">
        <v>557</v>
      </c>
      <c r="F177" s="5" t="s">
        <v>556</v>
      </c>
      <c r="G177" s="28">
        <v>116304</v>
      </c>
      <c r="H177" s="28">
        <v>37456</v>
      </c>
      <c r="I177" s="28">
        <f t="shared" si="3"/>
        <v>153760</v>
      </c>
    </row>
    <row r="178" spans="1:9" s="3" customFormat="1" x14ac:dyDescent="0.25">
      <c r="A178" s="132"/>
      <c r="B178" s="132"/>
      <c r="C178" s="132"/>
      <c r="D178" s="132"/>
      <c r="E178" s="5" t="s">
        <v>555</v>
      </c>
      <c r="F178" s="5" t="s">
        <v>554</v>
      </c>
      <c r="G178" s="28">
        <v>20522</v>
      </c>
      <c r="H178" s="28">
        <v>7784</v>
      </c>
      <c r="I178" s="28">
        <f t="shared" si="3"/>
        <v>28306</v>
      </c>
    </row>
    <row r="179" spans="1:9" s="3" customFormat="1" x14ac:dyDescent="0.25">
      <c r="A179" s="132"/>
      <c r="B179" s="132"/>
      <c r="C179" s="132"/>
      <c r="D179" s="132"/>
      <c r="E179" s="5" t="s">
        <v>553</v>
      </c>
      <c r="F179" s="5" t="s">
        <v>552</v>
      </c>
      <c r="G179" s="28">
        <v>23020</v>
      </c>
      <c r="H179" s="28">
        <v>2135</v>
      </c>
      <c r="I179" s="28">
        <f t="shared" si="3"/>
        <v>25155</v>
      </c>
    </row>
    <row r="180" spans="1:9" s="3" customFormat="1" x14ac:dyDescent="0.25">
      <c r="A180" s="132"/>
      <c r="B180" s="132"/>
      <c r="C180" s="132"/>
      <c r="D180" s="132"/>
      <c r="E180" s="5" t="s">
        <v>47</v>
      </c>
      <c r="F180" s="5" t="s">
        <v>251</v>
      </c>
      <c r="G180" s="28">
        <v>203631</v>
      </c>
      <c r="H180" s="28"/>
      <c r="I180" s="28">
        <f t="shared" si="3"/>
        <v>203631</v>
      </c>
    </row>
    <row r="181" spans="1:9" s="3" customFormat="1" ht="31.5" x14ac:dyDescent="0.25">
      <c r="A181" s="132"/>
      <c r="B181" s="132"/>
      <c r="C181" s="132"/>
      <c r="D181" s="132"/>
      <c r="E181" s="5" t="s">
        <v>48</v>
      </c>
      <c r="F181" s="5" t="s">
        <v>252</v>
      </c>
      <c r="G181" s="28">
        <v>129432</v>
      </c>
      <c r="H181" s="28">
        <v>11891</v>
      </c>
      <c r="I181" s="28">
        <f t="shared" si="3"/>
        <v>141323</v>
      </c>
    </row>
    <row r="182" spans="1:9" s="3" customFormat="1" x14ac:dyDescent="0.25">
      <c r="A182" s="132"/>
      <c r="B182" s="132"/>
      <c r="C182" s="49" t="s">
        <v>49</v>
      </c>
      <c r="D182" s="49" t="s">
        <v>50</v>
      </c>
      <c r="E182" s="5" t="s">
        <v>51</v>
      </c>
      <c r="F182" s="5" t="s">
        <v>50</v>
      </c>
      <c r="G182" s="28">
        <v>941027</v>
      </c>
      <c r="H182" s="28">
        <v>-112173</v>
      </c>
      <c r="I182" s="28">
        <f t="shared" si="3"/>
        <v>828854</v>
      </c>
    </row>
    <row r="183" spans="1:9" s="3" customFormat="1" x14ac:dyDescent="0.25">
      <c r="A183" s="132"/>
      <c r="B183" s="132"/>
      <c r="C183" s="132" t="s">
        <v>52</v>
      </c>
      <c r="D183" s="132" t="s">
        <v>333</v>
      </c>
      <c r="E183" s="5" t="s">
        <v>53</v>
      </c>
      <c r="F183" s="5" t="s">
        <v>254</v>
      </c>
      <c r="G183" s="28">
        <v>16169</v>
      </c>
      <c r="H183" s="28"/>
      <c r="I183" s="28">
        <f t="shared" si="3"/>
        <v>16169</v>
      </c>
    </row>
    <row r="184" spans="1:9" s="3" customFormat="1" x14ac:dyDescent="0.25">
      <c r="A184" s="132"/>
      <c r="B184" s="132"/>
      <c r="C184" s="132"/>
      <c r="D184" s="132"/>
      <c r="E184" s="5" t="s">
        <v>124</v>
      </c>
      <c r="F184" s="5" t="s">
        <v>125</v>
      </c>
      <c r="G184" s="28">
        <v>179402</v>
      </c>
      <c r="H184" s="28">
        <v>18563</v>
      </c>
      <c r="I184" s="28">
        <f t="shared" si="3"/>
        <v>197965</v>
      </c>
    </row>
    <row r="185" spans="1:9" s="3" customFormat="1" x14ac:dyDescent="0.25">
      <c r="A185" s="132"/>
      <c r="B185" s="132"/>
      <c r="C185" s="132"/>
      <c r="D185" s="132"/>
      <c r="E185" s="5" t="s">
        <v>54</v>
      </c>
      <c r="F185" s="5" t="s">
        <v>255</v>
      </c>
      <c r="G185" s="28">
        <v>791050</v>
      </c>
      <c r="H185" s="28">
        <v>90000</v>
      </c>
      <c r="I185" s="28">
        <f t="shared" si="3"/>
        <v>881050</v>
      </c>
    </row>
    <row r="186" spans="1:9" s="3" customFormat="1" x14ac:dyDescent="0.25">
      <c r="A186" s="132" t="s">
        <v>55</v>
      </c>
      <c r="B186" s="132" t="s">
        <v>334</v>
      </c>
      <c r="C186" s="150" t="s">
        <v>324</v>
      </c>
      <c r="D186" s="151"/>
      <c r="E186" s="151"/>
      <c r="F186" s="152"/>
      <c r="G186" s="27">
        <v>4499299</v>
      </c>
      <c r="H186" s="27">
        <f>SUM(H187:H215)</f>
        <v>81233</v>
      </c>
      <c r="I186" s="27">
        <f t="shared" si="3"/>
        <v>4580532</v>
      </c>
    </row>
    <row r="187" spans="1:9" s="3" customFormat="1" x14ac:dyDescent="0.25">
      <c r="A187" s="132"/>
      <c r="B187" s="132"/>
      <c r="C187" s="132" t="s">
        <v>56</v>
      </c>
      <c r="D187" s="132" t="s">
        <v>335</v>
      </c>
      <c r="E187" s="5" t="s">
        <v>57</v>
      </c>
      <c r="F187" s="5" t="s">
        <v>256</v>
      </c>
      <c r="G187" s="28">
        <v>1112330</v>
      </c>
      <c r="H187" s="28">
        <v>-3935</v>
      </c>
      <c r="I187" s="28">
        <f t="shared" si="3"/>
        <v>1108395</v>
      </c>
    </row>
    <row r="188" spans="1:9" s="3" customFormat="1" x14ac:dyDescent="0.25">
      <c r="A188" s="132"/>
      <c r="B188" s="132"/>
      <c r="C188" s="132"/>
      <c r="D188" s="132"/>
      <c r="E188" s="5" t="s">
        <v>58</v>
      </c>
      <c r="F188" s="5" t="s">
        <v>257</v>
      </c>
      <c r="G188" s="28">
        <v>91027</v>
      </c>
      <c r="H188" s="28">
        <v>-300</v>
      </c>
      <c r="I188" s="28">
        <f t="shared" si="3"/>
        <v>90727</v>
      </c>
    </row>
    <row r="189" spans="1:9" s="3" customFormat="1" ht="31.5" x14ac:dyDescent="0.25">
      <c r="A189" s="132"/>
      <c r="B189" s="132"/>
      <c r="C189" s="132"/>
      <c r="D189" s="132"/>
      <c r="E189" s="5" t="s">
        <v>139</v>
      </c>
      <c r="F189" s="5" t="s">
        <v>551</v>
      </c>
      <c r="G189" s="28">
        <v>85034</v>
      </c>
      <c r="H189" s="28">
        <v>37380</v>
      </c>
      <c r="I189" s="28">
        <f t="shared" si="3"/>
        <v>122414</v>
      </c>
    </row>
    <row r="190" spans="1:9" s="3" customFormat="1" ht="31.5" x14ac:dyDescent="0.25">
      <c r="A190" s="132"/>
      <c r="B190" s="132"/>
      <c r="C190" s="132"/>
      <c r="D190" s="132"/>
      <c r="E190" s="5" t="s">
        <v>174</v>
      </c>
      <c r="F190" s="5" t="s">
        <v>341</v>
      </c>
      <c r="G190" s="28">
        <v>4650</v>
      </c>
      <c r="H190" s="28"/>
      <c r="I190" s="28">
        <f t="shared" si="3"/>
        <v>4650</v>
      </c>
    </row>
    <row r="191" spans="1:9" s="3" customFormat="1" ht="31.5" x14ac:dyDescent="0.25">
      <c r="A191" s="132"/>
      <c r="B191" s="132"/>
      <c r="C191" s="132"/>
      <c r="D191" s="132"/>
      <c r="E191" s="5" t="s">
        <v>550</v>
      </c>
      <c r="F191" s="5" t="s">
        <v>549</v>
      </c>
      <c r="G191" s="28">
        <v>3180</v>
      </c>
      <c r="H191" s="28"/>
      <c r="I191" s="28">
        <f t="shared" si="3"/>
        <v>3180</v>
      </c>
    </row>
    <row r="192" spans="1:9" s="3" customFormat="1" x14ac:dyDescent="0.25">
      <c r="A192" s="132"/>
      <c r="B192" s="132"/>
      <c r="C192" s="132" t="s">
        <v>258</v>
      </c>
      <c r="D192" s="132" t="s">
        <v>59</v>
      </c>
      <c r="E192" s="5" t="s">
        <v>60</v>
      </c>
      <c r="F192" s="5" t="s">
        <v>61</v>
      </c>
      <c r="G192" s="28">
        <v>227215</v>
      </c>
      <c r="H192" s="28">
        <v>1788</v>
      </c>
      <c r="I192" s="28">
        <f t="shared" si="3"/>
        <v>229003</v>
      </c>
    </row>
    <row r="193" spans="1:11" s="3" customFormat="1" x14ac:dyDescent="0.25">
      <c r="A193" s="132"/>
      <c r="B193" s="132"/>
      <c r="C193" s="132"/>
      <c r="D193" s="132"/>
      <c r="E193" s="5" t="s">
        <v>62</v>
      </c>
      <c r="F193" s="5" t="s">
        <v>63</v>
      </c>
      <c r="G193" s="28">
        <v>19862</v>
      </c>
      <c r="H193" s="28"/>
      <c r="I193" s="28">
        <f t="shared" si="3"/>
        <v>19862</v>
      </c>
    </row>
    <row r="194" spans="1:11" s="3" customFormat="1" x14ac:dyDescent="0.25">
      <c r="A194" s="132"/>
      <c r="B194" s="132"/>
      <c r="C194" s="132"/>
      <c r="D194" s="132"/>
      <c r="E194" s="5" t="s">
        <v>64</v>
      </c>
      <c r="F194" s="5" t="s">
        <v>65</v>
      </c>
      <c r="G194" s="28">
        <v>40460</v>
      </c>
      <c r="H194" s="28">
        <v>2696</v>
      </c>
      <c r="I194" s="28">
        <f t="shared" si="3"/>
        <v>43156</v>
      </c>
    </row>
    <row r="195" spans="1:11" s="3" customFormat="1" x14ac:dyDescent="0.25">
      <c r="A195" s="132"/>
      <c r="B195" s="132"/>
      <c r="C195" s="132"/>
      <c r="D195" s="132"/>
      <c r="E195" s="5" t="s">
        <v>66</v>
      </c>
      <c r="F195" s="5" t="s">
        <v>259</v>
      </c>
      <c r="G195" s="28">
        <v>17204</v>
      </c>
      <c r="H195" s="28"/>
      <c r="I195" s="28">
        <f t="shared" si="3"/>
        <v>17204</v>
      </c>
    </row>
    <row r="196" spans="1:11" s="3" customFormat="1" x14ac:dyDescent="0.25">
      <c r="A196" s="132"/>
      <c r="B196" s="132"/>
      <c r="C196" s="132"/>
      <c r="D196" s="132"/>
      <c r="E196" s="5" t="s">
        <v>67</v>
      </c>
      <c r="F196" s="5" t="s">
        <v>260</v>
      </c>
      <c r="G196" s="28">
        <v>22930</v>
      </c>
      <c r="H196" s="28"/>
      <c r="I196" s="28">
        <f t="shared" si="3"/>
        <v>22930</v>
      </c>
    </row>
    <row r="197" spans="1:11" s="3" customFormat="1" x14ac:dyDescent="0.25">
      <c r="A197" s="132"/>
      <c r="B197" s="132"/>
      <c r="C197" s="132"/>
      <c r="D197" s="132"/>
      <c r="E197" s="5" t="s">
        <v>126</v>
      </c>
      <c r="F197" s="5" t="s">
        <v>127</v>
      </c>
      <c r="G197" s="28">
        <v>41389</v>
      </c>
      <c r="H197" s="28"/>
      <c r="I197" s="28">
        <f t="shared" si="3"/>
        <v>41389</v>
      </c>
    </row>
    <row r="198" spans="1:11" s="3" customFormat="1" x14ac:dyDescent="0.25">
      <c r="A198" s="132"/>
      <c r="B198" s="132"/>
      <c r="C198" s="132"/>
      <c r="D198" s="132"/>
      <c r="E198" s="5" t="s">
        <v>128</v>
      </c>
      <c r="F198" s="5" t="s">
        <v>336</v>
      </c>
      <c r="G198" s="28">
        <v>13227</v>
      </c>
      <c r="H198" s="28"/>
      <c r="I198" s="28">
        <f t="shared" si="3"/>
        <v>13227</v>
      </c>
    </row>
    <row r="199" spans="1:11" s="3" customFormat="1" x14ac:dyDescent="0.25">
      <c r="A199" s="132"/>
      <c r="B199" s="132"/>
      <c r="C199" s="132"/>
      <c r="D199" s="132"/>
      <c r="E199" s="5" t="s">
        <v>142</v>
      </c>
      <c r="F199" s="5" t="s">
        <v>261</v>
      </c>
      <c r="G199" s="28">
        <v>63621</v>
      </c>
      <c r="H199" s="28">
        <v>-1600</v>
      </c>
      <c r="I199" s="28">
        <f t="shared" si="3"/>
        <v>62021</v>
      </c>
    </row>
    <row r="200" spans="1:11" s="3" customFormat="1" x14ac:dyDescent="0.25">
      <c r="A200" s="132"/>
      <c r="B200" s="132"/>
      <c r="C200" s="132"/>
      <c r="D200" s="132"/>
      <c r="E200" s="5" t="s">
        <v>143</v>
      </c>
      <c r="F200" s="5" t="s">
        <v>262</v>
      </c>
      <c r="G200" s="28">
        <v>81995</v>
      </c>
      <c r="H200" s="28"/>
      <c r="I200" s="28">
        <f t="shared" si="3"/>
        <v>81995</v>
      </c>
    </row>
    <row r="201" spans="1:11" s="3" customFormat="1" x14ac:dyDescent="0.25">
      <c r="A201" s="132"/>
      <c r="B201" s="132"/>
      <c r="C201" s="132"/>
      <c r="D201" s="132"/>
      <c r="E201" s="5" t="s">
        <v>167</v>
      </c>
      <c r="F201" s="5" t="s">
        <v>263</v>
      </c>
      <c r="G201" s="28">
        <v>34663</v>
      </c>
      <c r="H201" s="28"/>
      <c r="I201" s="28">
        <f t="shared" si="3"/>
        <v>34663</v>
      </c>
    </row>
    <row r="202" spans="1:11" s="3" customFormat="1" x14ac:dyDescent="0.25">
      <c r="A202" s="132"/>
      <c r="B202" s="132"/>
      <c r="C202" s="132"/>
      <c r="D202" s="132"/>
      <c r="E202" s="5" t="s">
        <v>548</v>
      </c>
      <c r="F202" s="5" t="s">
        <v>547</v>
      </c>
      <c r="G202" s="28">
        <v>19759</v>
      </c>
      <c r="H202" s="28"/>
      <c r="I202" s="28">
        <f t="shared" si="3"/>
        <v>19759</v>
      </c>
    </row>
    <row r="203" spans="1:11" s="3" customFormat="1" x14ac:dyDescent="0.25">
      <c r="A203" s="132"/>
      <c r="B203" s="132"/>
      <c r="C203" s="132" t="s">
        <v>68</v>
      </c>
      <c r="D203" s="132" t="s">
        <v>69</v>
      </c>
      <c r="E203" s="5" t="s">
        <v>70</v>
      </c>
      <c r="F203" s="5" t="s">
        <v>264</v>
      </c>
      <c r="G203" s="28">
        <v>962845</v>
      </c>
      <c r="H203" s="28">
        <v>17622</v>
      </c>
      <c r="I203" s="28">
        <f t="shared" si="3"/>
        <v>980467</v>
      </c>
      <c r="K203" s="43"/>
    </row>
    <row r="204" spans="1:11" s="3" customFormat="1" x14ac:dyDescent="0.25">
      <c r="A204" s="132"/>
      <c r="B204" s="132"/>
      <c r="C204" s="132"/>
      <c r="D204" s="132"/>
      <c r="E204" s="5" t="s">
        <v>114</v>
      </c>
      <c r="F204" s="5" t="s">
        <v>265</v>
      </c>
      <c r="G204" s="28">
        <v>17973</v>
      </c>
      <c r="H204" s="28"/>
      <c r="I204" s="28">
        <f t="shared" si="3"/>
        <v>17973</v>
      </c>
    </row>
    <row r="205" spans="1:11" s="3" customFormat="1" x14ac:dyDescent="0.25">
      <c r="A205" s="132"/>
      <c r="B205" s="132"/>
      <c r="C205" s="132"/>
      <c r="D205" s="132"/>
      <c r="E205" s="5" t="s">
        <v>71</v>
      </c>
      <c r="F205" s="5" t="s">
        <v>266</v>
      </c>
      <c r="G205" s="28">
        <v>101152</v>
      </c>
      <c r="H205" s="28"/>
      <c r="I205" s="28">
        <f t="shared" si="3"/>
        <v>101152</v>
      </c>
    </row>
    <row r="206" spans="1:11" s="3" customFormat="1" x14ac:dyDescent="0.25">
      <c r="A206" s="132"/>
      <c r="B206" s="132"/>
      <c r="C206" s="132"/>
      <c r="D206" s="132"/>
      <c r="E206" s="5" t="s">
        <v>72</v>
      </c>
      <c r="F206" s="5" t="s">
        <v>267</v>
      </c>
      <c r="G206" s="28">
        <v>82465</v>
      </c>
      <c r="H206" s="28">
        <v>2400</v>
      </c>
      <c r="I206" s="28">
        <f t="shared" ref="I206:I269" si="4">G206+H206</f>
        <v>84865</v>
      </c>
    </row>
    <row r="207" spans="1:11" s="3" customFormat="1" x14ac:dyDescent="0.25">
      <c r="A207" s="132"/>
      <c r="B207" s="132"/>
      <c r="C207" s="132"/>
      <c r="D207" s="132"/>
      <c r="E207" s="5" t="s">
        <v>73</v>
      </c>
      <c r="F207" s="5" t="s">
        <v>268</v>
      </c>
      <c r="G207" s="28">
        <v>95457</v>
      </c>
      <c r="H207" s="28">
        <v>4800</v>
      </c>
      <c r="I207" s="28">
        <f t="shared" si="4"/>
        <v>100257</v>
      </c>
    </row>
    <row r="208" spans="1:11" s="3" customFormat="1" x14ac:dyDescent="0.25">
      <c r="A208" s="132"/>
      <c r="B208" s="132"/>
      <c r="C208" s="132"/>
      <c r="D208" s="132"/>
      <c r="E208" s="5" t="s">
        <v>74</v>
      </c>
      <c r="F208" s="5" t="s">
        <v>269</v>
      </c>
      <c r="G208" s="28">
        <v>28110</v>
      </c>
      <c r="H208" s="28"/>
      <c r="I208" s="28">
        <f t="shared" si="4"/>
        <v>28110</v>
      </c>
    </row>
    <row r="209" spans="1:11" s="3" customFormat="1" x14ac:dyDescent="0.25">
      <c r="A209" s="132"/>
      <c r="B209" s="132"/>
      <c r="C209" s="132"/>
      <c r="D209" s="132"/>
      <c r="E209" s="5" t="s">
        <v>129</v>
      </c>
      <c r="F209" s="5" t="s">
        <v>130</v>
      </c>
      <c r="G209" s="28">
        <v>426677</v>
      </c>
      <c r="H209" s="28">
        <v>31478</v>
      </c>
      <c r="I209" s="28">
        <f t="shared" si="4"/>
        <v>458155</v>
      </c>
    </row>
    <row r="210" spans="1:11" s="3" customFormat="1" x14ac:dyDescent="0.25">
      <c r="A210" s="132"/>
      <c r="B210" s="132"/>
      <c r="C210" s="132"/>
      <c r="D210" s="132"/>
      <c r="E210" s="5">
        <v>82381</v>
      </c>
      <c r="F210" s="5" t="s">
        <v>607</v>
      </c>
      <c r="G210" s="28">
        <v>12640</v>
      </c>
      <c r="H210" s="28"/>
      <c r="I210" s="28">
        <f t="shared" si="4"/>
        <v>12640</v>
      </c>
    </row>
    <row r="211" spans="1:11" s="3" customFormat="1" x14ac:dyDescent="0.25">
      <c r="A211" s="132"/>
      <c r="B211" s="132"/>
      <c r="C211" s="132"/>
      <c r="D211" s="132"/>
      <c r="E211" s="5" t="s">
        <v>144</v>
      </c>
      <c r="F211" s="5" t="s">
        <v>270</v>
      </c>
      <c r="G211" s="28">
        <v>213188</v>
      </c>
      <c r="H211" s="28">
        <v>150</v>
      </c>
      <c r="I211" s="28">
        <f t="shared" si="4"/>
        <v>213338</v>
      </c>
    </row>
    <row r="212" spans="1:11" s="3" customFormat="1" x14ac:dyDescent="0.25">
      <c r="A212" s="132"/>
      <c r="B212" s="132"/>
      <c r="C212" s="132"/>
      <c r="D212" s="132"/>
      <c r="E212" s="5" t="s">
        <v>145</v>
      </c>
      <c r="F212" s="5" t="s">
        <v>271</v>
      </c>
      <c r="G212" s="28">
        <v>177489</v>
      </c>
      <c r="H212" s="28">
        <v>22679</v>
      </c>
      <c r="I212" s="28">
        <f t="shared" si="4"/>
        <v>200168</v>
      </c>
      <c r="K212" s="43"/>
    </row>
    <row r="213" spans="1:11" s="3" customFormat="1" x14ac:dyDescent="0.25">
      <c r="A213" s="132"/>
      <c r="B213" s="132"/>
      <c r="C213" s="132"/>
      <c r="D213" s="132"/>
      <c r="E213" s="5" t="s">
        <v>177</v>
      </c>
      <c r="F213" s="5" t="s">
        <v>176</v>
      </c>
      <c r="G213" s="28">
        <v>67408</v>
      </c>
      <c r="H213" s="28">
        <v>-2500</v>
      </c>
      <c r="I213" s="28">
        <f t="shared" si="4"/>
        <v>64908</v>
      </c>
    </row>
    <row r="214" spans="1:11" s="3" customFormat="1" x14ac:dyDescent="0.25">
      <c r="A214" s="132"/>
      <c r="B214" s="132"/>
      <c r="C214" s="132"/>
      <c r="D214" s="132"/>
      <c r="E214" s="5" t="s">
        <v>168</v>
      </c>
      <c r="F214" s="5" t="s">
        <v>272</v>
      </c>
      <c r="G214" s="28">
        <v>355349</v>
      </c>
      <c r="H214" s="28">
        <v>-31425</v>
      </c>
      <c r="I214" s="28">
        <f t="shared" si="4"/>
        <v>323924</v>
      </c>
      <c r="K214" s="43"/>
    </row>
    <row r="215" spans="1:11" s="3" customFormat="1" ht="31.5" x14ac:dyDescent="0.25">
      <c r="A215" s="132"/>
      <c r="B215" s="132"/>
      <c r="C215" s="49" t="s">
        <v>273</v>
      </c>
      <c r="D215" s="49" t="s">
        <v>337</v>
      </c>
      <c r="E215" s="5" t="s">
        <v>75</v>
      </c>
      <c r="F215" s="5" t="s">
        <v>274</v>
      </c>
      <c r="G215" s="28">
        <v>80000</v>
      </c>
      <c r="H215" s="28"/>
      <c r="I215" s="28">
        <f t="shared" si="4"/>
        <v>80000</v>
      </c>
    </row>
    <row r="216" spans="1:11" s="3" customFormat="1" x14ac:dyDescent="0.25">
      <c r="A216" s="132" t="s">
        <v>76</v>
      </c>
      <c r="B216" s="132" t="s">
        <v>77</v>
      </c>
      <c r="C216" s="150" t="s">
        <v>324</v>
      </c>
      <c r="D216" s="151"/>
      <c r="E216" s="151"/>
      <c r="F216" s="152"/>
      <c r="G216" s="27">
        <v>22369034</v>
      </c>
      <c r="H216" s="27">
        <f>SUM(H217:H256)</f>
        <v>868966</v>
      </c>
      <c r="I216" s="27">
        <f>G216+H216</f>
        <v>23238000</v>
      </c>
    </row>
    <row r="217" spans="1:11" s="3" customFormat="1" x14ac:dyDescent="0.25">
      <c r="A217" s="132"/>
      <c r="B217" s="132"/>
      <c r="C217" s="132" t="s">
        <v>78</v>
      </c>
      <c r="D217" s="132" t="s">
        <v>546</v>
      </c>
      <c r="E217" s="5" t="s">
        <v>79</v>
      </c>
      <c r="F217" s="5" t="s">
        <v>275</v>
      </c>
      <c r="G217" s="28">
        <v>748097</v>
      </c>
      <c r="H217" s="28">
        <v>3240</v>
      </c>
      <c r="I217" s="28">
        <f t="shared" si="4"/>
        <v>751337</v>
      </c>
    </row>
    <row r="218" spans="1:11" s="3" customFormat="1" x14ac:dyDescent="0.25">
      <c r="A218" s="132"/>
      <c r="B218" s="132"/>
      <c r="C218" s="132"/>
      <c r="D218" s="132"/>
      <c r="E218" s="5" t="s">
        <v>80</v>
      </c>
      <c r="F218" s="5" t="s">
        <v>276</v>
      </c>
      <c r="G218" s="28">
        <v>456596</v>
      </c>
      <c r="H218" s="28"/>
      <c r="I218" s="28">
        <f t="shared" si="4"/>
        <v>456596</v>
      </c>
    </row>
    <row r="219" spans="1:11" s="3" customFormat="1" x14ac:dyDescent="0.25">
      <c r="A219" s="132"/>
      <c r="B219" s="132"/>
      <c r="C219" s="132"/>
      <c r="D219" s="132"/>
      <c r="E219" s="5" t="s">
        <v>81</v>
      </c>
      <c r="F219" s="5" t="s">
        <v>277</v>
      </c>
      <c r="G219" s="28">
        <v>613143</v>
      </c>
      <c r="H219" s="28">
        <v>4970</v>
      </c>
      <c r="I219" s="28">
        <f t="shared" si="4"/>
        <v>618113</v>
      </c>
    </row>
    <row r="220" spans="1:11" s="3" customFormat="1" x14ac:dyDescent="0.25">
      <c r="A220" s="132"/>
      <c r="B220" s="132"/>
      <c r="C220" s="132"/>
      <c r="D220" s="132"/>
      <c r="E220" s="5" t="s">
        <v>82</v>
      </c>
      <c r="F220" s="5" t="s">
        <v>278</v>
      </c>
      <c r="G220" s="28">
        <v>532311</v>
      </c>
      <c r="H220" s="28">
        <v>30000</v>
      </c>
      <c r="I220" s="28">
        <f t="shared" si="4"/>
        <v>562311</v>
      </c>
    </row>
    <row r="221" spans="1:11" s="3" customFormat="1" x14ac:dyDescent="0.25">
      <c r="A221" s="132"/>
      <c r="B221" s="132"/>
      <c r="C221" s="132"/>
      <c r="D221" s="132"/>
      <c r="E221" s="5" t="s">
        <v>83</v>
      </c>
      <c r="F221" s="5" t="s">
        <v>279</v>
      </c>
      <c r="G221" s="28">
        <v>474235</v>
      </c>
      <c r="H221" s="28">
        <v>8726</v>
      </c>
      <c r="I221" s="28">
        <f t="shared" si="4"/>
        <v>482961</v>
      </c>
    </row>
    <row r="222" spans="1:11" s="3" customFormat="1" x14ac:dyDescent="0.25">
      <c r="A222" s="132"/>
      <c r="B222" s="132"/>
      <c r="C222" s="132"/>
      <c r="D222" s="132"/>
      <c r="E222" s="5" t="s">
        <v>84</v>
      </c>
      <c r="F222" s="5" t="s">
        <v>280</v>
      </c>
      <c r="G222" s="28">
        <v>887371</v>
      </c>
      <c r="H222" s="28">
        <v>14600</v>
      </c>
      <c r="I222" s="28">
        <f t="shared" si="4"/>
        <v>901971</v>
      </c>
    </row>
    <row r="223" spans="1:11" s="3" customFormat="1" x14ac:dyDescent="0.25">
      <c r="A223" s="132"/>
      <c r="B223" s="132"/>
      <c r="C223" s="132"/>
      <c r="D223" s="132"/>
      <c r="E223" s="5" t="s">
        <v>85</v>
      </c>
      <c r="F223" s="5" t="s">
        <v>281</v>
      </c>
      <c r="G223" s="28">
        <v>446070</v>
      </c>
      <c r="H223" s="28">
        <v>7217</v>
      </c>
      <c r="I223" s="28">
        <f t="shared" si="4"/>
        <v>453287</v>
      </c>
    </row>
    <row r="224" spans="1:11" s="3" customFormat="1" x14ac:dyDescent="0.25">
      <c r="A224" s="132"/>
      <c r="B224" s="132"/>
      <c r="C224" s="132"/>
      <c r="D224" s="132"/>
      <c r="E224" s="5" t="s">
        <v>86</v>
      </c>
      <c r="F224" s="5" t="s">
        <v>282</v>
      </c>
      <c r="G224" s="28">
        <v>856853</v>
      </c>
      <c r="H224" s="28">
        <v>6120</v>
      </c>
      <c r="I224" s="28">
        <f t="shared" si="4"/>
        <v>862973</v>
      </c>
    </row>
    <row r="225" spans="1:9" s="3" customFormat="1" x14ac:dyDescent="0.25">
      <c r="A225" s="132"/>
      <c r="B225" s="132"/>
      <c r="C225" s="132"/>
      <c r="D225" s="132"/>
      <c r="E225" s="5" t="s">
        <v>131</v>
      </c>
      <c r="F225" s="5" t="s">
        <v>212</v>
      </c>
      <c r="G225" s="28">
        <v>613189</v>
      </c>
      <c r="H225" s="28">
        <v>1300</v>
      </c>
      <c r="I225" s="28">
        <f t="shared" si="4"/>
        <v>614489</v>
      </c>
    </row>
    <row r="226" spans="1:9" s="3" customFormat="1" x14ac:dyDescent="0.25">
      <c r="A226" s="132"/>
      <c r="B226" s="132"/>
      <c r="C226" s="132"/>
      <c r="D226" s="132"/>
      <c r="E226" s="5" t="s">
        <v>151</v>
      </c>
      <c r="F226" s="5" t="s">
        <v>283</v>
      </c>
      <c r="G226" s="28">
        <v>534489</v>
      </c>
      <c r="H226" s="28">
        <v>63827</v>
      </c>
      <c r="I226" s="28">
        <f t="shared" si="4"/>
        <v>598316</v>
      </c>
    </row>
    <row r="227" spans="1:9" s="3" customFormat="1" x14ac:dyDescent="0.25">
      <c r="A227" s="132"/>
      <c r="B227" s="132"/>
      <c r="C227" s="132"/>
      <c r="D227" s="132"/>
      <c r="E227" s="5" t="s">
        <v>140</v>
      </c>
      <c r="F227" s="5" t="s">
        <v>284</v>
      </c>
      <c r="G227" s="28">
        <v>613240</v>
      </c>
      <c r="H227" s="28">
        <v>27105</v>
      </c>
      <c r="I227" s="28">
        <f t="shared" si="4"/>
        <v>640345</v>
      </c>
    </row>
    <row r="228" spans="1:9" s="3" customFormat="1" x14ac:dyDescent="0.25">
      <c r="A228" s="132"/>
      <c r="B228" s="132"/>
      <c r="C228" s="132"/>
      <c r="D228" s="132"/>
      <c r="E228" s="5" t="s">
        <v>146</v>
      </c>
      <c r="F228" s="5" t="s">
        <v>285</v>
      </c>
      <c r="G228" s="28">
        <v>340398</v>
      </c>
      <c r="H228" s="28">
        <v>52112</v>
      </c>
      <c r="I228" s="28">
        <f t="shared" si="4"/>
        <v>392510</v>
      </c>
    </row>
    <row r="229" spans="1:9" s="3" customFormat="1" x14ac:dyDescent="0.25">
      <c r="A229" s="132"/>
      <c r="B229" s="132"/>
      <c r="C229" s="132"/>
      <c r="D229" s="132"/>
      <c r="E229" s="5" t="s">
        <v>147</v>
      </c>
      <c r="F229" s="5" t="s">
        <v>286</v>
      </c>
      <c r="G229" s="28">
        <v>184800</v>
      </c>
      <c r="H229" s="28"/>
      <c r="I229" s="28">
        <f t="shared" si="4"/>
        <v>184800</v>
      </c>
    </row>
    <row r="230" spans="1:9" s="3" customFormat="1" x14ac:dyDescent="0.25">
      <c r="A230" s="132"/>
      <c r="B230" s="132"/>
      <c r="C230" s="132"/>
      <c r="D230" s="132"/>
      <c r="E230" s="5" t="s">
        <v>545</v>
      </c>
      <c r="F230" s="5" t="s">
        <v>544</v>
      </c>
      <c r="G230" s="28">
        <v>44881</v>
      </c>
      <c r="H230" s="28">
        <v>23544</v>
      </c>
      <c r="I230" s="28">
        <f t="shared" si="4"/>
        <v>68425</v>
      </c>
    </row>
    <row r="231" spans="1:9" s="3" customFormat="1" x14ac:dyDescent="0.25">
      <c r="A231" s="132"/>
      <c r="B231" s="132"/>
      <c r="C231" s="132"/>
      <c r="D231" s="132"/>
      <c r="E231" s="5" t="s">
        <v>543</v>
      </c>
      <c r="F231" s="5" t="s">
        <v>542</v>
      </c>
      <c r="G231" s="28">
        <v>54507</v>
      </c>
      <c r="H231" s="28">
        <v>27144</v>
      </c>
      <c r="I231" s="28">
        <f t="shared" si="4"/>
        <v>81651</v>
      </c>
    </row>
    <row r="232" spans="1:9" s="3" customFormat="1" x14ac:dyDescent="0.25">
      <c r="A232" s="132"/>
      <c r="B232" s="132"/>
      <c r="C232" s="132" t="s">
        <v>87</v>
      </c>
      <c r="D232" s="132" t="s">
        <v>338</v>
      </c>
      <c r="E232" s="5" t="s">
        <v>88</v>
      </c>
      <c r="F232" s="5" t="s">
        <v>115</v>
      </c>
      <c r="G232" s="28">
        <v>1298689</v>
      </c>
      <c r="H232" s="28">
        <v>40815</v>
      </c>
      <c r="I232" s="28">
        <f t="shared" si="4"/>
        <v>1339504</v>
      </c>
    </row>
    <row r="233" spans="1:9" s="3" customFormat="1" x14ac:dyDescent="0.25">
      <c r="A233" s="132"/>
      <c r="B233" s="132"/>
      <c r="C233" s="132"/>
      <c r="D233" s="132"/>
      <c r="E233" s="5" t="s">
        <v>89</v>
      </c>
      <c r="F233" s="5" t="s">
        <v>288</v>
      </c>
      <c r="G233" s="28">
        <v>969482</v>
      </c>
      <c r="H233" s="28">
        <v>66324</v>
      </c>
      <c r="I233" s="28">
        <f t="shared" si="4"/>
        <v>1035806</v>
      </c>
    </row>
    <row r="234" spans="1:9" s="3" customFormat="1" x14ac:dyDescent="0.25">
      <c r="A234" s="132"/>
      <c r="B234" s="132"/>
      <c r="C234" s="132"/>
      <c r="D234" s="132"/>
      <c r="E234" s="5" t="s">
        <v>90</v>
      </c>
      <c r="F234" s="5" t="s">
        <v>289</v>
      </c>
      <c r="G234" s="28">
        <v>1014963</v>
      </c>
      <c r="H234" s="28">
        <v>15847</v>
      </c>
      <c r="I234" s="28">
        <f t="shared" si="4"/>
        <v>1030810</v>
      </c>
    </row>
    <row r="235" spans="1:9" s="3" customFormat="1" x14ac:dyDescent="0.25">
      <c r="A235" s="132"/>
      <c r="B235" s="132"/>
      <c r="C235" s="132"/>
      <c r="D235" s="132"/>
      <c r="E235" s="5" t="s">
        <v>91</v>
      </c>
      <c r="F235" s="5" t="s">
        <v>290</v>
      </c>
      <c r="G235" s="28">
        <v>2094386</v>
      </c>
      <c r="H235" s="28">
        <v>105508</v>
      </c>
      <c r="I235" s="28">
        <f t="shared" si="4"/>
        <v>2199894</v>
      </c>
    </row>
    <row r="236" spans="1:9" s="3" customFormat="1" x14ac:dyDescent="0.25">
      <c r="A236" s="132"/>
      <c r="B236" s="132"/>
      <c r="C236" s="132"/>
      <c r="D236" s="132"/>
      <c r="E236" s="5" t="s">
        <v>92</v>
      </c>
      <c r="F236" s="5" t="s">
        <v>291</v>
      </c>
      <c r="G236" s="28">
        <v>1132376</v>
      </c>
      <c r="H236" s="28">
        <v>10957</v>
      </c>
      <c r="I236" s="28">
        <f t="shared" si="4"/>
        <v>1143333</v>
      </c>
    </row>
    <row r="237" spans="1:9" s="3" customFormat="1" x14ac:dyDescent="0.25">
      <c r="A237" s="132"/>
      <c r="B237" s="132"/>
      <c r="C237" s="132"/>
      <c r="D237" s="132"/>
      <c r="E237" s="5" t="s">
        <v>93</v>
      </c>
      <c r="F237" s="5" t="s">
        <v>292</v>
      </c>
      <c r="G237" s="28">
        <v>87120</v>
      </c>
      <c r="H237" s="28">
        <v>10800</v>
      </c>
      <c r="I237" s="28">
        <f t="shared" si="4"/>
        <v>97920</v>
      </c>
    </row>
    <row r="238" spans="1:9" s="3" customFormat="1" x14ac:dyDescent="0.25">
      <c r="A238" s="132"/>
      <c r="B238" s="132"/>
      <c r="C238" s="132"/>
      <c r="D238" s="132"/>
      <c r="E238" s="5" t="s">
        <v>94</v>
      </c>
      <c r="F238" s="5" t="s">
        <v>293</v>
      </c>
      <c r="G238" s="28">
        <v>392832</v>
      </c>
      <c r="H238" s="28">
        <v>29101</v>
      </c>
      <c r="I238" s="28">
        <f t="shared" si="4"/>
        <v>421933</v>
      </c>
    </row>
    <row r="239" spans="1:9" s="3" customFormat="1" x14ac:dyDescent="0.25">
      <c r="A239" s="132"/>
      <c r="B239" s="132"/>
      <c r="C239" s="132"/>
      <c r="D239" s="132"/>
      <c r="E239" s="5" t="s">
        <v>132</v>
      </c>
      <c r="F239" s="5" t="s">
        <v>179</v>
      </c>
      <c r="G239" s="28">
        <v>870849</v>
      </c>
      <c r="H239" s="28">
        <v>142210</v>
      </c>
      <c r="I239" s="28">
        <f t="shared" si="4"/>
        <v>1013059</v>
      </c>
    </row>
    <row r="240" spans="1:9" s="3" customFormat="1" x14ac:dyDescent="0.25">
      <c r="A240" s="132"/>
      <c r="B240" s="132"/>
      <c r="C240" s="132"/>
      <c r="D240" s="132"/>
      <c r="E240" s="5" t="s">
        <v>152</v>
      </c>
      <c r="F240" s="5" t="s">
        <v>294</v>
      </c>
      <c r="G240" s="28">
        <v>692683</v>
      </c>
      <c r="H240" s="28">
        <v>59290</v>
      </c>
      <c r="I240" s="28">
        <f t="shared" si="4"/>
        <v>751973</v>
      </c>
    </row>
    <row r="241" spans="1:9" s="3" customFormat="1" x14ac:dyDescent="0.25">
      <c r="A241" s="132"/>
      <c r="B241" s="132"/>
      <c r="C241" s="132"/>
      <c r="D241" s="132"/>
      <c r="E241" s="5" t="s">
        <v>153</v>
      </c>
      <c r="F241" s="5" t="s">
        <v>141</v>
      </c>
      <c r="G241" s="28">
        <v>1307915</v>
      </c>
      <c r="H241" s="28">
        <v>11337</v>
      </c>
      <c r="I241" s="28">
        <f t="shared" si="4"/>
        <v>1319252</v>
      </c>
    </row>
    <row r="242" spans="1:9" s="3" customFormat="1" x14ac:dyDescent="0.25">
      <c r="A242" s="132"/>
      <c r="B242" s="132"/>
      <c r="C242" s="132"/>
      <c r="D242" s="132"/>
      <c r="E242" s="5" t="s">
        <v>154</v>
      </c>
      <c r="F242" s="5" t="s">
        <v>180</v>
      </c>
      <c r="G242" s="28">
        <v>322046</v>
      </c>
      <c r="H242" s="28">
        <v>-15619</v>
      </c>
      <c r="I242" s="28">
        <f t="shared" si="4"/>
        <v>306427</v>
      </c>
    </row>
    <row r="243" spans="1:9" s="3" customFormat="1" x14ac:dyDescent="0.25">
      <c r="A243" s="132"/>
      <c r="B243" s="132"/>
      <c r="C243" s="132"/>
      <c r="D243" s="132"/>
      <c r="E243" s="5" t="s">
        <v>155</v>
      </c>
      <c r="F243" s="5" t="s">
        <v>175</v>
      </c>
      <c r="G243" s="28">
        <v>356714</v>
      </c>
      <c r="H243" s="28">
        <v>7007</v>
      </c>
      <c r="I243" s="28">
        <f t="shared" si="4"/>
        <v>363721</v>
      </c>
    </row>
    <row r="244" spans="1:9" s="3" customFormat="1" x14ac:dyDescent="0.25">
      <c r="A244" s="132"/>
      <c r="B244" s="132"/>
      <c r="C244" s="132"/>
      <c r="D244" s="132"/>
      <c r="E244" s="5" t="s">
        <v>541</v>
      </c>
      <c r="F244" s="5" t="s">
        <v>540</v>
      </c>
      <c r="G244" s="28">
        <v>260521</v>
      </c>
      <c r="H244" s="28">
        <v>33204</v>
      </c>
      <c r="I244" s="28">
        <f t="shared" si="4"/>
        <v>293725</v>
      </c>
    </row>
    <row r="245" spans="1:9" s="3" customFormat="1" x14ac:dyDescent="0.25">
      <c r="A245" s="132"/>
      <c r="B245" s="132"/>
      <c r="C245" s="132"/>
      <c r="D245" s="132"/>
      <c r="E245" s="5" t="s">
        <v>539</v>
      </c>
      <c r="F245" s="5" t="s">
        <v>538</v>
      </c>
      <c r="G245" s="28">
        <v>71508</v>
      </c>
      <c r="H245" s="28">
        <v>-1500</v>
      </c>
      <c r="I245" s="28">
        <f t="shared" si="4"/>
        <v>70008</v>
      </c>
    </row>
    <row r="246" spans="1:9" s="3" customFormat="1" x14ac:dyDescent="0.25">
      <c r="A246" s="132"/>
      <c r="B246" s="132"/>
      <c r="C246" s="132"/>
      <c r="D246" s="132"/>
      <c r="E246" s="5" t="s">
        <v>537</v>
      </c>
      <c r="F246" s="5" t="s">
        <v>536</v>
      </c>
      <c r="G246" s="28">
        <v>370317</v>
      </c>
      <c r="H246" s="28">
        <v>-20769</v>
      </c>
      <c r="I246" s="28">
        <f t="shared" si="4"/>
        <v>349548</v>
      </c>
    </row>
    <row r="247" spans="1:9" s="3" customFormat="1" x14ac:dyDescent="0.25">
      <c r="A247" s="132"/>
      <c r="B247" s="132"/>
      <c r="C247" s="132"/>
      <c r="D247" s="132"/>
      <c r="E247" s="5" t="s">
        <v>95</v>
      </c>
      <c r="F247" s="5" t="s">
        <v>253</v>
      </c>
      <c r="G247" s="28">
        <v>53687</v>
      </c>
      <c r="H247" s="28">
        <v>2131</v>
      </c>
      <c r="I247" s="28">
        <f t="shared" si="4"/>
        <v>55818</v>
      </c>
    </row>
    <row r="248" spans="1:9" s="3" customFormat="1" x14ac:dyDescent="0.25">
      <c r="A248" s="132"/>
      <c r="B248" s="132"/>
      <c r="C248" s="132" t="s">
        <v>96</v>
      </c>
      <c r="D248" s="132" t="s">
        <v>339</v>
      </c>
      <c r="E248" s="5" t="s">
        <v>97</v>
      </c>
      <c r="F248" s="5" t="s">
        <v>295</v>
      </c>
      <c r="G248" s="28">
        <v>921897</v>
      </c>
      <c r="H248" s="28">
        <v>27387</v>
      </c>
      <c r="I248" s="28">
        <f t="shared" si="4"/>
        <v>949284</v>
      </c>
    </row>
    <row r="249" spans="1:9" s="3" customFormat="1" x14ac:dyDescent="0.25">
      <c r="A249" s="132"/>
      <c r="B249" s="132"/>
      <c r="C249" s="132"/>
      <c r="D249" s="132"/>
      <c r="E249" s="5" t="s">
        <v>133</v>
      </c>
      <c r="F249" s="5" t="s">
        <v>134</v>
      </c>
      <c r="G249" s="28">
        <v>194729</v>
      </c>
      <c r="H249" s="28"/>
      <c r="I249" s="28">
        <f t="shared" si="4"/>
        <v>194729</v>
      </c>
    </row>
    <row r="250" spans="1:9" s="3" customFormat="1" x14ac:dyDescent="0.25">
      <c r="A250" s="132"/>
      <c r="B250" s="132"/>
      <c r="C250" s="132"/>
      <c r="D250" s="132"/>
      <c r="E250" s="5" t="s">
        <v>99</v>
      </c>
      <c r="F250" s="5" t="s">
        <v>98</v>
      </c>
      <c r="G250" s="28">
        <v>342511</v>
      </c>
      <c r="H250" s="28">
        <v>20606</v>
      </c>
      <c r="I250" s="28">
        <f t="shared" si="4"/>
        <v>363117</v>
      </c>
    </row>
    <row r="251" spans="1:9" s="3" customFormat="1" x14ac:dyDescent="0.25">
      <c r="A251" s="132"/>
      <c r="B251" s="132"/>
      <c r="C251" s="132"/>
      <c r="D251" s="132"/>
      <c r="E251" s="5" t="s">
        <v>100</v>
      </c>
      <c r="F251" s="5" t="s">
        <v>296</v>
      </c>
      <c r="G251" s="28">
        <v>976650</v>
      </c>
      <c r="H251" s="28">
        <v>17011</v>
      </c>
      <c r="I251" s="28">
        <f t="shared" si="4"/>
        <v>993661</v>
      </c>
    </row>
    <row r="252" spans="1:9" s="3" customFormat="1" x14ac:dyDescent="0.25">
      <c r="A252" s="132"/>
      <c r="B252" s="132"/>
      <c r="C252" s="132"/>
      <c r="D252" s="132"/>
      <c r="E252" s="5" t="s">
        <v>156</v>
      </c>
      <c r="F252" s="5" t="s">
        <v>297</v>
      </c>
      <c r="G252" s="28">
        <v>190484</v>
      </c>
      <c r="H252" s="28"/>
      <c r="I252" s="28">
        <f t="shared" si="4"/>
        <v>190484</v>
      </c>
    </row>
    <row r="253" spans="1:9" s="3" customFormat="1" x14ac:dyDescent="0.25">
      <c r="A253" s="132"/>
      <c r="B253" s="132"/>
      <c r="C253" s="132"/>
      <c r="D253" s="132"/>
      <c r="E253" s="5" t="s">
        <v>157</v>
      </c>
      <c r="F253" s="5" t="s">
        <v>298</v>
      </c>
      <c r="G253" s="28">
        <v>243041</v>
      </c>
      <c r="H253" s="28"/>
      <c r="I253" s="28">
        <f t="shared" si="4"/>
        <v>243041</v>
      </c>
    </row>
    <row r="254" spans="1:9" s="3" customFormat="1" ht="31.5" x14ac:dyDescent="0.25">
      <c r="A254" s="132"/>
      <c r="B254" s="132"/>
      <c r="C254" s="132"/>
      <c r="D254" s="132"/>
      <c r="E254" s="5" t="s">
        <v>158</v>
      </c>
      <c r="F254" s="5" t="s">
        <v>287</v>
      </c>
      <c r="G254" s="28">
        <v>58155</v>
      </c>
      <c r="H254" s="28"/>
      <c r="I254" s="28">
        <f t="shared" si="4"/>
        <v>58155</v>
      </c>
    </row>
    <row r="255" spans="1:9" s="3" customFormat="1" x14ac:dyDescent="0.25">
      <c r="A255" s="132"/>
      <c r="B255" s="132"/>
      <c r="C255" s="132" t="s">
        <v>101</v>
      </c>
      <c r="D255" s="132" t="s">
        <v>102</v>
      </c>
      <c r="E255" s="5" t="s">
        <v>103</v>
      </c>
      <c r="F255" s="5" t="s">
        <v>299</v>
      </c>
      <c r="G255" s="28">
        <v>688241</v>
      </c>
      <c r="H255" s="28">
        <v>32835</v>
      </c>
      <c r="I255" s="28">
        <f t="shared" si="4"/>
        <v>721076</v>
      </c>
    </row>
    <row r="256" spans="1:9" s="3" customFormat="1" x14ac:dyDescent="0.25">
      <c r="A256" s="132"/>
      <c r="B256" s="132"/>
      <c r="C256" s="132"/>
      <c r="D256" s="132"/>
      <c r="E256" s="5" t="s">
        <v>119</v>
      </c>
      <c r="F256" s="5" t="s">
        <v>300</v>
      </c>
      <c r="G256" s="28">
        <v>57058</v>
      </c>
      <c r="H256" s="28">
        <v>4579</v>
      </c>
      <c r="I256" s="28">
        <f t="shared" si="4"/>
        <v>61637</v>
      </c>
    </row>
    <row r="257" spans="1:9" s="3" customFormat="1" x14ac:dyDescent="0.25">
      <c r="A257" s="132" t="s">
        <v>301</v>
      </c>
      <c r="B257" s="132" t="s">
        <v>105</v>
      </c>
      <c r="C257" s="150" t="s">
        <v>324</v>
      </c>
      <c r="D257" s="151"/>
      <c r="E257" s="151"/>
      <c r="F257" s="152"/>
      <c r="G257" s="27">
        <v>5871237</v>
      </c>
      <c r="H257" s="27">
        <f>SUM(H258:H267)</f>
        <v>301133</v>
      </c>
      <c r="I257" s="27">
        <f>G257+H257</f>
        <v>6172370</v>
      </c>
    </row>
    <row r="258" spans="1:9" s="3" customFormat="1" x14ac:dyDescent="0.25">
      <c r="A258" s="132"/>
      <c r="B258" s="132"/>
      <c r="C258" s="132" t="s">
        <v>104</v>
      </c>
      <c r="D258" s="132" t="s">
        <v>340</v>
      </c>
      <c r="E258" s="5" t="s">
        <v>106</v>
      </c>
      <c r="F258" s="5" t="s">
        <v>302</v>
      </c>
      <c r="G258" s="28">
        <v>3467597</v>
      </c>
      <c r="H258" s="28">
        <v>10722</v>
      </c>
      <c r="I258" s="28">
        <f t="shared" si="4"/>
        <v>3478319</v>
      </c>
    </row>
    <row r="259" spans="1:9" s="3" customFormat="1" x14ac:dyDescent="0.25">
      <c r="A259" s="132"/>
      <c r="B259" s="132"/>
      <c r="C259" s="132"/>
      <c r="D259" s="132"/>
      <c r="E259" s="5" t="s">
        <v>116</v>
      </c>
      <c r="F259" s="5" t="s">
        <v>303</v>
      </c>
      <c r="G259" s="28">
        <v>302359</v>
      </c>
      <c r="H259" s="28">
        <v>276719</v>
      </c>
      <c r="I259" s="28">
        <f t="shared" si="4"/>
        <v>579078</v>
      </c>
    </row>
    <row r="260" spans="1:9" s="3" customFormat="1" ht="31.5" x14ac:dyDescent="0.25">
      <c r="A260" s="132"/>
      <c r="B260" s="132"/>
      <c r="C260" s="132"/>
      <c r="D260" s="132"/>
      <c r="E260" s="5" t="s">
        <v>107</v>
      </c>
      <c r="F260" s="5" t="s">
        <v>304</v>
      </c>
      <c r="G260" s="28">
        <v>299690</v>
      </c>
      <c r="H260" s="28"/>
      <c r="I260" s="28">
        <f t="shared" si="4"/>
        <v>299690</v>
      </c>
    </row>
    <row r="261" spans="1:9" s="3" customFormat="1" x14ac:dyDescent="0.25">
      <c r="A261" s="132"/>
      <c r="B261" s="132"/>
      <c r="C261" s="132"/>
      <c r="D261" s="132"/>
      <c r="E261" s="5" t="s">
        <v>120</v>
      </c>
      <c r="F261" s="5" t="s">
        <v>305</v>
      </c>
      <c r="G261" s="28">
        <v>49567</v>
      </c>
      <c r="H261" s="28"/>
      <c r="I261" s="28">
        <f t="shared" si="4"/>
        <v>49567</v>
      </c>
    </row>
    <row r="262" spans="1:9" s="3" customFormat="1" x14ac:dyDescent="0.25">
      <c r="A262" s="132"/>
      <c r="B262" s="132"/>
      <c r="C262" s="132"/>
      <c r="D262" s="132"/>
      <c r="E262" s="5" t="s">
        <v>108</v>
      </c>
      <c r="F262" s="5" t="s">
        <v>183</v>
      </c>
      <c r="G262" s="28">
        <v>303424</v>
      </c>
      <c r="H262" s="28">
        <v>4824</v>
      </c>
      <c r="I262" s="28">
        <f t="shared" si="4"/>
        <v>308248</v>
      </c>
    </row>
    <row r="263" spans="1:9" s="3" customFormat="1" x14ac:dyDescent="0.25">
      <c r="A263" s="132"/>
      <c r="B263" s="132"/>
      <c r="C263" s="132"/>
      <c r="D263" s="132"/>
      <c r="E263" s="5" t="s">
        <v>186</v>
      </c>
      <c r="F263" s="5" t="s">
        <v>306</v>
      </c>
      <c r="G263" s="28">
        <v>141154</v>
      </c>
      <c r="H263" s="28"/>
      <c r="I263" s="28">
        <f t="shared" si="4"/>
        <v>141154</v>
      </c>
    </row>
    <row r="264" spans="1:9" s="3" customFormat="1" x14ac:dyDescent="0.25">
      <c r="A264" s="132"/>
      <c r="B264" s="132"/>
      <c r="C264" s="132"/>
      <c r="D264" s="132"/>
      <c r="E264" s="5" t="s">
        <v>135</v>
      </c>
      <c r="F264" s="5" t="s">
        <v>182</v>
      </c>
      <c r="G264" s="28">
        <v>269607</v>
      </c>
      <c r="H264" s="28">
        <v>6840</v>
      </c>
      <c r="I264" s="28">
        <f t="shared" si="4"/>
        <v>276447</v>
      </c>
    </row>
    <row r="265" spans="1:9" s="3" customFormat="1" x14ac:dyDescent="0.25">
      <c r="A265" s="132"/>
      <c r="B265" s="132"/>
      <c r="C265" s="132"/>
      <c r="D265" s="132"/>
      <c r="E265" s="5" t="s">
        <v>148</v>
      </c>
      <c r="F265" s="5" t="s">
        <v>181</v>
      </c>
      <c r="G265" s="28">
        <v>236590</v>
      </c>
      <c r="H265" s="28">
        <v>284</v>
      </c>
      <c r="I265" s="28">
        <f t="shared" si="4"/>
        <v>236874</v>
      </c>
    </row>
    <row r="266" spans="1:9" s="3" customFormat="1" x14ac:dyDescent="0.25">
      <c r="A266" s="132"/>
      <c r="B266" s="132"/>
      <c r="C266" s="132"/>
      <c r="D266" s="132"/>
      <c r="E266" s="5" t="s">
        <v>149</v>
      </c>
      <c r="F266" s="5" t="s">
        <v>185</v>
      </c>
      <c r="G266" s="28">
        <v>47719</v>
      </c>
      <c r="H266" s="28"/>
      <c r="I266" s="28">
        <f t="shared" si="4"/>
        <v>47719</v>
      </c>
    </row>
    <row r="267" spans="1:9" s="3" customFormat="1" x14ac:dyDescent="0.25">
      <c r="A267" s="132"/>
      <c r="B267" s="132"/>
      <c r="C267" s="132"/>
      <c r="D267" s="132"/>
      <c r="E267" s="5" t="s">
        <v>173</v>
      </c>
      <c r="F267" s="5" t="s">
        <v>184</v>
      </c>
      <c r="G267" s="28">
        <v>753530</v>
      </c>
      <c r="H267" s="28">
        <v>1744</v>
      </c>
      <c r="I267" s="28">
        <f t="shared" si="4"/>
        <v>755274</v>
      </c>
    </row>
    <row r="268" spans="1:9" s="3" customFormat="1" x14ac:dyDescent="0.25">
      <c r="A268" s="132" t="s">
        <v>535</v>
      </c>
      <c r="B268" s="132" t="s">
        <v>534</v>
      </c>
      <c r="C268" s="150" t="s">
        <v>324</v>
      </c>
      <c r="D268" s="151"/>
      <c r="E268" s="151"/>
      <c r="F268" s="152"/>
      <c r="G268" s="27">
        <v>355488</v>
      </c>
      <c r="H268" s="27">
        <f>SUM(H269)</f>
        <v>0</v>
      </c>
      <c r="I268" s="27">
        <f t="shared" si="4"/>
        <v>355488</v>
      </c>
    </row>
    <row r="269" spans="1:9" s="3" customFormat="1" ht="31.5" x14ac:dyDescent="0.25">
      <c r="A269" s="132"/>
      <c r="B269" s="132"/>
      <c r="C269" s="49" t="s">
        <v>535</v>
      </c>
      <c r="D269" s="49" t="s">
        <v>534</v>
      </c>
      <c r="E269" s="5" t="s">
        <v>533</v>
      </c>
      <c r="F269" s="5" t="s">
        <v>532</v>
      </c>
      <c r="G269" s="28">
        <v>355488</v>
      </c>
      <c r="H269" s="28"/>
      <c r="I269" s="28">
        <f t="shared" si="4"/>
        <v>355488</v>
      </c>
    </row>
    <row r="270" spans="1:9" s="3" customFormat="1" x14ac:dyDescent="0.25">
      <c r="A270" s="176" t="s">
        <v>604</v>
      </c>
      <c r="B270" s="132" t="s">
        <v>605</v>
      </c>
      <c r="C270" s="150" t="s">
        <v>324</v>
      </c>
      <c r="D270" s="151"/>
      <c r="E270" s="151"/>
      <c r="F270" s="152"/>
      <c r="G270" s="27">
        <v>716430</v>
      </c>
      <c r="H270" s="27">
        <f>SUM(H271)</f>
        <v>342407</v>
      </c>
      <c r="I270" s="27">
        <f t="shared" ref="I270:I271" si="5">G270+H270</f>
        <v>1058837</v>
      </c>
    </row>
    <row r="271" spans="1:9" s="3" customFormat="1" ht="80.25" customHeight="1" x14ac:dyDescent="0.25">
      <c r="A271" s="176"/>
      <c r="B271" s="132"/>
      <c r="C271" s="55" t="s">
        <v>604</v>
      </c>
      <c r="D271" s="49" t="s">
        <v>605</v>
      </c>
      <c r="E271" s="5">
        <v>1071</v>
      </c>
      <c r="F271" s="5" t="s">
        <v>606</v>
      </c>
      <c r="G271" s="28">
        <v>716430</v>
      </c>
      <c r="H271" s="28">
        <v>342407</v>
      </c>
      <c r="I271" s="28">
        <f t="shared" si="5"/>
        <v>1058837</v>
      </c>
    </row>
    <row r="272" spans="1:9" x14ac:dyDescent="0.25">
      <c r="A272" s="35"/>
      <c r="B272" s="14"/>
      <c r="C272" s="14"/>
      <c r="D272" s="14"/>
      <c r="E272" s="12"/>
      <c r="F272" s="11"/>
      <c r="G272" s="36"/>
      <c r="H272" s="36"/>
      <c r="I272" s="36"/>
    </row>
    <row r="273" spans="1:11" s="32" customFormat="1" ht="18" x14ac:dyDescent="0.25">
      <c r="A273" s="165" t="s">
        <v>109</v>
      </c>
      <c r="B273" s="165"/>
      <c r="C273" s="165"/>
      <c r="D273" s="165"/>
      <c r="E273" s="165"/>
      <c r="F273" s="165"/>
      <c r="G273" s="165"/>
      <c r="H273" s="165"/>
      <c r="I273" s="165"/>
    </row>
    <row r="274" spans="1:11" x14ac:dyDescent="0.25">
      <c r="A274" s="141" t="s">
        <v>589</v>
      </c>
      <c r="B274" s="142"/>
      <c r="C274" s="142"/>
      <c r="D274" s="142"/>
      <c r="E274" s="142"/>
      <c r="F274" s="143"/>
      <c r="G274" s="29">
        <v>1461672</v>
      </c>
      <c r="H274" s="29">
        <v>429985</v>
      </c>
      <c r="I274" s="29">
        <f>G274+H274</f>
        <v>1891657</v>
      </c>
    </row>
    <row r="275" spans="1:11" x14ac:dyDescent="0.25">
      <c r="A275" s="141" t="s">
        <v>590</v>
      </c>
      <c r="B275" s="142"/>
      <c r="C275" s="142"/>
      <c r="D275" s="142"/>
      <c r="E275" s="142"/>
      <c r="F275" s="143"/>
      <c r="G275" s="29">
        <v>3823280</v>
      </c>
      <c r="H275" s="29"/>
      <c r="I275" s="29">
        <f>G275+H275</f>
        <v>3823280</v>
      </c>
    </row>
    <row r="276" spans="1:11" x14ac:dyDescent="0.25">
      <c r="A276" s="141" t="s">
        <v>110</v>
      </c>
      <c r="B276" s="142"/>
      <c r="C276" s="142"/>
      <c r="D276" s="142"/>
      <c r="E276" s="142"/>
      <c r="F276" s="143"/>
      <c r="G276" s="29">
        <v>0</v>
      </c>
      <c r="H276" s="29"/>
      <c r="I276" s="29">
        <f>G276+H276</f>
        <v>0</v>
      </c>
    </row>
    <row r="277" spans="1:11" x14ac:dyDescent="0.25">
      <c r="A277" s="9"/>
      <c r="B277" s="144"/>
      <c r="C277" s="144"/>
      <c r="D277" s="144"/>
      <c r="E277" s="144"/>
      <c r="F277" s="144"/>
      <c r="G277" s="144"/>
      <c r="H277" s="37"/>
      <c r="I277" s="38"/>
    </row>
    <row r="278" spans="1:11" x14ac:dyDescent="0.25">
      <c r="A278" s="141" t="s">
        <v>582</v>
      </c>
      <c r="B278" s="142"/>
      <c r="C278" s="142"/>
      <c r="D278" s="142"/>
      <c r="E278" s="142"/>
      <c r="F278" s="143"/>
      <c r="G278" s="29">
        <v>8201401</v>
      </c>
      <c r="H278" s="29"/>
      <c r="I278" s="29">
        <f>G278+H278</f>
        <v>8201401</v>
      </c>
      <c r="J278" s="40"/>
    </row>
    <row r="279" spans="1:11" x14ac:dyDescent="0.25">
      <c r="A279" s="141" t="s">
        <v>581</v>
      </c>
      <c r="B279" s="142"/>
      <c r="C279" s="142"/>
      <c r="D279" s="142"/>
      <c r="E279" s="142"/>
      <c r="F279" s="143"/>
      <c r="G279" s="29">
        <f>G278+G8-G98+G274-G275</f>
        <v>16849</v>
      </c>
      <c r="H279" s="29">
        <f>H8-H129+H274-H275-H276</f>
        <v>1182081</v>
      </c>
      <c r="I279" s="29">
        <f>G279+H279</f>
        <v>1198930</v>
      </c>
      <c r="J279" s="39"/>
    </row>
    <row r="280" spans="1:11" x14ac:dyDescent="0.25">
      <c r="C280" s="13"/>
      <c r="E280" s="8"/>
      <c r="G280" s="41"/>
      <c r="I280" s="41"/>
    </row>
    <row r="281" spans="1:11" x14ac:dyDescent="0.25">
      <c r="C281" s="13"/>
      <c r="E281" s="8"/>
      <c r="K281" s="39"/>
    </row>
    <row r="282" spans="1:11" x14ac:dyDescent="0.25">
      <c r="A282" s="20"/>
      <c r="B282" s="15"/>
      <c r="C282" s="15"/>
      <c r="D282" s="15"/>
      <c r="E282" s="7"/>
    </row>
    <row r="283" spans="1:11" x14ac:dyDescent="0.25">
      <c r="A283" s="15"/>
      <c r="B283" s="15"/>
      <c r="D283" s="15"/>
      <c r="E283" s="7"/>
    </row>
    <row r="284" spans="1:11" x14ac:dyDescent="0.25">
      <c r="A284" s="15"/>
      <c r="B284" s="15"/>
      <c r="D284" s="15"/>
      <c r="E284" s="7"/>
    </row>
    <row r="285" spans="1:11" x14ac:dyDescent="0.25">
      <c r="A285" s="15"/>
      <c r="B285" s="15"/>
      <c r="D285" s="15"/>
      <c r="E285" s="7"/>
    </row>
    <row r="286" spans="1:11" s="32" customFormat="1" ht="18" x14ac:dyDescent="0.25">
      <c r="A286" s="16"/>
      <c r="B286" s="17"/>
      <c r="C286" s="16"/>
      <c r="D286" s="18"/>
      <c r="E286" s="19"/>
      <c r="F286" s="18"/>
      <c r="G286" s="33"/>
      <c r="H286" s="33"/>
      <c r="I286" s="33"/>
    </row>
    <row r="287" spans="1:11" x14ac:dyDescent="0.25">
      <c r="A287" s="15"/>
      <c r="B287" s="15"/>
      <c r="C287" s="15"/>
      <c r="D287" s="15"/>
      <c r="E287" s="7"/>
    </row>
    <row r="289" spans="2:5" x14ac:dyDescent="0.25">
      <c r="C289" s="15"/>
      <c r="D289" s="15"/>
      <c r="E289" s="7"/>
    </row>
    <row r="290" spans="2:5" x14ac:dyDescent="0.25">
      <c r="B290" s="15"/>
      <c r="C290" s="15"/>
      <c r="D290" s="47"/>
      <c r="E290" s="7"/>
    </row>
    <row r="291" spans="2:5" x14ac:dyDescent="0.25">
      <c r="B291" s="15"/>
      <c r="C291" s="15"/>
      <c r="D291" s="47"/>
      <c r="E291" s="7"/>
    </row>
    <row r="292" spans="2:5" x14ac:dyDescent="0.25">
      <c r="B292" s="15"/>
      <c r="C292" s="15"/>
      <c r="D292" s="47"/>
      <c r="E292" s="7"/>
    </row>
    <row r="293" spans="2:5" x14ac:dyDescent="0.25">
      <c r="B293" s="15"/>
      <c r="C293" s="15"/>
      <c r="D293" s="47"/>
      <c r="E293" s="7"/>
    </row>
    <row r="294" spans="2:5" x14ac:dyDescent="0.25">
      <c r="B294" s="15"/>
      <c r="C294" s="15"/>
      <c r="D294" s="15"/>
      <c r="E294" s="7"/>
    </row>
  </sheetData>
  <mergeCells count="167">
    <mergeCell ref="A6:I6"/>
    <mergeCell ref="H4:I4"/>
    <mergeCell ref="D116:D120"/>
    <mergeCell ref="J44:J45"/>
    <mergeCell ref="A1:I2"/>
    <mergeCell ref="A270:A271"/>
    <mergeCell ref="B270:B271"/>
    <mergeCell ref="C270:F270"/>
    <mergeCell ref="C67:C68"/>
    <mergeCell ref="D67:D68"/>
    <mergeCell ref="A113:C115"/>
    <mergeCell ref="C131:C139"/>
    <mergeCell ref="D131:D139"/>
    <mergeCell ref="A143:A145"/>
    <mergeCell ref="A96:I96"/>
    <mergeCell ref="D203:D214"/>
    <mergeCell ref="C217:C231"/>
    <mergeCell ref="D217:D231"/>
    <mergeCell ref="C232:C247"/>
    <mergeCell ref="D232:D247"/>
    <mergeCell ref="A168:A185"/>
    <mergeCell ref="B168:B185"/>
    <mergeCell ref="B143:B145"/>
    <mergeCell ref="A127:I127"/>
    <mergeCell ref="C149:C150"/>
    <mergeCell ref="A146:A163"/>
    <mergeCell ref="D149:D150"/>
    <mergeCell ref="A8:F8"/>
    <mergeCell ref="A7:D7"/>
    <mergeCell ref="E7:F7"/>
    <mergeCell ref="A9:A11"/>
    <mergeCell ref="B9:B11"/>
    <mergeCell ref="C10:C11"/>
    <mergeCell ref="D10:D11"/>
    <mergeCell ref="C9:F9"/>
    <mergeCell ref="A26:A34"/>
    <mergeCell ref="B26:B34"/>
    <mergeCell ref="C27:C34"/>
    <mergeCell ref="D27:D34"/>
    <mergeCell ref="C24:F24"/>
    <mergeCell ref="C26:F26"/>
    <mergeCell ref="A12:A13"/>
    <mergeCell ref="B12:B13"/>
    <mergeCell ref="A14:A18"/>
    <mergeCell ref="B14:B18"/>
    <mergeCell ref="C140:C141"/>
    <mergeCell ref="D140:D141"/>
    <mergeCell ref="A116:C120"/>
    <mergeCell ref="A273:I273"/>
    <mergeCell ref="C151:C161"/>
    <mergeCell ref="D151:D161"/>
    <mergeCell ref="A164:A167"/>
    <mergeCell ref="C187:C191"/>
    <mergeCell ref="D187:D191"/>
    <mergeCell ref="C192:C202"/>
    <mergeCell ref="D192:D202"/>
    <mergeCell ref="A268:A269"/>
    <mergeCell ref="B268:B269"/>
    <mergeCell ref="A257:A267"/>
    <mergeCell ref="B257:B267"/>
    <mergeCell ref="C258:C267"/>
    <mergeCell ref="D258:D267"/>
    <mergeCell ref="A216:A256"/>
    <mergeCell ref="B216:B256"/>
    <mergeCell ref="B164:B167"/>
    <mergeCell ref="C248:C254"/>
    <mergeCell ref="D248:D254"/>
    <mergeCell ref="C255:C256"/>
    <mergeCell ref="D255:D256"/>
    <mergeCell ref="A186:A215"/>
    <mergeCell ref="B146:B163"/>
    <mergeCell ref="C203:C214"/>
    <mergeCell ref="J96:L96"/>
    <mergeCell ref="A97:D97"/>
    <mergeCell ref="E97:F97"/>
    <mergeCell ref="D124:D125"/>
    <mergeCell ref="E124:F124"/>
    <mergeCell ref="E116:F116"/>
    <mergeCell ref="E121:F121"/>
    <mergeCell ref="D111:D112"/>
    <mergeCell ref="E111:F111"/>
    <mergeCell ref="D113:D115"/>
    <mergeCell ref="E113:F113"/>
    <mergeCell ref="D102:D107"/>
    <mergeCell ref="E102:F102"/>
    <mergeCell ref="D108:D110"/>
    <mergeCell ref="A98:F98"/>
    <mergeCell ref="A99:C101"/>
    <mergeCell ref="A102:C107"/>
    <mergeCell ref="A108:C110"/>
    <mergeCell ref="A121:C122"/>
    <mergeCell ref="A124:C125"/>
    <mergeCell ref="E108:F108"/>
    <mergeCell ref="D99:D101"/>
    <mergeCell ref="D121:D122"/>
    <mergeCell ref="D16:D18"/>
    <mergeCell ref="A278:F278"/>
    <mergeCell ref="A279:F279"/>
    <mergeCell ref="B277:G277"/>
    <mergeCell ref="A128:B128"/>
    <mergeCell ref="C128:D128"/>
    <mergeCell ref="A129:F129"/>
    <mergeCell ref="C130:F130"/>
    <mergeCell ref="C143:F143"/>
    <mergeCell ref="C146:F146"/>
    <mergeCell ref="C164:F164"/>
    <mergeCell ref="C168:F168"/>
    <mergeCell ref="C186:F186"/>
    <mergeCell ref="C216:F216"/>
    <mergeCell ref="C257:F257"/>
    <mergeCell ref="C268:F268"/>
    <mergeCell ref="A275:F275"/>
    <mergeCell ref="A274:F274"/>
    <mergeCell ref="A130:A142"/>
    <mergeCell ref="B130:B142"/>
    <mergeCell ref="A276:F276"/>
    <mergeCell ref="C169:C181"/>
    <mergeCell ref="D169:D181"/>
    <mergeCell ref="B186:B215"/>
    <mergeCell ref="C21:C22"/>
    <mergeCell ref="C183:C185"/>
    <mergeCell ref="D183:D185"/>
    <mergeCell ref="C12:F12"/>
    <mergeCell ref="C14:F14"/>
    <mergeCell ref="A19:A23"/>
    <mergeCell ref="B19:B23"/>
    <mergeCell ref="A95:G95"/>
    <mergeCell ref="A82:A83"/>
    <mergeCell ref="B82:B83"/>
    <mergeCell ref="C79:F79"/>
    <mergeCell ref="C82:F82"/>
    <mergeCell ref="A84:A94"/>
    <mergeCell ref="B84:B94"/>
    <mergeCell ref="C85:C86"/>
    <mergeCell ref="D85:D86"/>
    <mergeCell ref="C87:C90"/>
    <mergeCell ref="D87:D90"/>
    <mergeCell ref="C91:C94"/>
    <mergeCell ref="D91:D94"/>
    <mergeCell ref="C84:F84"/>
    <mergeCell ref="E99:F99"/>
    <mergeCell ref="A111:C112"/>
    <mergeCell ref="C16:C18"/>
    <mergeCell ref="J7:L7"/>
    <mergeCell ref="A5:B5"/>
    <mergeCell ref="A4:G4"/>
    <mergeCell ref="A38:A68"/>
    <mergeCell ref="B38:B68"/>
    <mergeCell ref="C40:C66"/>
    <mergeCell ref="D40:D66"/>
    <mergeCell ref="C38:F38"/>
    <mergeCell ref="A79:A81"/>
    <mergeCell ref="B79:B81"/>
    <mergeCell ref="A35:A37"/>
    <mergeCell ref="B35:B37"/>
    <mergeCell ref="C36:C37"/>
    <mergeCell ref="D36:D37"/>
    <mergeCell ref="C35:F35"/>
    <mergeCell ref="A69:A78"/>
    <mergeCell ref="B69:B78"/>
    <mergeCell ref="C70:C78"/>
    <mergeCell ref="D70:D78"/>
    <mergeCell ref="C69:F69"/>
    <mergeCell ref="D21:D22"/>
    <mergeCell ref="C19:F19"/>
    <mergeCell ref="A24:A25"/>
    <mergeCell ref="B24:B25"/>
  </mergeCells>
  <printOptions horizontalCentered="1"/>
  <pageMargins left="0.78740157480314965" right="0.19685039370078741" top="0.39370078740157483" bottom="0.39370078740157483" header="0.31496062992125984" footer="0.31496062992125984"/>
  <pageSetup paperSize="9" scale="58" fitToHeight="0" orientation="portrait" r:id="rId1"/>
  <headerFooter differentFirst="1"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185"/>
  <sheetViews>
    <sheetView showGridLines="0" topLeftCell="A83" zoomScale="60" zoomScaleNormal="60" workbookViewId="0">
      <selection activeCell="T3" sqref="T3"/>
    </sheetView>
  </sheetViews>
  <sheetFormatPr defaultColWidth="9.140625" defaultRowHeight="12.75" outlineLevelRow="2" x14ac:dyDescent="0.2"/>
  <cols>
    <col min="1" max="1" width="9.140625" style="57"/>
    <col min="2" max="2" width="3" style="57" customWidth="1"/>
    <col min="3" max="3" width="9.140625" style="57"/>
    <col min="4" max="4" width="5.28515625" style="57" customWidth="1"/>
    <col min="5" max="5" width="6.85546875" style="57" customWidth="1"/>
    <col min="6" max="6" width="24.7109375" style="57" customWidth="1"/>
    <col min="7" max="7" width="13" style="57" customWidth="1"/>
    <col min="8" max="26" width="13.28515625" style="57" customWidth="1"/>
    <col min="27" max="27" width="9.5703125" style="57" customWidth="1"/>
    <col min="28" max="16384" width="9.140625" style="57"/>
  </cols>
  <sheetData>
    <row r="1" spans="1:26" ht="48.75" customHeight="1" x14ac:dyDescent="0.2">
      <c r="P1" s="182" t="s">
        <v>1014</v>
      </c>
      <c r="Q1" s="182"/>
      <c r="R1" s="182"/>
      <c r="S1" s="182"/>
      <c r="T1" s="182"/>
      <c r="U1" s="182"/>
      <c r="V1" s="182"/>
      <c r="W1" s="182"/>
      <c r="X1" s="182"/>
      <c r="Y1" s="182"/>
      <c r="Z1" s="182"/>
    </row>
    <row r="4" spans="1:26" x14ac:dyDescent="0.2">
      <c r="A4" s="183" t="s">
        <v>591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</row>
    <row r="7" spans="1:26" ht="12.75" customHeight="1" x14ac:dyDescent="0.2">
      <c r="A7" s="188" t="s">
        <v>310</v>
      </c>
      <c r="B7" s="189"/>
      <c r="C7" s="188" t="s">
        <v>308</v>
      </c>
      <c r="D7" s="193"/>
      <c r="E7" s="193"/>
      <c r="F7" s="189"/>
      <c r="G7" s="58" t="s">
        <v>307</v>
      </c>
      <c r="H7" s="59" t="s">
        <v>188</v>
      </c>
      <c r="I7" s="59" t="s">
        <v>189</v>
      </c>
      <c r="J7" s="59" t="s">
        <v>190</v>
      </c>
      <c r="K7" s="59" t="s">
        <v>191</v>
      </c>
      <c r="L7" s="59" t="s">
        <v>192</v>
      </c>
      <c r="M7" s="59" t="s">
        <v>193</v>
      </c>
      <c r="N7" s="59" t="s">
        <v>194</v>
      </c>
      <c r="O7" s="59" t="s">
        <v>150</v>
      </c>
      <c r="P7" s="59" t="s">
        <v>195</v>
      </c>
      <c r="Q7" s="59" t="s">
        <v>197</v>
      </c>
      <c r="R7" s="59" t="s">
        <v>198</v>
      </c>
      <c r="S7" s="59" t="s">
        <v>199</v>
      </c>
      <c r="T7" s="59" t="s">
        <v>200</v>
      </c>
      <c r="U7" s="59" t="s">
        <v>201</v>
      </c>
      <c r="V7" s="59" t="s">
        <v>202</v>
      </c>
      <c r="W7" s="59" t="s">
        <v>609</v>
      </c>
      <c r="X7" s="59" t="s">
        <v>203</v>
      </c>
      <c r="Y7" s="59" t="s">
        <v>610</v>
      </c>
      <c r="Z7" s="59" t="s">
        <v>530</v>
      </c>
    </row>
    <row r="8" spans="1:26" ht="191.25" x14ac:dyDescent="0.2">
      <c r="A8" s="190"/>
      <c r="B8" s="191"/>
      <c r="C8" s="190"/>
      <c r="D8" s="194"/>
      <c r="E8" s="194"/>
      <c r="F8" s="191"/>
      <c r="G8" s="58" t="s">
        <v>324</v>
      </c>
      <c r="H8" s="59" t="s">
        <v>311</v>
      </c>
      <c r="I8" s="59" t="s">
        <v>312</v>
      </c>
      <c r="J8" s="59" t="s">
        <v>313</v>
      </c>
      <c r="K8" s="59" t="s">
        <v>111</v>
      </c>
      <c r="L8" s="59" t="s">
        <v>309</v>
      </c>
      <c r="M8" s="59" t="s">
        <v>314</v>
      </c>
      <c r="N8" s="59" t="s">
        <v>315</v>
      </c>
      <c r="O8" s="59" t="s">
        <v>316</v>
      </c>
      <c r="P8" s="59" t="s">
        <v>593</v>
      </c>
      <c r="Q8" s="59" t="s">
        <v>318</v>
      </c>
      <c r="R8" s="59" t="s">
        <v>112</v>
      </c>
      <c r="S8" s="59" t="s">
        <v>594</v>
      </c>
      <c r="T8" s="59" t="s">
        <v>320</v>
      </c>
      <c r="U8" s="59" t="s">
        <v>321</v>
      </c>
      <c r="V8" s="59" t="s">
        <v>322</v>
      </c>
      <c r="W8" s="59" t="s">
        <v>608</v>
      </c>
      <c r="X8" s="59" t="s">
        <v>323</v>
      </c>
      <c r="Y8" s="59" t="s">
        <v>598</v>
      </c>
      <c r="Z8" s="59" t="s">
        <v>531</v>
      </c>
    </row>
    <row r="9" spans="1:26" x14ac:dyDescent="0.2">
      <c r="A9" s="192" t="s">
        <v>586</v>
      </c>
      <c r="B9" s="192"/>
      <c r="C9" s="192"/>
      <c r="D9" s="192"/>
      <c r="E9" s="192"/>
      <c r="F9" s="192"/>
      <c r="G9" s="60">
        <v>54920244</v>
      </c>
      <c r="H9" s="60">
        <v>19316637</v>
      </c>
      <c r="I9" s="60">
        <v>5257950</v>
      </c>
      <c r="J9" s="60">
        <v>311379</v>
      </c>
      <c r="K9" s="60">
        <v>13048291</v>
      </c>
      <c r="L9" s="60">
        <v>4019302</v>
      </c>
      <c r="M9" s="60">
        <v>19212</v>
      </c>
      <c r="N9" s="60">
        <v>48672</v>
      </c>
      <c r="O9" s="60">
        <v>1519696</v>
      </c>
      <c r="P9" s="60">
        <v>107301</v>
      </c>
      <c r="Q9" s="60">
        <v>16834</v>
      </c>
      <c r="R9" s="60">
        <v>44130</v>
      </c>
      <c r="S9" s="60">
        <v>7920449</v>
      </c>
      <c r="T9" s="60">
        <v>705639</v>
      </c>
      <c r="U9" s="60">
        <v>292159</v>
      </c>
      <c r="V9" s="60">
        <v>1203339</v>
      </c>
      <c r="W9" s="60">
        <v>1017</v>
      </c>
      <c r="X9" s="60">
        <v>1033175</v>
      </c>
      <c r="Y9" s="60">
        <v>48227</v>
      </c>
      <c r="Z9" s="60">
        <v>6835</v>
      </c>
    </row>
    <row r="10" spans="1:26" x14ac:dyDescent="0.2">
      <c r="A10" s="61" t="s">
        <v>6</v>
      </c>
      <c r="B10" s="184" t="s">
        <v>7</v>
      </c>
      <c r="C10" s="184"/>
      <c r="D10" s="184"/>
      <c r="E10" s="184"/>
      <c r="F10" s="184"/>
      <c r="G10" s="62">
        <v>3751760</v>
      </c>
      <c r="H10" s="62">
        <v>1703879</v>
      </c>
      <c r="I10" s="62">
        <v>462839</v>
      </c>
      <c r="J10" s="62">
        <v>10847</v>
      </c>
      <c r="K10" s="62">
        <v>746270</v>
      </c>
      <c r="L10" s="62">
        <v>78922</v>
      </c>
      <c r="M10" s="62">
        <v>800</v>
      </c>
      <c r="N10" s="62">
        <v>7815</v>
      </c>
      <c r="O10" s="62"/>
      <c r="P10" s="62"/>
      <c r="Q10" s="62">
        <v>16834</v>
      </c>
      <c r="R10" s="62">
        <v>2178</v>
      </c>
      <c r="S10" s="62">
        <v>10796</v>
      </c>
      <c r="T10" s="62"/>
      <c r="U10" s="62"/>
      <c r="V10" s="62"/>
      <c r="W10" s="62">
        <v>987</v>
      </c>
      <c r="X10" s="62">
        <v>702758</v>
      </c>
      <c r="Y10" s="62"/>
      <c r="Z10" s="62">
        <v>6835</v>
      </c>
    </row>
    <row r="11" spans="1:26" outlineLevel="1" collapsed="1" x14ac:dyDescent="0.2">
      <c r="A11" s="184"/>
      <c r="B11" s="184"/>
      <c r="C11" s="61" t="s">
        <v>204</v>
      </c>
      <c r="D11" s="184" t="s">
        <v>580</v>
      </c>
      <c r="E11" s="184"/>
      <c r="F11" s="184"/>
      <c r="G11" s="62">
        <v>2916087</v>
      </c>
      <c r="H11" s="62">
        <v>1703879</v>
      </c>
      <c r="I11" s="62">
        <v>462839</v>
      </c>
      <c r="J11" s="62">
        <v>10847</v>
      </c>
      <c r="K11" s="62">
        <v>621531</v>
      </c>
      <c r="L11" s="62">
        <v>78922</v>
      </c>
      <c r="M11" s="62">
        <v>800</v>
      </c>
      <c r="N11" s="62">
        <v>7815</v>
      </c>
      <c r="O11" s="62"/>
      <c r="P11" s="62"/>
      <c r="Q11" s="62"/>
      <c r="R11" s="62">
        <v>2178</v>
      </c>
      <c r="S11" s="62">
        <v>10796</v>
      </c>
      <c r="T11" s="62"/>
      <c r="U11" s="62"/>
      <c r="V11" s="62"/>
      <c r="W11" s="62">
        <v>987</v>
      </c>
      <c r="X11" s="62">
        <v>8658</v>
      </c>
      <c r="Y11" s="62"/>
      <c r="Z11" s="62">
        <v>6835</v>
      </c>
    </row>
    <row r="12" spans="1:26" hidden="1" outlineLevel="2" x14ac:dyDescent="0.2">
      <c r="A12" s="181"/>
      <c r="B12" s="181"/>
      <c r="C12" s="181"/>
      <c r="D12" s="181"/>
      <c r="E12" s="63" t="s">
        <v>205</v>
      </c>
      <c r="F12" s="63" t="s">
        <v>206</v>
      </c>
      <c r="G12" s="62">
        <v>1811221</v>
      </c>
      <c r="H12" s="64">
        <v>1217323</v>
      </c>
      <c r="I12" s="64">
        <v>326739</v>
      </c>
      <c r="J12" s="64">
        <v>9883</v>
      </c>
      <c r="K12" s="64">
        <v>207756</v>
      </c>
      <c r="L12" s="64">
        <v>38127</v>
      </c>
      <c r="M12" s="64">
        <v>800</v>
      </c>
      <c r="N12" s="64">
        <v>6000</v>
      </c>
      <c r="O12" s="64"/>
      <c r="P12" s="64"/>
      <c r="Q12" s="64"/>
      <c r="R12" s="64">
        <v>2178</v>
      </c>
      <c r="S12" s="64"/>
      <c r="T12" s="64"/>
      <c r="U12" s="64"/>
      <c r="V12" s="64"/>
      <c r="W12" s="64">
        <v>987</v>
      </c>
      <c r="X12" s="64">
        <v>1428</v>
      </c>
      <c r="Y12" s="64"/>
      <c r="Z12" s="64"/>
    </row>
    <row r="13" spans="1:26" hidden="1" outlineLevel="2" x14ac:dyDescent="0.2">
      <c r="A13" s="180"/>
      <c r="B13" s="180"/>
      <c r="C13" s="180"/>
      <c r="D13" s="180"/>
      <c r="E13" s="65" t="s">
        <v>611</v>
      </c>
      <c r="F13" s="65" t="s">
        <v>601</v>
      </c>
      <c r="G13" s="62">
        <v>63686</v>
      </c>
      <c r="H13" s="66">
        <v>47975</v>
      </c>
      <c r="I13" s="66">
        <v>11311</v>
      </c>
      <c r="J13" s="66"/>
      <c r="K13" s="66"/>
      <c r="L13" s="66">
        <v>4400</v>
      </c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</row>
    <row r="14" spans="1:26" hidden="1" outlineLevel="2" x14ac:dyDescent="0.2">
      <c r="A14" s="181"/>
      <c r="B14" s="181"/>
      <c r="C14" s="181"/>
      <c r="D14" s="181"/>
      <c r="E14" s="63" t="s">
        <v>8</v>
      </c>
      <c r="F14" s="63" t="s">
        <v>207</v>
      </c>
      <c r="G14" s="62">
        <v>338611</v>
      </c>
      <c r="H14" s="64">
        <v>199623</v>
      </c>
      <c r="I14" s="64">
        <v>56727</v>
      </c>
      <c r="J14" s="64">
        <v>480</v>
      </c>
      <c r="K14" s="64">
        <v>64290</v>
      </c>
      <c r="L14" s="64">
        <v>7160</v>
      </c>
      <c r="M14" s="64"/>
      <c r="N14" s="64">
        <v>700</v>
      </c>
      <c r="O14" s="64"/>
      <c r="P14" s="64"/>
      <c r="Q14" s="64"/>
      <c r="R14" s="64"/>
      <c r="S14" s="64">
        <v>2796</v>
      </c>
      <c r="T14" s="64"/>
      <c r="U14" s="64"/>
      <c r="V14" s="64"/>
      <c r="W14" s="64"/>
      <c r="X14" s="64"/>
      <c r="Y14" s="64"/>
      <c r="Z14" s="64">
        <v>6835</v>
      </c>
    </row>
    <row r="15" spans="1:26" ht="25.5" hidden="1" outlineLevel="2" x14ac:dyDescent="0.2">
      <c r="A15" s="180"/>
      <c r="B15" s="180"/>
      <c r="C15" s="180"/>
      <c r="D15" s="180"/>
      <c r="E15" s="65" t="s">
        <v>121</v>
      </c>
      <c r="F15" s="65" t="s">
        <v>208</v>
      </c>
      <c r="G15" s="62">
        <v>20813</v>
      </c>
      <c r="H15" s="66">
        <v>12871</v>
      </c>
      <c r="I15" s="66">
        <v>3668</v>
      </c>
      <c r="J15" s="66">
        <v>120</v>
      </c>
      <c r="K15" s="66">
        <v>3004</v>
      </c>
      <c r="L15" s="66">
        <v>1150</v>
      </c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</row>
    <row r="16" spans="1:26" ht="25.5" hidden="1" outlineLevel="2" x14ac:dyDescent="0.2">
      <c r="A16" s="181"/>
      <c r="B16" s="181"/>
      <c r="C16" s="181"/>
      <c r="D16" s="181"/>
      <c r="E16" s="63" t="s">
        <v>122</v>
      </c>
      <c r="F16" s="63" t="s">
        <v>209</v>
      </c>
      <c r="G16" s="62">
        <v>18493</v>
      </c>
      <c r="H16" s="64">
        <v>12871</v>
      </c>
      <c r="I16" s="64">
        <v>3548</v>
      </c>
      <c r="J16" s="64">
        <v>170</v>
      </c>
      <c r="K16" s="64">
        <v>1254</v>
      </c>
      <c r="L16" s="64">
        <v>650</v>
      </c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 spans="1:26" ht="25.5" hidden="1" outlineLevel="2" x14ac:dyDescent="0.2">
      <c r="A17" s="180"/>
      <c r="B17" s="180"/>
      <c r="C17" s="180"/>
      <c r="D17" s="180"/>
      <c r="E17" s="65" t="s">
        <v>123</v>
      </c>
      <c r="F17" s="65" t="s">
        <v>579</v>
      </c>
      <c r="G17" s="62">
        <v>18903</v>
      </c>
      <c r="H17" s="66">
        <v>12871</v>
      </c>
      <c r="I17" s="66">
        <v>3548</v>
      </c>
      <c r="J17" s="66"/>
      <c r="K17" s="66">
        <v>1084</v>
      </c>
      <c r="L17" s="66">
        <v>1400</v>
      </c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</row>
    <row r="18" spans="1:26" ht="25.5" hidden="1" outlineLevel="2" x14ac:dyDescent="0.2">
      <c r="A18" s="181"/>
      <c r="B18" s="181"/>
      <c r="C18" s="181"/>
      <c r="D18" s="181"/>
      <c r="E18" s="63" t="s">
        <v>578</v>
      </c>
      <c r="F18" s="63" t="s">
        <v>577</v>
      </c>
      <c r="G18" s="62">
        <v>31474</v>
      </c>
      <c r="H18" s="64">
        <v>11461</v>
      </c>
      <c r="I18" s="64">
        <v>3548</v>
      </c>
      <c r="J18" s="64"/>
      <c r="K18" s="64">
        <v>15959</v>
      </c>
      <c r="L18" s="64">
        <v>491</v>
      </c>
      <c r="M18" s="64"/>
      <c r="N18" s="64">
        <v>15</v>
      </c>
      <c r="O18" s="64"/>
      <c r="P18" s="64"/>
      <c r="Q18" s="64"/>
      <c r="R18" s="64"/>
      <c r="S18" s="64">
        <v>0</v>
      </c>
      <c r="T18" s="64"/>
      <c r="U18" s="64"/>
      <c r="V18" s="64"/>
      <c r="W18" s="64"/>
      <c r="X18" s="64"/>
      <c r="Y18" s="64"/>
      <c r="Z18" s="64"/>
    </row>
    <row r="19" spans="1:26" hidden="1" outlineLevel="2" x14ac:dyDescent="0.2">
      <c r="A19" s="180"/>
      <c r="B19" s="180"/>
      <c r="C19" s="180"/>
      <c r="D19" s="180"/>
      <c r="E19" s="65" t="s">
        <v>9</v>
      </c>
      <c r="F19" s="65" t="s">
        <v>210</v>
      </c>
      <c r="G19" s="62">
        <v>119737</v>
      </c>
      <c r="H19" s="66">
        <v>66376</v>
      </c>
      <c r="I19" s="66">
        <v>19647</v>
      </c>
      <c r="J19" s="66">
        <v>194</v>
      </c>
      <c r="K19" s="66">
        <v>8876</v>
      </c>
      <c r="L19" s="66">
        <v>23544</v>
      </c>
      <c r="M19" s="66"/>
      <c r="N19" s="66">
        <v>1100</v>
      </c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</row>
    <row r="20" spans="1:26" ht="25.5" hidden="1" outlineLevel="2" x14ac:dyDescent="0.2">
      <c r="A20" s="181"/>
      <c r="B20" s="181"/>
      <c r="C20" s="181"/>
      <c r="D20" s="181"/>
      <c r="E20" s="63" t="s">
        <v>113</v>
      </c>
      <c r="F20" s="63" t="s">
        <v>211</v>
      </c>
      <c r="G20" s="62">
        <v>493149</v>
      </c>
      <c r="H20" s="64">
        <v>122508</v>
      </c>
      <c r="I20" s="64">
        <v>34103</v>
      </c>
      <c r="J20" s="64"/>
      <c r="K20" s="64">
        <v>319308</v>
      </c>
      <c r="L20" s="64">
        <v>2000</v>
      </c>
      <c r="M20" s="64"/>
      <c r="N20" s="64"/>
      <c r="O20" s="64"/>
      <c r="P20" s="64"/>
      <c r="Q20" s="64"/>
      <c r="R20" s="64"/>
      <c r="S20" s="64">
        <v>8000</v>
      </c>
      <c r="T20" s="64"/>
      <c r="U20" s="64"/>
      <c r="V20" s="64"/>
      <c r="W20" s="64"/>
      <c r="X20" s="64">
        <v>7230</v>
      </c>
      <c r="Y20" s="64"/>
      <c r="Z20" s="64"/>
    </row>
    <row r="21" spans="1:26" ht="12.75" customHeight="1" outlineLevel="1" collapsed="1" x14ac:dyDescent="0.2">
      <c r="A21" s="184"/>
      <c r="B21" s="184"/>
      <c r="C21" s="61" t="s">
        <v>213</v>
      </c>
      <c r="D21" s="184" t="s">
        <v>325</v>
      </c>
      <c r="E21" s="184"/>
      <c r="F21" s="184"/>
      <c r="G21" s="62">
        <v>141573</v>
      </c>
      <c r="H21" s="62"/>
      <c r="I21" s="62"/>
      <c r="J21" s="62"/>
      <c r="K21" s="62">
        <v>124739</v>
      </c>
      <c r="L21" s="62"/>
      <c r="M21" s="62"/>
      <c r="N21" s="62"/>
      <c r="O21" s="62"/>
      <c r="P21" s="62"/>
      <c r="Q21" s="62">
        <v>16834</v>
      </c>
      <c r="R21" s="62"/>
      <c r="S21" s="62"/>
      <c r="T21" s="62"/>
      <c r="U21" s="62"/>
      <c r="V21" s="62"/>
      <c r="W21" s="62"/>
      <c r="X21" s="62"/>
      <c r="Y21" s="62"/>
      <c r="Z21" s="62"/>
    </row>
    <row r="22" spans="1:26" ht="38.25" hidden="1" outlineLevel="2" x14ac:dyDescent="0.2">
      <c r="A22" s="181"/>
      <c r="B22" s="181"/>
      <c r="C22" s="181"/>
      <c r="D22" s="181"/>
      <c r="E22" s="63" t="s">
        <v>11</v>
      </c>
      <c r="F22" s="63" t="s">
        <v>214</v>
      </c>
      <c r="G22" s="62">
        <v>138878</v>
      </c>
      <c r="H22" s="64"/>
      <c r="I22" s="64"/>
      <c r="J22" s="64"/>
      <c r="K22" s="64">
        <v>122044</v>
      </c>
      <c r="L22" s="64"/>
      <c r="M22" s="64"/>
      <c r="N22" s="64"/>
      <c r="O22" s="64"/>
      <c r="P22" s="64"/>
      <c r="Q22" s="64">
        <v>16834</v>
      </c>
      <c r="R22" s="64"/>
      <c r="S22" s="64"/>
      <c r="T22" s="64"/>
      <c r="U22" s="64"/>
      <c r="V22" s="64"/>
      <c r="W22" s="64"/>
      <c r="X22" s="64"/>
      <c r="Y22" s="64"/>
      <c r="Z22" s="64"/>
    </row>
    <row r="23" spans="1:26" ht="38.25" hidden="1" outlineLevel="2" x14ac:dyDescent="0.2">
      <c r="A23" s="180"/>
      <c r="B23" s="180"/>
      <c r="C23" s="180"/>
      <c r="D23" s="180"/>
      <c r="E23" s="65" t="s">
        <v>624</v>
      </c>
      <c r="F23" s="65" t="s">
        <v>1006</v>
      </c>
      <c r="G23" s="62">
        <v>2695</v>
      </c>
      <c r="H23" s="66"/>
      <c r="I23" s="66"/>
      <c r="J23" s="66"/>
      <c r="K23" s="66">
        <v>2695</v>
      </c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</row>
    <row r="24" spans="1:26" ht="12.75" customHeight="1" outlineLevel="1" collapsed="1" x14ac:dyDescent="0.2">
      <c r="A24" s="184"/>
      <c r="B24" s="184"/>
      <c r="C24" s="61" t="s">
        <v>215</v>
      </c>
      <c r="D24" s="184" t="s">
        <v>326</v>
      </c>
      <c r="E24" s="184"/>
      <c r="F24" s="184"/>
      <c r="G24" s="62">
        <v>694100</v>
      </c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>
        <v>694100</v>
      </c>
      <c r="Y24" s="62"/>
      <c r="Z24" s="62"/>
    </row>
    <row r="25" spans="1:26" ht="25.5" hidden="1" outlineLevel="2" x14ac:dyDescent="0.2">
      <c r="A25" s="180"/>
      <c r="B25" s="180"/>
      <c r="C25" s="180"/>
      <c r="D25" s="180"/>
      <c r="E25" s="65" t="s">
        <v>13</v>
      </c>
      <c r="F25" s="65" t="s">
        <v>216</v>
      </c>
      <c r="G25" s="62">
        <v>694100</v>
      </c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>
        <v>694100</v>
      </c>
      <c r="Y25" s="66"/>
      <c r="Z25" s="66"/>
    </row>
    <row r="26" spans="1:26" ht="12.75" customHeight="1" x14ac:dyDescent="0.2">
      <c r="A26" s="61" t="s">
        <v>14</v>
      </c>
      <c r="B26" s="184" t="s">
        <v>15</v>
      </c>
      <c r="C26" s="184"/>
      <c r="D26" s="184"/>
      <c r="E26" s="184"/>
      <c r="F26" s="184"/>
      <c r="G26" s="62">
        <v>849427</v>
      </c>
      <c r="H26" s="62">
        <v>490628</v>
      </c>
      <c r="I26" s="62">
        <v>131191</v>
      </c>
      <c r="J26" s="62">
        <v>3000</v>
      </c>
      <c r="K26" s="62">
        <v>102332</v>
      </c>
      <c r="L26" s="62">
        <v>55305</v>
      </c>
      <c r="M26" s="62">
        <v>300</v>
      </c>
      <c r="N26" s="62">
        <v>400</v>
      </c>
      <c r="O26" s="62">
        <v>30000</v>
      </c>
      <c r="P26" s="62"/>
      <c r="Q26" s="62"/>
      <c r="R26" s="62"/>
      <c r="S26" s="62">
        <v>13983</v>
      </c>
      <c r="T26" s="62"/>
      <c r="U26" s="62"/>
      <c r="V26" s="62">
        <v>3483</v>
      </c>
      <c r="W26" s="62"/>
      <c r="X26" s="62">
        <v>18805</v>
      </c>
      <c r="Y26" s="62"/>
      <c r="Z26" s="62"/>
    </row>
    <row r="27" spans="1:26" ht="12.75" customHeight="1" outlineLevel="1" collapsed="1" x14ac:dyDescent="0.2">
      <c r="A27" s="184"/>
      <c r="B27" s="184"/>
      <c r="C27" s="61" t="s">
        <v>136</v>
      </c>
      <c r="D27" s="184" t="s">
        <v>327</v>
      </c>
      <c r="E27" s="184"/>
      <c r="F27" s="184"/>
      <c r="G27" s="62">
        <v>30000</v>
      </c>
      <c r="H27" s="62"/>
      <c r="I27" s="62"/>
      <c r="J27" s="62"/>
      <c r="K27" s="62"/>
      <c r="L27" s="62"/>
      <c r="M27" s="62"/>
      <c r="N27" s="62"/>
      <c r="O27" s="62">
        <v>30000</v>
      </c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</row>
    <row r="28" spans="1:26" ht="25.5" hidden="1" outlineLevel="2" x14ac:dyDescent="0.2">
      <c r="A28" s="181"/>
      <c r="B28" s="181"/>
      <c r="C28" s="181"/>
      <c r="D28" s="181"/>
      <c r="E28" s="63" t="s">
        <v>150</v>
      </c>
      <c r="F28" s="63" t="s">
        <v>187</v>
      </c>
      <c r="G28" s="62">
        <v>30000</v>
      </c>
      <c r="H28" s="64"/>
      <c r="I28" s="64"/>
      <c r="J28" s="64"/>
      <c r="K28" s="64"/>
      <c r="L28" s="64"/>
      <c r="M28" s="64"/>
      <c r="N28" s="64"/>
      <c r="O28" s="64">
        <v>30000</v>
      </c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 spans="1:26" ht="12.75" customHeight="1" outlineLevel="1" collapsed="1" x14ac:dyDescent="0.2">
      <c r="A29" s="184"/>
      <c r="B29" s="184"/>
      <c r="C29" s="61" t="s">
        <v>217</v>
      </c>
      <c r="D29" s="184" t="s">
        <v>328</v>
      </c>
      <c r="E29" s="184"/>
      <c r="F29" s="184"/>
      <c r="G29" s="62">
        <v>819427</v>
      </c>
      <c r="H29" s="62">
        <v>490628</v>
      </c>
      <c r="I29" s="62">
        <v>131191</v>
      </c>
      <c r="J29" s="62">
        <v>3000</v>
      </c>
      <c r="K29" s="62">
        <v>102332</v>
      </c>
      <c r="L29" s="62">
        <v>55305</v>
      </c>
      <c r="M29" s="62">
        <v>300</v>
      </c>
      <c r="N29" s="62">
        <v>400</v>
      </c>
      <c r="O29" s="62"/>
      <c r="P29" s="62"/>
      <c r="Q29" s="62"/>
      <c r="R29" s="62"/>
      <c r="S29" s="62">
        <v>13983</v>
      </c>
      <c r="T29" s="62"/>
      <c r="U29" s="62"/>
      <c r="V29" s="62">
        <v>3483</v>
      </c>
      <c r="W29" s="62"/>
      <c r="X29" s="62">
        <v>18805</v>
      </c>
      <c r="Y29" s="62"/>
      <c r="Z29" s="62"/>
    </row>
    <row r="30" spans="1:26" hidden="1" outlineLevel="2" x14ac:dyDescent="0.2">
      <c r="A30" s="181"/>
      <c r="B30" s="181"/>
      <c r="C30" s="181"/>
      <c r="D30" s="181"/>
      <c r="E30" s="63" t="s">
        <v>16</v>
      </c>
      <c r="F30" s="63" t="s">
        <v>218</v>
      </c>
      <c r="G30" s="62">
        <v>819427</v>
      </c>
      <c r="H30" s="64">
        <v>490628</v>
      </c>
      <c r="I30" s="64">
        <v>131191</v>
      </c>
      <c r="J30" s="64">
        <v>3000</v>
      </c>
      <c r="K30" s="64">
        <v>102332</v>
      </c>
      <c r="L30" s="64">
        <v>55305</v>
      </c>
      <c r="M30" s="64">
        <v>300</v>
      </c>
      <c r="N30" s="64">
        <v>400</v>
      </c>
      <c r="O30" s="64"/>
      <c r="P30" s="64"/>
      <c r="Q30" s="64"/>
      <c r="R30" s="64"/>
      <c r="S30" s="64">
        <v>13983</v>
      </c>
      <c r="T30" s="64"/>
      <c r="U30" s="64"/>
      <c r="V30" s="64">
        <v>3483</v>
      </c>
      <c r="W30" s="64"/>
      <c r="X30" s="64">
        <v>18805</v>
      </c>
      <c r="Y30" s="64"/>
      <c r="Z30" s="64"/>
    </row>
    <row r="31" spans="1:26" ht="12.75" customHeight="1" x14ac:dyDescent="0.2">
      <c r="A31" s="61" t="s">
        <v>17</v>
      </c>
      <c r="B31" s="184" t="s">
        <v>18</v>
      </c>
      <c r="C31" s="184"/>
      <c r="D31" s="184"/>
      <c r="E31" s="184"/>
      <c r="F31" s="184"/>
      <c r="G31" s="62">
        <v>8131022</v>
      </c>
      <c r="H31" s="62">
        <v>892978</v>
      </c>
      <c r="I31" s="62">
        <v>255084</v>
      </c>
      <c r="J31" s="62">
        <v>8120</v>
      </c>
      <c r="K31" s="62">
        <v>3858993</v>
      </c>
      <c r="L31" s="62">
        <v>219990</v>
      </c>
      <c r="M31" s="62">
        <v>200</v>
      </c>
      <c r="N31" s="62">
        <v>3500</v>
      </c>
      <c r="O31" s="62">
        <v>155762</v>
      </c>
      <c r="P31" s="62"/>
      <c r="Q31" s="62"/>
      <c r="R31" s="62">
        <v>40000</v>
      </c>
      <c r="S31" s="62">
        <v>2664220</v>
      </c>
      <c r="T31" s="62"/>
      <c r="U31" s="62"/>
      <c r="V31" s="62">
        <v>28415</v>
      </c>
      <c r="W31" s="62"/>
      <c r="X31" s="62">
        <v>3760</v>
      </c>
      <c r="Y31" s="62"/>
      <c r="Z31" s="62"/>
    </row>
    <row r="32" spans="1:26" ht="12.75" customHeight="1" outlineLevel="1" collapsed="1" x14ac:dyDescent="0.2">
      <c r="A32" s="184"/>
      <c r="B32" s="184"/>
      <c r="C32" s="61" t="s">
        <v>219</v>
      </c>
      <c r="D32" s="184" t="s">
        <v>329</v>
      </c>
      <c r="E32" s="184"/>
      <c r="F32" s="184"/>
      <c r="G32" s="62">
        <v>105912</v>
      </c>
      <c r="H32" s="62">
        <v>10640</v>
      </c>
      <c r="I32" s="62">
        <v>2510</v>
      </c>
      <c r="J32" s="62"/>
      <c r="K32" s="62"/>
      <c r="L32" s="62"/>
      <c r="M32" s="62"/>
      <c r="N32" s="62"/>
      <c r="O32" s="62">
        <v>92762</v>
      </c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</row>
    <row r="33" spans="1:26" ht="38.25" hidden="1" outlineLevel="2" x14ac:dyDescent="0.2">
      <c r="A33" s="180"/>
      <c r="B33" s="180"/>
      <c r="C33" s="180"/>
      <c r="D33" s="180"/>
      <c r="E33" s="65" t="s">
        <v>118</v>
      </c>
      <c r="F33" s="65" t="s">
        <v>220</v>
      </c>
      <c r="G33" s="62">
        <v>105912</v>
      </c>
      <c r="H33" s="66">
        <v>10640</v>
      </c>
      <c r="I33" s="66">
        <v>2510</v>
      </c>
      <c r="J33" s="66"/>
      <c r="K33" s="66"/>
      <c r="L33" s="66"/>
      <c r="M33" s="66"/>
      <c r="N33" s="66"/>
      <c r="O33" s="66">
        <v>92762</v>
      </c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</row>
    <row r="34" spans="1:26" ht="12.75" customHeight="1" outlineLevel="1" collapsed="1" x14ac:dyDescent="0.2">
      <c r="A34" s="184"/>
      <c r="B34" s="184"/>
      <c r="C34" s="61" t="s">
        <v>221</v>
      </c>
      <c r="D34" s="184" t="s">
        <v>20</v>
      </c>
      <c r="E34" s="184"/>
      <c r="F34" s="184"/>
      <c r="G34" s="62">
        <v>403016</v>
      </c>
      <c r="H34" s="62">
        <v>284923</v>
      </c>
      <c r="I34" s="62">
        <v>84473</v>
      </c>
      <c r="J34" s="62">
        <v>1800</v>
      </c>
      <c r="K34" s="62">
        <v>14960</v>
      </c>
      <c r="L34" s="62">
        <v>12460</v>
      </c>
      <c r="M34" s="62"/>
      <c r="N34" s="62">
        <v>2000</v>
      </c>
      <c r="O34" s="62"/>
      <c r="P34" s="62"/>
      <c r="Q34" s="62"/>
      <c r="R34" s="62"/>
      <c r="S34" s="62">
        <v>2400</v>
      </c>
      <c r="T34" s="62"/>
      <c r="U34" s="62"/>
      <c r="V34" s="62"/>
      <c r="W34" s="62"/>
      <c r="X34" s="62"/>
      <c r="Y34" s="62"/>
      <c r="Z34" s="62"/>
    </row>
    <row r="35" spans="1:26" ht="25.5" hidden="1" outlineLevel="2" x14ac:dyDescent="0.2">
      <c r="A35" s="180"/>
      <c r="B35" s="180"/>
      <c r="C35" s="180"/>
      <c r="D35" s="180"/>
      <c r="E35" s="65" t="s">
        <v>21</v>
      </c>
      <c r="F35" s="65" t="s">
        <v>1007</v>
      </c>
      <c r="G35" s="62">
        <v>403016</v>
      </c>
      <c r="H35" s="66">
        <v>284923</v>
      </c>
      <c r="I35" s="66">
        <v>84473</v>
      </c>
      <c r="J35" s="66">
        <v>1800</v>
      </c>
      <c r="K35" s="66">
        <v>14960</v>
      </c>
      <c r="L35" s="66">
        <v>12460</v>
      </c>
      <c r="M35" s="66"/>
      <c r="N35" s="66">
        <v>2000</v>
      </c>
      <c r="O35" s="66"/>
      <c r="P35" s="66"/>
      <c r="Q35" s="66"/>
      <c r="R35" s="66"/>
      <c r="S35" s="66">
        <v>2400</v>
      </c>
      <c r="T35" s="66"/>
      <c r="U35" s="66"/>
      <c r="V35" s="66"/>
      <c r="W35" s="66"/>
      <c r="X35" s="66"/>
      <c r="Y35" s="66"/>
      <c r="Z35" s="66"/>
    </row>
    <row r="36" spans="1:26" ht="12.75" customHeight="1" outlineLevel="1" collapsed="1" x14ac:dyDescent="0.2">
      <c r="A36" s="184"/>
      <c r="B36" s="184"/>
      <c r="C36" s="61" t="s">
        <v>22</v>
      </c>
      <c r="D36" s="184" t="s">
        <v>23</v>
      </c>
      <c r="E36" s="184"/>
      <c r="F36" s="184"/>
      <c r="G36" s="62">
        <v>5947167</v>
      </c>
      <c r="H36" s="62">
        <v>98883</v>
      </c>
      <c r="I36" s="62">
        <v>28209</v>
      </c>
      <c r="J36" s="62">
        <v>550</v>
      </c>
      <c r="K36" s="62">
        <v>3172355</v>
      </c>
      <c r="L36" s="62">
        <v>44975</v>
      </c>
      <c r="M36" s="62"/>
      <c r="N36" s="62"/>
      <c r="O36" s="62"/>
      <c r="P36" s="62"/>
      <c r="Q36" s="62"/>
      <c r="R36" s="62"/>
      <c r="S36" s="62">
        <v>2598435</v>
      </c>
      <c r="T36" s="62"/>
      <c r="U36" s="62"/>
      <c r="V36" s="62"/>
      <c r="W36" s="62"/>
      <c r="X36" s="62">
        <v>3760</v>
      </c>
      <c r="Y36" s="62"/>
      <c r="Z36" s="62"/>
    </row>
    <row r="37" spans="1:26" hidden="1" outlineLevel="2" x14ac:dyDescent="0.2">
      <c r="A37" s="180"/>
      <c r="B37" s="180"/>
      <c r="C37" s="180"/>
      <c r="D37" s="180"/>
      <c r="E37" s="65" t="s">
        <v>24</v>
      </c>
      <c r="F37" s="65" t="s">
        <v>572</v>
      </c>
      <c r="G37" s="62">
        <v>4875869</v>
      </c>
      <c r="H37" s="66">
        <v>98883</v>
      </c>
      <c r="I37" s="66">
        <v>28209</v>
      </c>
      <c r="J37" s="66">
        <v>550</v>
      </c>
      <c r="K37" s="66">
        <v>2101057</v>
      </c>
      <c r="L37" s="66">
        <v>44975</v>
      </c>
      <c r="M37" s="66"/>
      <c r="N37" s="66"/>
      <c r="O37" s="66"/>
      <c r="P37" s="66"/>
      <c r="Q37" s="66"/>
      <c r="R37" s="66"/>
      <c r="S37" s="66">
        <v>2598435</v>
      </c>
      <c r="T37" s="66"/>
      <c r="U37" s="66"/>
      <c r="V37" s="66"/>
      <c r="W37" s="66"/>
      <c r="X37" s="66">
        <v>3760</v>
      </c>
      <c r="Y37" s="66"/>
      <c r="Z37" s="66"/>
    </row>
    <row r="38" spans="1:26" ht="38.25" hidden="1" outlineLevel="2" x14ac:dyDescent="0.2">
      <c r="A38" s="181"/>
      <c r="B38" s="181"/>
      <c r="C38" s="181"/>
      <c r="D38" s="181"/>
      <c r="E38" s="63" t="s">
        <v>25</v>
      </c>
      <c r="F38" s="63" t="s">
        <v>223</v>
      </c>
      <c r="G38" s="62">
        <v>1071298</v>
      </c>
      <c r="H38" s="64"/>
      <c r="I38" s="64"/>
      <c r="J38" s="64"/>
      <c r="K38" s="64">
        <v>1071298</v>
      </c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 spans="1:26" ht="12.75" customHeight="1" outlineLevel="1" collapsed="1" x14ac:dyDescent="0.2">
      <c r="A39" s="184"/>
      <c r="B39" s="184"/>
      <c r="C39" s="61" t="s">
        <v>224</v>
      </c>
      <c r="D39" s="184" t="s">
        <v>330</v>
      </c>
      <c r="E39" s="184"/>
      <c r="F39" s="184"/>
      <c r="G39" s="62">
        <v>1653177</v>
      </c>
      <c r="H39" s="62">
        <v>498532</v>
      </c>
      <c r="I39" s="62">
        <v>139892</v>
      </c>
      <c r="J39" s="62">
        <v>5770</v>
      </c>
      <c r="K39" s="62">
        <v>651428</v>
      </c>
      <c r="L39" s="62">
        <v>162555</v>
      </c>
      <c r="M39" s="62">
        <v>200</v>
      </c>
      <c r="N39" s="62"/>
      <c r="O39" s="62">
        <v>63000</v>
      </c>
      <c r="P39" s="62"/>
      <c r="Q39" s="62"/>
      <c r="R39" s="62">
        <v>40000</v>
      </c>
      <c r="S39" s="62">
        <v>63385</v>
      </c>
      <c r="T39" s="62"/>
      <c r="U39" s="62"/>
      <c r="V39" s="62">
        <v>28415</v>
      </c>
      <c r="W39" s="62"/>
      <c r="X39" s="62"/>
      <c r="Y39" s="62"/>
      <c r="Z39" s="62"/>
    </row>
    <row r="40" spans="1:26" ht="25.5" hidden="1" outlineLevel="2" x14ac:dyDescent="0.2">
      <c r="A40" s="181"/>
      <c r="B40" s="181"/>
      <c r="C40" s="181"/>
      <c r="D40" s="181"/>
      <c r="E40" s="63" t="s">
        <v>225</v>
      </c>
      <c r="F40" s="63" t="s">
        <v>226</v>
      </c>
      <c r="G40" s="62">
        <v>214282</v>
      </c>
      <c r="H40" s="64">
        <v>108532</v>
      </c>
      <c r="I40" s="64">
        <v>30248</v>
      </c>
      <c r="J40" s="64"/>
      <c r="K40" s="64">
        <v>63834</v>
      </c>
      <c r="L40" s="64">
        <v>6668</v>
      </c>
      <c r="M40" s="64"/>
      <c r="N40" s="64"/>
      <c r="O40" s="64">
        <v>5000</v>
      </c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 spans="1:26" ht="25.5" hidden="1" outlineLevel="2" x14ac:dyDescent="0.2">
      <c r="A41" s="180"/>
      <c r="B41" s="180"/>
      <c r="C41" s="180"/>
      <c r="D41" s="180"/>
      <c r="E41" s="65" t="s">
        <v>227</v>
      </c>
      <c r="F41" s="65" t="s">
        <v>228</v>
      </c>
      <c r="G41" s="62">
        <v>252647</v>
      </c>
      <c r="H41" s="66">
        <v>69896</v>
      </c>
      <c r="I41" s="66">
        <v>19912</v>
      </c>
      <c r="J41" s="66">
        <v>2100</v>
      </c>
      <c r="K41" s="66">
        <v>95039</v>
      </c>
      <c r="L41" s="66">
        <v>63700</v>
      </c>
      <c r="M41" s="66"/>
      <c r="N41" s="66"/>
      <c r="O41" s="66"/>
      <c r="P41" s="66"/>
      <c r="Q41" s="66"/>
      <c r="R41" s="66"/>
      <c r="S41" s="66">
        <v>2000</v>
      </c>
      <c r="T41" s="66"/>
      <c r="U41" s="66"/>
      <c r="V41" s="66"/>
      <c r="W41" s="66"/>
      <c r="X41" s="66"/>
      <c r="Y41" s="66"/>
      <c r="Z41" s="66"/>
    </row>
    <row r="42" spans="1:26" ht="25.5" hidden="1" outlineLevel="2" x14ac:dyDescent="0.2">
      <c r="A42" s="181"/>
      <c r="B42" s="181"/>
      <c r="C42" s="181"/>
      <c r="D42" s="181"/>
      <c r="E42" s="63" t="s">
        <v>229</v>
      </c>
      <c r="F42" s="63" t="s">
        <v>230</v>
      </c>
      <c r="G42" s="62">
        <v>81491</v>
      </c>
      <c r="H42" s="64">
        <v>18232</v>
      </c>
      <c r="I42" s="64">
        <v>5156</v>
      </c>
      <c r="J42" s="64"/>
      <c r="K42" s="64">
        <v>29013</v>
      </c>
      <c r="L42" s="64">
        <v>10250</v>
      </c>
      <c r="M42" s="64"/>
      <c r="N42" s="64"/>
      <c r="O42" s="64"/>
      <c r="P42" s="64"/>
      <c r="Q42" s="64"/>
      <c r="R42" s="64"/>
      <c r="S42" s="64">
        <v>18840</v>
      </c>
      <c r="T42" s="64"/>
      <c r="U42" s="64"/>
      <c r="V42" s="64"/>
      <c r="W42" s="64"/>
      <c r="X42" s="64"/>
      <c r="Y42" s="64"/>
      <c r="Z42" s="64"/>
    </row>
    <row r="43" spans="1:26" ht="25.5" hidden="1" outlineLevel="2" x14ac:dyDescent="0.2">
      <c r="A43" s="180"/>
      <c r="B43" s="180"/>
      <c r="C43" s="180"/>
      <c r="D43" s="180"/>
      <c r="E43" s="65" t="s">
        <v>231</v>
      </c>
      <c r="F43" s="65" t="s">
        <v>232</v>
      </c>
      <c r="G43" s="62">
        <v>169277</v>
      </c>
      <c r="H43" s="66">
        <v>21229</v>
      </c>
      <c r="I43" s="66">
        <v>6143</v>
      </c>
      <c r="J43" s="66"/>
      <c r="K43" s="66">
        <v>136660</v>
      </c>
      <c r="L43" s="66">
        <v>1000</v>
      </c>
      <c r="M43" s="66"/>
      <c r="N43" s="66"/>
      <c r="O43" s="66"/>
      <c r="P43" s="66"/>
      <c r="Q43" s="66"/>
      <c r="R43" s="66"/>
      <c r="S43" s="66">
        <v>4245</v>
      </c>
      <c r="T43" s="66"/>
      <c r="U43" s="66"/>
      <c r="V43" s="66"/>
      <c r="W43" s="66"/>
      <c r="X43" s="66"/>
      <c r="Y43" s="66"/>
      <c r="Z43" s="66"/>
    </row>
    <row r="44" spans="1:26" ht="25.5" hidden="1" outlineLevel="2" x14ac:dyDescent="0.2">
      <c r="A44" s="181"/>
      <c r="B44" s="181"/>
      <c r="C44" s="181"/>
      <c r="D44" s="181"/>
      <c r="E44" s="63" t="s">
        <v>233</v>
      </c>
      <c r="F44" s="63" t="s">
        <v>234</v>
      </c>
      <c r="G44" s="62">
        <v>43500</v>
      </c>
      <c r="H44" s="64"/>
      <c r="I44" s="64"/>
      <c r="J44" s="64"/>
      <c r="K44" s="64">
        <v>38500</v>
      </c>
      <c r="L44" s="64">
        <v>5000</v>
      </c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 spans="1:26" ht="25.5" hidden="1" outlineLevel="2" x14ac:dyDescent="0.2">
      <c r="A45" s="180"/>
      <c r="B45" s="180"/>
      <c r="C45" s="180"/>
      <c r="D45" s="180"/>
      <c r="E45" s="65" t="s">
        <v>235</v>
      </c>
      <c r="F45" s="65" t="s">
        <v>236</v>
      </c>
      <c r="G45" s="62">
        <v>147553</v>
      </c>
      <c r="H45" s="66">
        <v>47154</v>
      </c>
      <c r="I45" s="66">
        <v>12699</v>
      </c>
      <c r="J45" s="66">
        <v>550</v>
      </c>
      <c r="K45" s="66">
        <v>23550</v>
      </c>
      <c r="L45" s="66">
        <v>5600</v>
      </c>
      <c r="M45" s="66"/>
      <c r="N45" s="66"/>
      <c r="O45" s="66">
        <v>58000</v>
      </c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</row>
    <row r="46" spans="1:26" ht="25.5" hidden="1" outlineLevel="2" x14ac:dyDescent="0.2">
      <c r="A46" s="181"/>
      <c r="B46" s="181"/>
      <c r="C46" s="181"/>
      <c r="D46" s="181"/>
      <c r="E46" s="63" t="s">
        <v>237</v>
      </c>
      <c r="F46" s="63" t="s">
        <v>238</v>
      </c>
      <c r="G46" s="62">
        <v>94847</v>
      </c>
      <c r="H46" s="64">
        <v>23771</v>
      </c>
      <c r="I46" s="64">
        <v>6816</v>
      </c>
      <c r="J46" s="64"/>
      <c r="K46" s="64">
        <v>38310</v>
      </c>
      <c r="L46" s="64">
        <v>5950</v>
      </c>
      <c r="M46" s="64"/>
      <c r="N46" s="64"/>
      <c r="O46" s="64"/>
      <c r="P46" s="64"/>
      <c r="Q46" s="64"/>
      <c r="R46" s="64"/>
      <c r="S46" s="64">
        <v>20000</v>
      </c>
      <c r="T46" s="64"/>
      <c r="U46" s="64"/>
      <c r="V46" s="64"/>
      <c r="W46" s="64"/>
      <c r="X46" s="64"/>
      <c r="Y46" s="64"/>
      <c r="Z46" s="64"/>
    </row>
    <row r="47" spans="1:26" ht="25.5" hidden="1" outlineLevel="2" x14ac:dyDescent="0.2">
      <c r="A47" s="180"/>
      <c r="B47" s="180"/>
      <c r="C47" s="180"/>
      <c r="D47" s="180"/>
      <c r="E47" s="65" t="s">
        <v>239</v>
      </c>
      <c r="F47" s="65" t="s">
        <v>240</v>
      </c>
      <c r="G47" s="62">
        <v>42470</v>
      </c>
      <c r="H47" s="66">
        <v>17474</v>
      </c>
      <c r="I47" s="66">
        <v>4996</v>
      </c>
      <c r="J47" s="66"/>
      <c r="K47" s="66">
        <v>19200</v>
      </c>
      <c r="L47" s="66">
        <v>800</v>
      </c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</row>
    <row r="48" spans="1:26" ht="25.5" hidden="1" outlineLevel="2" x14ac:dyDescent="0.2">
      <c r="A48" s="181"/>
      <c r="B48" s="181"/>
      <c r="C48" s="181"/>
      <c r="D48" s="181"/>
      <c r="E48" s="63" t="s">
        <v>241</v>
      </c>
      <c r="F48" s="63" t="s">
        <v>242</v>
      </c>
      <c r="G48" s="62">
        <v>161454</v>
      </c>
      <c r="H48" s="64">
        <v>42691</v>
      </c>
      <c r="I48" s="64">
        <v>11885</v>
      </c>
      <c r="J48" s="64"/>
      <c r="K48" s="64">
        <v>61378</v>
      </c>
      <c r="L48" s="64">
        <v>43200</v>
      </c>
      <c r="M48" s="64"/>
      <c r="N48" s="64"/>
      <c r="O48" s="64"/>
      <c r="P48" s="64"/>
      <c r="Q48" s="64"/>
      <c r="R48" s="64"/>
      <c r="S48" s="64">
        <v>2300</v>
      </c>
      <c r="T48" s="64"/>
      <c r="U48" s="64"/>
      <c r="V48" s="64"/>
      <c r="W48" s="64"/>
      <c r="X48" s="64"/>
      <c r="Y48" s="64"/>
      <c r="Z48" s="64"/>
    </row>
    <row r="49" spans="1:26" ht="25.5" hidden="1" outlineLevel="2" x14ac:dyDescent="0.2">
      <c r="A49" s="180"/>
      <c r="B49" s="180"/>
      <c r="C49" s="180"/>
      <c r="D49" s="180"/>
      <c r="E49" s="65" t="s">
        <v>571</v>
      </c>
      <c r="F49" s="65" t="s">
        <v>570</v>
      </c>
      <c r="G49" s="62">
        <v>339816</v>
      </c>
      <c r="H49" s="66">
        <v>122065</v>
      </c>
      <c r="I49" s="66">
        <v>34136</v>
      </c>
      <c r="J49" s="66">
        <v>3000</v>
      </c>
      <c r="K49" s="66">
        <v>128015</v>
      </c>
      <c r="L49" s="66">
        <v>12400</v>
      </c>
      <c r="M49" s="66">
        <v>200</v>
      </c>
      <c r="N49" s="66"/>
      <c r="O49" s="66"/>
      <c r="P49" s="66"/>
      <c r="Q49" s="66"/>
      <c r="R49" s="66">
        <v>40000</v>
      </c>
      <c r="S49" s="66"/>
      <c r="T49" s="66"/>
      <c r="U49" s="66"/>
      <c r="V49" s="66"/>
      <c r="W49" s="66"/>
      <c r="X49" s="66"/>
      <c r="Y49" s="66"/>
      <c r="Z49" s="66"/>
    </row>
    <row r="50" spans="1:26" ht="25.5" hidden="1" outlineLevel="2" x14ac:dyDescent="0.2">
      <c r="A50" s="181"/>
      <c r="B50" s="181"/>
      <c r="C50" s="181"/>
      <c r="D50" s="181"/>
      <c r="E50" s="63" t="s">
        <v>569</v>
      </c>
      <c r="F50" s="63" t="s">
        <v>568</v>
      </c>
      <c r="G50" s="62">
        <v>77425</v>
      </c>
      <c r="H50" s="64">
        <v>27488</v>
      </c>
      <c r="I50" s="64">
        <v>7901</v>
      </c>
      <c r="J50" s="64">
        <v>120</v>
      </c>
      <c r="K50" s="64">
        <v>17929</v>
      </c>
      <c r="L50" s="64">
        <v>7987</v>
      </c>
      <c r="M50" s="64"/>
      <c r="N50" s="64"/>
      <c r="O50" s="64"/>
      <c r="P50" s="64"/>
      <c r="Q50" s="64"/>
      <c r="R50" s="64"/>
      <c r="S50" s="64">
        <v>16000</v>
      </c>
      <c r="T50" s="64"/>
      <c r="U50" s="64"/>
      <c r="V50" s="64"/>
      <c r="W50" s="64"/>
      <c r="X50" s="64"/>
      <c r="Y50" s="64"/>
      <c r="Z50" s="64"/>
    </row>
    <row r="51" spans="1:26" ht="38.25" hidden="1" outlineLevel="2" x14ac:dyDescent="0.2">
      <c r="A51" s="180"/>
      <c r="B51" s="180"/>
      <c r="C51" s="180"/>
      <c r="D51" s="180"/>
      <c r="E51" s="65" t="s">
        <v>28</v>
      </c>
      <c r="F51" s="65" t="s">
        <v>243</v>
      </c>
      <c r="G51" s="62">
        <v>28415</v>
      </c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>
        <v>28415</v>
      </c>
      <c r="W51" s="66"/>
      <c r="X51" s="66"/>
      <c r="Y51" s="66"/>
      <c r="Z51" s="66"/>
    </row>
    <row r="52" spans="1:26" ht="12.75" customHeight="1" outlineLevel="1" collapsed="1" x14ac:dyDescent="0.2">
      <c r="A52" s="184"/>
      <c r="B52" s="184"/>
      <c r="C52" s="61" t="s">
        <v>244</v>
      </c>
      <c r="D52" s="184" t="s">
        <v>331</v>
      </c>
      <c r="E52" s="184"/>
      <c r="F52" s="184"/>
      <c r="G52" s="62">
        <v>21750</v>
      </c>
      <c r="H52" s="62"/>
      <c r="I52" s="62"/>
      <c r="J52" s="62"/>
      <c r="K52" s="62">
        <v>20250</v>
      </c>
      <c r="L52" s="62"/>
      <c r="M52" s="62"/>
      <c r="N52" s="62">
        <v>1500</v>
      </c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</row>
    <row r="53" spans="1:26" ht="25.5" hidden="1" outlineLevel="2" x14ac:dyDescent="0.2">
      <c r="A53" s="180"/>
      <c r="B53" s="180"/>
      <c r="C53" s="180"/>
      <c r="D53" s="180"/>
      <c r="E53" s="65" t="s">
        <v>30</v>
      </c>
      <c r="F53" s="65" t="s">
        <v>245</v>
      </c>
      <c r="G53" s="62">
        <v>21750</v>
      </c>
      <c r="H53" s="66"/>
      <c r="I53" s="66"/>
      <c r="J53" s="66"/>
      <c r="K53" s="66">
        <v>20250</v>
      </c>
      <c r="L53" s="66"/>
      <c r="M53" s="66"/>
      <c r="N53" s="66">
        <v>1500</v>
      </c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</row>
    <row r="54" spans="1:26" ht="12.75" customHeight="1" x14ac:dyDescent="0.2">
      <c r="A54" s="61" t="s">
        <v>31</v>
      </c>
      <c r="B54" s="184" t="s">
        <v>32</v>
      </c>
      <c r="C54" s="184"/>
      <c r="D54" s="184"/>
      <c r="E54" s="184"/>
      <c r="F54" s="184"/>
      <c r="G54" s="62">
        <v>410805</v>
      </c>
      <c r="H54" s="62"/>
      <c r="I54" s="62"/>
      <c r="J54" s="62"/>
      <c r="K54" s="62">
        <v>226890</v>
      </c>
      <c r="L54" s="62">
        <v>11000</v>
      </c>
      <c r="M54" s="62"/>
      <c r="N54" s="62"/>
      <c r="O54" s="62"/>
      <c r="P54" s="62"/>
      <c r="Q54" s="62"/>
      <c r="R54" s="62"/>
      <c r="S54" s="62">
        <v>172915</v>
      </c>
      <c r="T54" s="62"/>
      <c r="U54" s="62"/>
      <c r="V54" s="62"/>
      <c r="W54" s="62"/>
      <c r="X54" s="62"/>
      <c r="Y54" s="62"/>
      <c r="Z54" s="62"/>
    </row>
    <row r="55" spans="1:26" ht="12.75" customHeight="1" outlineLevel="1" collapsed="1" x14ac:dyDescent="0.2">
      <c r="A55" s="184"/>
      <c r="B55" s="184"/>
      <c r="C55" s="61" t="s">
        <v>33</v>
      </c>
      <c r="D55" s="184" t="s">
        <v>34</v>
      </c>
      <c r="E55" s="184"/>
      <c r="F55" s="184"/>
      <c r="G55" s="62">
        <v>191344</v>
      </c>
      <c r="H55" s="62"/>
      <c r="I55" s="62"/>
      <c r="J55" s="62"/>
      <c r="K55" s="62">
        <v>105634</v>
      </c>
      <c r="L55" s="62">
        <v>10000</v>
      </c>
      <c r="M55" s="62"/>
      <c r="N55" s="62"/>
      <c r="O55" s="62"/>
      <c r="P55" s="62"/>
      <c r="Q55" s="62"/>
      <c r="R55" s="62"/>
      <c r="S55" s="62">
        <v>75710</v>
      </c>
      <c r="T55" s="62"/>
      <c r="U55" s="62"/>
      <c r="V55" s="62"/>
      <c r="W55" s="62"/>
      <c r="X55" s="62"/>
      <c r="Y55" s="62"/>
      <c r="Z55" s="62"/>
    </row>
    <row r="56" spans="1:26" ht="25.5" hidden="1" outlineLevel="2" x14ac:dyDescent="0.2">
      <c r="A56" s="181"/>
      <c r="B56" s="181"/>
      <c r="C56" s="181"/>
      <c r="D56" s="181"/>
      <c r="E56" s="63" t="s">
        <v>35</v>
      </c>
      <c r="F56" s="63" t="s">
        <v>34</v>
      </c>
      <c r="G56" s="62">
        <v>191344</v>
      </c>
      <c r="H56" s="64"/>
      <c r="I56" s="64"/>
      <c r="J56" s="64"/>
      <c r="K56" s="64">
        <v>105634</v>
      </c>
      <c r="L56" s="64">
        <v>10000</v>
      </c>
      <c r="M56" s="64"/>
      <c r="N56" s="64"/>
      <c r="O56" s="64"/>
      <c r="P56" s="64"/>
      <c r="Q56" s="64"/>
      <c r="R56" s="64"/>
      <c r="S56" s="64">
        <v>75710</v>
      </c>
      <c r="T56" s="64"/>
      <c r="U56" s="64"/>
      <c r="V56" s="64"/>
      <c r="W56" s="64"/>
      <c r="X56" s="64"/>
      <c r="Y56" s="64"/>
      <c r="Z56" s="64"/>
    </row>
    <row r="57" spans="1:26" ht="12.75" customHeight="1" outlineLevel="1" collapsed="1" x14ac:dyDescent="0.2">
      <c r="A57" s="184"/>
      <c r="B57" s="184"/>
      <c r="C57" s="61" t="s">
        <v>36</v>
      </c>
      <c r="D57" s="184" t="s">
        <v>37</v>
      </c>
      <c r="E57" s="184"/>
      <c r="F57" s="184"/>
      <c r="G57" s="62">
        <v>116726</v>
      </c>
      <c r="H57" s="62"/>
      <c r="I57" s="62"/>
      <c r="J57" s="62"/>
      <c r="K57" s="62">
        <v>100726</v>
      </c>
      <c r="L57" s="62">
        <v>1000</v>
      </c>
      <c r="M57" s="62"/>
      <c r="N57" s="62"/>
      <c r="O57" s="62"/>
      <c r="P57" s="62"/>
      <c r="Q57" s="62"/>
      <c r="R57" s="62"/>
      <c r="S57" s="62">
        <v>15000</v>
      </c>
      <c r="T57" s="62"/>
      <c r="U57" s="62"/>
      <c r="V57" s="62"/>
      <c r="W57" s="62"/>
      <c r="X57" s="62"/>
      <c r="Y57" s="62"/>
      <c r="Z57" s="62"/>
    </row>
    <row r="58" spans="1:26" hidden="1" outlineLevel="2" x14ac:dyDescent="0.2">
      <c r="A58" s="181"/>
      <c r="B58" s="181"/>
      <c r="C58" s="181"/>
      <c r="D58" s="181"/>
      <c r="E58" s="63" t="s">
        <v>38</v>
      </c>
      <c r="F58" s="63" t="s">
        <v>565</v>
      </c>
      <c r="G58" s="62">
        <v>116726</v>
      </c>
      <c r="H58" s="64"/>
      <c r="I58" s="64"/>
      <c r="J58" s="64"/>
      <c r="K58" s="64">
        <v>100726</v>
      </c>
      <c r="L58" s="64">
        <v>1000</v>
      </c>
      <c r="M58" s="64"/>
      <c r="N58" s="64"/>
      <c r="O58" s="64"/>
      <c r="P58" s="64"/>
      <c r="Q58" s="64"/>
      <c r="R58" s="64"/>
      <c r="S58" s="64">
        <v>15000</v>
      </c>
      <c r="T58" s="64"/>
      <c r="U58" s="64"/>
      <c r="V58" s="64"/>
      <c r="W58" s="64"/>
      <c r="X58" s="64"/>
      <c r="Y58" s="64"/>
      <c r="Z58" s="64"/>
    </row>
    <row r="59" spans="1:26" ht="12.75" customHeight="1" outlineLevel="1" collapsed="1" x14ac:dyDescent="0.2">
      <c r="A59" s="184"/>
      <c r="B59" s="184"/>
      <c r="C59" s="61" t="s">
        <v>137</v>
      </c>
      <c r="D59" s="184" t="s">
        <v>138</v>
      </c>
      <c r="E59" s="184"/>
      <c r="F59" s="184"/>
      <c r="G59" s="62">
        <v>102735</v>
      </c>
      <c r="H59" s="62"/>
      <c r="I59" s="62"/>
      <c r="J59" s="62"/>
      <c r="K59" s="62">
        <v>20530</v>
      </c>
      <c r="L59" s="62"/>
      <c r="M59" s="62"/>
      <c r="N59" s="62"/>
      <c r="O59" s="62"/>
      <c r="P59" s="62"/>
      <c r="Q59" s="62"/>
      <c r="R59" s="62"/>
      <c r="S59" s="62">
        <v>82205</v>
      </c>
      <c r="T59" s="62"/>
      <c r="U59" s="62"/>
      <c r="V59" s="62"/>
      <c r="W59" s="62"/>
      <c r="X59" s="62"/>
      <c r="Y59" s="62"/>
      <c r="Z59" s="62"/>
    </row>
    <row r="60" spans="1:26" ht="25.5" hidden="1" outlineLevel="2" x14ac:dyDescent="0.2">
      <c r="A60" s="181"/>
      <c r="B60" s="181"/>
      <c r="C60" s="181"/>
      <c r="D60" s="181"/>
      <c r="E60" s="63" t="s">
        <v>166</v>
      </c>
      <c r="F60" s="63" t="s">
        <v>564</v>
      </c>
      <c r="G60" s="62">
        <v>102735</v>
      </c>
      <c r="H60" s="64"/>
      <c r="I60" s="64"/>
      <c r="J60" s="64"/>
      <c r="K60" s="64">
        <v>20530</v>
      </c>
      <c r="L60" s="64"/>
      <c r="M60" s="64"/>
      <c r="N60" s="64"/>
      <c r="O60" s="64"/>
      <c r="P60" s="64"/>
      <c r="Q60" s="64"/>
      <c r="R60" s="64"/>
      <c r="S60" s="64">
        <v>82205</v>
      </c>
      <c r="T60" s="64"/>
      <c r="U60" s="64"/>
      <c r="V60" s="64"/>
      <c r="W60" s="64"/>
      <c r="X60" s="64"/>
      <c r="Y60" s="64"/>
      <c r="Z60" s="64"/>
    </row>
    <row r="61" spans="1:26" ht="12.75" customHeight="1" x14ac:dyDescent="0.2">
      <c r="A61" s="61" t="s">
        <v>39</v>
      </c>
      <c r="B61" s="184" t="s">
        <v>332</v>
      </c>
      <c r="C61" s="184"/>
      <c r="D61" s="184"/>
      <c r="E61" s="184"/>
      <c r="F61" s="184"/>
      <c r="G61" s="62">
        <v>6372003</v>
      </c>
      <c r="H61" s="62">
        <v>1281450</v>
      </c>
      <c r="I61" s="62">
        <v>366304</v>
      </c>
      <c r="J61" s="62">
        <v>8520</v>
      </c>
      <c r="K61" s="62">
        <v>2661713</v>
      </c>
      <c r="L61" s="62">
        <v>339282</v>
      </c>
      <c r="M61" s="62"/>
      <c r="N61" s="62">
        <v>13712</v>
      </c>
      <c r="O61" s="62">
        <v>150000</v>
      </c>
      <c r="P61" s="62">
        <v>87981</v>
      </c>
      <c r="Q61" s="62"/>
      <c r="R61" s="62"/>
      <c r="S61" s="62">
        <v>1163787</v>
      </c>
      <c r="T61" s="62">
        <v>20027</v>
      </c>
      <c r="U61" s="62"/>
      <c r="V61" s="62">
        <v>8000</v>
      </c>
      <c r="W61" s="62"/>
      <c r="X61" s="62">
        <v>271227</v>
      </c>
      <c r="Y61" s="62"/>
      <c r="Z61" s="62"/>
    </row>
    <row r="62" spans="1:26" ht="12.75" customHeight="1" outlineLevel="1" collapsed="1" x14ac:dyDescent="0.2">
      <c r="A62" s="184"/>
      <c r="B62" s="184"/>
      <c r="C62" s="61" t="s">
        <v>40</v>
      </c>
      <c r="D62" s="184" t="s">
        <v>41</v>
      </c>
      <c r="E62" s="184"/>
      <c r="F62" s="184"/>
      <c r="G62" s="62">
        <v>4447965</v>
      </c>
      <c r="H62" s="62">
        <v>944575</v>
      </c>
      <c r="I62" s="62">
        <v>269016</v>
      </c>
      <c r="J62" s="62">
        <v>1320</v>
      </c>
      <c r="K62" s="62">
        <v>1746023</v>
      </c>
      <c r="L62" s="62">
        <v>137806</v>
      </c>
      <c r="M62" s="62"/>
      <c r="N62" s="62">
        <v>10642</v>
      </c>
      <c r="O62" s="62"/>
      <c r="P62" s="62">
        <v>87981</v>
      </c>
      <c r="Q62" s="62"/>
      <c r="R62" s="62"/>
      <c r="S62" s="62">
        <v>951348</v>
      </c>
      <c r="T62" s="62">
        <v>20027</v>
      </c>
      <c r="U62" s="62"/>
      <c r="V62" s="62">
        <v>8000</v>
      </c>
      <c r="W62" s="62"/>
      <c r="X62" s="62">
        <v>271227</v>
      </c>
      <c r="Y62" s="62"/>
      <c r="Z62" s="62"/>
    </row>
    <row r="63" spans="1:26" ht="38.25" hidden="1" outlineLevel="2" x14ac:dyDescent="0.2">
      <c r="A63" s="180"/>
      <c r="B63" s="180"/>
      <c r="C63" s="180"/>
      <c r="D63" s="180"/>
      <c r="E63" s="65" t="s">
        <v>42</v>
      </c>
      <c r="F63" s="65" t="s">
        <v>246</v>
      </c>
      <c r="G63" s="62">
        <v>1445598</v>
      </c>
      <c r="H63" s="66">
        <v>486074</v>
      </c>
      <c r="I63" s="66">
        <v>140129</v>
      </c>
      <c r="J63" s="66">
        <v>1300</v>
      </c>
      <c r="K63" s="66">
        <v>193699</v>
      </c>
      <c r="L63" s="66">
        <v>55337</v>
      </c>
      <c r="M63" s="66"/>
      <c r="N63" s="66">
        <v>4030</v>
      </c>
      <c r="O63" s="66"/>
      <c r="P63" s="66"/>
      <c r="Q63" s="66"/>
      <c r="R63" s="66"/>
      <c r="S63" s="66">
        <v>545002</v>
      </c>
      <c r="T63" s="66">
        <v>20027</v>
      </c>
      <c r="U63" s="66"/>
      <c r="V63" s="66"/>
      <c r="W63" s="66"/>
      <c r="X63" s="66"/>
      <c r="Y63" s="66"/>
      <c r="Z63" s="66"/>
    </row>
    <row r="64" spans="1:26" hidden="1" outlineLevel="2" x14ac:dyDescent="0.2">
      <c r="A64" s="181"/>
      <c r="B64" s="181"/>
      <c r="C64" s="181"/>
      <c r="D64" s="181"/>
      <c r="E64" s="63" t="s">
        <v>43</v>
      </c>
      <c r="F64" s="63" t="s">
        <v>563</v>
      </c>
      <c r="G64" s="62">
        <v>1503891</v>
      </c>
      <c r="H64" s="64">
        <v>323632</v>
      </c>
      <c r="I64" s="64">
        <v>91018</v>
      </c>
      <c r="J64" s="64"/>
      <c r="K64" s="64">
        <v>858702</v>
      </c>
      <c r="L64" s="64">
        <v>55620</v>
      </c>
      <c r="M64" s="64"/>
      <c r="N64" s="64"/>
      <c r="O64" s="64"/>
      <c r="P64" s="64"/>
      <c r="Q64" s="64"/>
      <c r="R64" s="64"/>
      <c r="S64" s="64">
        <v>174919</v>
      </c>
      <c r="T64" s="64"/>
      <c r="U64" s="64"/>
      <c r="V64" s="64"/>
      <c r="W64" s="64"/>
      <c r="X64" s="64"/>
      <c r="Y64" s="64"/>
      <c r="Z64" s="64"/>
    </row>
    <row r="65" spans="1:26" ht="25.5" hidden="1" outlineLevel="2" x14ac:dyDescent="0.2">
      <c r="A65" s="180"/>
      <c r="B65" s="180"/>
      <c r="C65" s="180"/>
      <c r="D65" s="180"/>
      <c r="E65" s="65" t="s">
        <v>44</v>
      </c>
      <c r="F65" s="65" t="s">
        <v>612</v>
      </c>
      <c r="G65" s="62">
        <v>235713</v>
      </c>
      <c r="H65" s="66">
        <v>92942</v>
      </c>
      <c r="I65" s="66">
        <v>26299</v>
      </c>
      <c r="J65" s="66">
        <v>20</v>
      </c>
      <c r="K65" s="66">
        <v>103572</v>
      </c>
      <c r="L65" s="66">
        <v>7760</v>
      </c>
      <c r="M65" s="66"/>
      <c r="N65" s="66">
        <v>120</v>
      </c>
      <c r="O65" s="66"/>
      <c r="P65" s="66"/>
      <c r="Q65" s="66"/>
      <c r="R65" s="66"/>
      <c r="S65" s="66">
        <v>5000</v>
      </c>
      <c r="T65" s="66"/>
      <c r="U65" s="66"/>
      <c r="V65" s="66"/>
      <c r="W65" s="66"/>
      <c r="X65" s="66"/>
      <c r="Y65" s="66"/>
      <c r="Z65" s="66"/>
    </row>
    <row r="66" spans="1:26" ht="38.25" hidden="1" outlineLevel="2" x14ac:dyDescent="0.2">
      <c r="A66" s="181"/>
      <c r="B66" s="181"/>
      <c r="C66" s="181"/>
      <c r="D66" s="181"/>
      <c r="E66" s="63" t="s">
        <v>45</v>
      </c>
      <c r="F66" s="63" t="s">
        <v>247</v>
      </c>
      <c r="G66" s="62">
        <v>246941</v>
      </c>
      <c r="H66" s="64"/>
      <c r="I66" s="64"/>
      <c r="J66" s="64"/>
      <c r="K66" s="64">
        <v>57650</v>
      </c>
      <c r="L66" s="64"/>
      <c r="M66" s="64"/>
      <c r="N66" s="64">
        <v>1493</v>
      </c>
      <c r="O66" s="64"/>
      <c r="P66" s="64"/>
      <c r="Q66" s="64"/>
      <c r="R66" s="64"/>
      <c r="S66" s="64">
        <v>179798</v>
      </c>
      <c r="T66" s="64"/>
      <c r="U66" s="64"/>
      <c r="V66" s="64">
        <v>8000</v>
      </c>
      <c r="W66" s="64"/>
      <c r="X66" s="64"/>
      <c r="Y66" s="64"/>
      <c r="Z66" s="64"/>
    </row>
    <row r="67" spans="1:26" ht="25.5" hidden="1" outlineLevel="2" x14ac:dyDescent="0.2">
      <c r="A67" s="180"/>
      <c r="B67" s="180"/>
      <c r="C67" s="180"/>
      <c r="D67" s="180"/>
      <c r="E67" s="65" t="s">
        <v>46</v>
      </c>
      <c r="F67" s="65" t="s">
        <v>248</v>
      </c>
      <c r="G67" s="62">
        <v>17643</v>
      </c>
      <c r="H67" s="66"/>
      <c r="I67" s="66"/>
      <c r="J67" s="66"/>
      <c r="K67" s="66">
        <v>17143</v>
      </c>
      <c r="L67" s="66">
        <v>500</v>
      </c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</row>
    <row r="68" spans="1:26" ht="25.5" hidden="1" outlineLevel="2" x14ac:dyDescent="0.2">
      <c r="A68" s="181"/>
      <c r="B68" s="181"/>
      <c r="C68" s="181"/>
      <c r="D68" s="181"/>
      <c r="E68" s="63" t="s">
        <v>249</v>
      </c>
      <c r="F68" s="63" t="s">
        <v>250</v>
      </c>
      <c r="G68" s="62">
        <v>386830</v>
      </c>
      <c r="H68" s="64"/>
      <c r="I68" s="64"/>
      <c r="J68" s="64"/>
      <c r="K68" s="64"/>
      <c r="L68" s="64">
        <v>5911</v>
      </c>
      <c r="M68" s="64"/>
      <c r="N68" s="64"/>
      <c r="O68" s="64"/>
      <c r="P68" s="64">
        <v>87981</v>
      </c>
      <c r="Q68" s="64"/>
      <c r="R68" s="64"/>
      <c r="S68" s="64">
        <v>21711</v>
      </c>
      <c r="T68" s="64"/>
      <c r="U68" s="64"/>
      <c r="V68" s="64"/>
      <c r="W68" s="64"/>
      <c r="X68" s="64">
        <v>271227</v>
      </c>
      <c r="Y68" s="64"/>
      <c r="Z68" s="64"/>
    </row>
    <row r="69" spans="1:26" ht="25.5" hidden="1" outlineLevel="2" x14ac:dyDescent="0.2">
      <c r="A69" s="180"/>
      <c r="B69" s="180"/>
      <c r="C69" s="180"/>
      <c r="D69" s="180"/>
      <c r="E69" s="65" t="s">
        <v>561</v>
      </c>
      <c r="F69" s="65" t="s">
        <v>560</v>
      </c>
      <c r="G69" s="62">
        <v>36734</v>
      </c>
      <c r="H69" s="66"/>
      <c r="I69" s="66"/>
      <c r="J69" s="66"/>
      <c r="K69" s="66">
        <v>35250</v>
      </c>
      <c r="L69" s="66">
        <v>100</v>
      </c>
      <c r="M69" s="66"/>
      <c r="N69" s="66">
        <v>1384</v>
      </c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</row>
    <row r="70" spans="1:26" ht="25.5" hidden="1" outlineLevel="2" x14ac:dyDescent="0.2">
      <c r="A70" s="181"/>
      <c r="B70" s="181"/>
      <c r="C70" s="181"/>
      <c r="D70" s="181"/>
      <c r="E70" s="63" t="s">
        <v>559</v>
      </c>
      <c r="F70" s="63" t="s">
        <v>558</v>
      </c>
      <c r="G70" s="62">
        <v>22440</v>
      </c>
      <c r="H70" s="64"/>
      <c r="I70" s="64"/>
      <c r="J70" s="64"/>
      <c r="K70" s="64">
        <v>20740</v>
      </c>
      <c r="L70" s="64">
        <v>1692</v>
      </c>
      <c r="M70" s="64"/>
      <c r="N70" s="64">
        <v>8</v>
      </c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 spans="1:26" hidden="1" outlineLevel="2" x14ac:dyDescent="0.2">
      <c r="A71" s="180"/>
      <c r="B71" s="180"/>
      <c r="C71" s="180"/>
      <c r="D71" s="180"/>
      <c r="E71" s="65" t="s">
        <v>557</v>
      </c>
      <c r="F71" s="65" t="s">
        <v>556</v>
      </c>
      <c r="G71" s="62">
        <v>153760</v>
      </c>
      <c r="H71" s="66"/>
      <c r="I71" s="66"/>
      <c r="J71" s="66"/>
      <c r="K71" s="66">
        <v>152960</v>
      </c>
      <c r="L71" s="66">
        <v>800</v>
      </c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</row>
    <row r="72" spans="1:26" hidden="1" outlineLevel="2" x14ac:dyDescent="0.2">
      <c r="A72" s="181"/>
      <c r="B72" s="181"/>
      <c r="C72" s="181"/>
      <c r="D72" s="181"/>
      <c r="E72" s="63" t="s">
        <v>555</v>
      </c>
      <c r="F72" s="63" t="s">
        <v>554</v>
      </c>
      <c r="G72" s="62">
        <v>28306</v>
      </c>
      <c r="H72" s="64"/>
      <c r="I72" s="64"/>
      <c r="J72" s="64"/>
      <c r="K72" s="64">
        <v>24921</v>
      </c>
      <c r="L72" s="64">
        <v>3100</v>
      </c>
      <c r="M72" s="64"/>
      <c r="N72" s="64">
        <v>285</v>
      </c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 spans="1:26" hidden="1" outlineLevel="2" x14ac:dyDescent="0.2">
      <c r="A73" s="180"/>
      <c r="B73" s="180"/>
      <c r="C73" s="180"/>
      <c r="D73" s="180"/>
      <c r="E73" s="65" t="s">
        <v>553</v>
      </c>
      <c r="F73" s="65" t="s">
        <v>552</v>
      </c>
      <c r="G73" s="62">
        <v>25155</v>
      </c>
      <c r="H73" s="66"/>
      <c r="I73" s="66"/>
      <c r="J73" s="66"/>
      <c r="K73" s="66">
        <v>21130</v>
      </c>
      <c r="L73" s="66">
        <v>3835</v>
      </c>
      <c r="M73" s="66"/>
      <c r="N73" s="66">
        <v>190</v>
      </c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</row>
    <row r="74" spans="1:26" ht="25.5" hidden="1" outlineLevel="2" x14ac:dyDescent="0.2">
      <c r="A74" s="181"/>
      <c r="B74" s="181"/>
      <c r="C74" s="181"/>
      <c r="D74" s="181"/>
      <c r="E74" s="63" t="s">
        <v>47</v>
      </c>
      <c r="F74" s="63" t="s">
        <v>251</v>
      </c>
      <c r="G74" s="62">
        <v>203631</v>
      </c>
      <c r="H74" s="64">
        <v>41927</v>
      </c>
      <c r="I74" s="64">
        <v>11570</v>
      </c>
      <c r="J74" s="64"/>
      <c r="K74" s="64">
        <v>139866</v>
      </c>
      <c r="L74" s="64">
        <v>2751</v>
      </c>
      <c r="M74" s="64"/>
      <c r="N74" s="64">
        <v>632</v>
      </c>
      <c r="O74" s="64"/>
      <c r="P74" s="64"/>
      <c r="Q74" s="64"/>
      <c r="R74" s="64"/>
      <c r="S74" s="64">
        <v>6885</v>
      </c>
      <c r="T74" s="64"/>
      <c r="U74" s="64"/>
      <c r="V74" s="64"/>
      <c r="W74" s="64"/>
      <c r="X74" s="64"/>
      <c r="Y74" s="64"/>
      <c r="Z74" s="64"/>
    </row>
    <row r="75" spans="1:26" ht="25.5" hidden="1" outlineLevel="2" x14ac:dyDescent="0.2">
      <c r="A75" s="180"/>
      <c r="B75" s="180"/>
      <c r="C75" s="180"/>
      <c r="D75" s="180"/>
      <c r="E75" s="65" t="s">
        <v>48</v>
      </c>
      <c r="F75" s="65" t="s">
        <v>252</v>
      </c>
      <c r="G75" s="62">
        <v>141323</v>
      </c>
      <c r="H75" s="66"/>
      <c r="I75" s="66"/>
      <c r="J75" s="66"/>
      <c r="K75" s="66">
        <v>120390</v>
      </c>
      <c r="L75" s="66">
        <v>400</v>
      </c>
      <c r="M75" s="66"/>
      <c r="N75" s="66">
        <v>2500</v>
      </c>
      <c r="O75" s="66"/>
      <c r="P75" s="66"/>
      <c r="Q75" s="66"/>
      <c r="R75" s="66"/>
      <c r="S75" s="66">
        <v>18033</v>
      </c>
      <c r="T75" s="66"/>
      <c r="U75" s="66"/>
      <c r="V75" s="66"/>
      <c r="W75" s="66"/>
      <c r="X75" s="66"/>
      <c r="Y75" s="66"/>
      <c r="Z75" s="66"/>
    </row>
    <row r="76" spans="1:26" ht="12.75" customHeight="1" outlineLevel="1" collapsed="1" x14ac:dyDescent="0.2">
      <c r="A76" s="184"/>
      <c r="B76" s="184"/>
      <c r="C76" s="61" t="s">
        <v>49</v>
      </c>
      <c r="D76" s="184" t="s">
        <v>50</v>
      </c>
      <c r="E76" s="184"/>
      <c r="F76" s="184"/>
      <c r="G76" s="62">
        <v>828854</v>
      </c>
      <c r="H76" s="62"/>
      <c r="I76" s="62"/>
      <c r="J76" s="62"/>
      <c r="K76" s="62">
        <v>641534</v>
      </c>
      <c r="L76" s="62">
        <v>17016</v>
      </c>
      <c r="M76" s="62"/>
      <c r="N76" s="62">
        <v>70</v>
      </c>
      <c r="O76" s="62"/>
      <c r="P76" s="62"/>
      <c r="Q76" s="62"/>
      <c r="R76" s="62"/>
      <c r="S76" s="62">
        <v>170234</v>
      </c>
      <c r="T76" s="62"/>
      <c r="U76" s="62"/>
      <c r="V76" s="62"/>
      <c r="W76" s="62"/>
      <c r="X76" s="62"/>
      <c r="Y76" s="62"/>
      <c r="Z76" s="62"/>
    </row>
    <row r="77" spans="1:26" hidden="1" outlineLevel="2" x14ac:dyDescent="0.2">
      <c r="A77" s="180"/>
      <c r="B77" s="180"/>
      <c r="C77" s="180"/>
      <c r="D77" s="180"/>
      <c r="E77" s="65" t="s">
        <v>51</v>
      </c>
      <c r="F77" s="65" t="s">
        <v>50</v>
      </c>
      <c r="G77" s="62">
        <v>828854</v>
      </c>
      <c r="H77" s="66"/>
      <c r="I77" s="66"/>
      <c r="J77" s="66"/>
      <c r="K77" s="66">
        <v>641534</v>
      </c>
      <c r="L77" s="66">
        <v>17016</v>
      </c>
      <c r="M77" s="66"/>
      <c r="N77" s="66">
        <v>70</v>
      </c>
      <c r="O77" s="66"/>
      <c r="P77" s="66"/>
      <c r="Q77" s="66"/>
      <c r="R77" s="66"/>
      <c r="S77" s="66">
        <v>170234</v>
      </c>
      <c r="T77" s="66"/>
      <c r="U77" s="66"/>
      <c r="V77" s="66"/>
      <c r="W77" s="66"/>
      <c r="X77" s="66"/>
      <c r="Y77" s="66"/>
      <c r="Z77" s="66"/>
    </row>
    <row r="78" spans="1:26" ht="25.5" hidden="1" outlineLevel="2" x14ac:dyDescent="0.2">
      <c r="A78" s="181"/>
      <c r="B78" s="181"/>
      <c r="C78" s="181"/>
      <c r="D78" s="181"/>
      <c r="E78" s="63" t="s">
        <v>143</v>
      </c>
      <c r="F78" s="63" t="s">
        <v>262</v>
      </c>
      <c r="G78" s="62">
        <v>0</v>
      </c>
      <c r="H78" s="64"/>
      <c r="I78" s="64"/>
      <c r="J78" s="64"/>
      <c r="K78" s="64"/>
      <c r="L78" s="64">
        <v>0</v>
      </c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 spans="1:26" ht="12.75" customHeight="1" outlineLevel="1" collapsed="1" x14ac:dyDescent="0.2">
      <c r="A79" s="184"/>
      <c r="B79" s="184"/>
      <c r="C79" s="61" t="s">
        <v>52</v>
      </c>
      <c r="D79" s="184" t="s">
        <v>333</v>
      </c>
      <c r="E79" s="184"/>
      <c r="F79" s="184"/>
      <c r="G79" s="62">
        <v>1095184</v>
      </c>
      <c r="H79" s="62">
        <v>336875</v>
      </c>
      <c r="I79" s="62">
        <v>97288</v>
      </c>
      <c r="J79" s="62">
        <v>7200</v>
      </c>
      <c r="K79" s="62">
        <v>274156</v>
      </c>
      <c r="L79" s="62">
        <v>184460</v>
      </c>
      <c r="M79" s="62"/>
      <c r="N79" s="62">
        <v>3000</v>
      </c>
      <c r="O79" s="62">
        <v>150000</v>
      </c>
      <c r="P79" s="62"/>
      <c r="Q79" s="62"/>
      <c r="R79" s="62"/>
      <c r="S79" s="62">
        <v>42205</v>
      </c>
      <c r="T79" s="62"/>
      <c r="U79" s="62"/>
      <c r="V79" s="62"/>
      <c r="W79" s="62"/>
      <c r="X79" s="62"/>
      <c r="Y79" s="62"/>
      <c r="Z79" s="62"/>
    </row>
    <row r="80" spans="1:26" hidden="1" outlineLevel="2" x14ac:dyDescent="0.2">
      <c r="A80" s="181"/>
      <c r="B80" s="181"/>
      <c r="C80" s="181"/>
      <c r="D80" s="181"/>
      <c r="E80" s="63" t="s">
        <v>53</v>
      </c>
      <c r="F80" s="63" t="s">
        <v>254</v>
      </c>
      <c r="G80" s="62">
        <v>16169</v>
      </c>
      <c r="H80" s="64">
        <v>11185</v>
      </c>
      <c r="I80" s="64">
        <v>2639</v>
      </c>
      <c r="J80" s="64"/>
      <c r="K80" s="64">
        <v>2345</v>
      </c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 spans="1:26" hidden="1" outlineLevel="2" x14ac:dyDescent="0.2">
      <c r="A81" s="180"/>
      <c r="B81" s="180"/>
      <c r="C81" s="180"/>
      <c r="D81" s="180"/>
      <c r="E81" s="65" t="s">
        <v>124</v>
      </c>
      <c r="F81" s="65" t="s">
        <v>125</v>
      </c>
      <c r="G81" s="62">
        <v>197965</v>
      </c>
      <c r="H81" s="66">
        <v>73473</v>
      </c>
      <c r="I81" s="66">
        <v>20922</v>
      </c>
      <c r="J81" s="66"/>
      <c r="K81" s="66">
        <v>92920</v>
      </c>
      <c r="L81" s="66">
        <v>10650</v>
      </c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</row>
    <row r="82" spans="1:26" ht="25.5" hidden="1" outlineLevel="2" x14ac:dyDescent="0.2">
      <c r="A82" s="181"/>
      <c r="B82" s="181"/>
      <c r="C82" s="181"/>
      <c r="D82" s="181"/>
      <c r="E82" s="63" t="s">
        <v>54</v>
      </c>
      <c r="F82" s="63" t="s">
        <v>255</v>
      </c>
      <c r="G82" s="62">
        <v>881050</v>
      </c>
      <c r="H82" s="64">
        <v>252217</v>
      </c>
      <c r="I82" s="64">
        <v>73727</v>
      </c>
      <c r="J82" s="64">
        <v>7200</v>
      </c>
      <c r="K82" s="64">
        <v>178891</v>
      </c>
      <c r="L82" s="64">
        <v>173810</v>
      </c>
      <c r="M82" s="64"/>
      <c r="N82" s="64">
        <v>3000</v>
      </c>
      <c r="O82" s="64">
        <v>150000</v>
      </c>
      <c r="P82" s="64"/>
      <c r="Q82" s="64"/>
      <c r="R82" s="64"/>
      <c r="S82" s="64">
        <v>42205</v>
      </c>
      <c r="T82" s="64"/>
      <c r="U82" s="64"/>
      <c r="V82" s="64"/>
      <c r="W82" s="64"/>
      <c r="X82" s="64"/>
      <c r="Y82" s="64"/>
      <c r="Z82" s="64"/>
    </row>
    <row r="83" spans="1:26" ht="12.75" customHeight="1" x14ac:dyDescent="0.2">
      <c r="A83" s="61" t="s">
        <v>55</v>
      </c>
      <c r="B83" s="184" t="s">
        <v>334</v>
      </c>
      <c r="C83" s="184"/>
      <c r="D83" s="184"/>
      <c r="E83" s="184"/>
      <c r="F83" s="184"/>
      <c r="G83" s="62">
        <v>4580532</v>
      </c>
      <c r="H83" s="62">
        <v>1497022</v>
      </c>
      <c r="I83" s="62">
        <v>410275</v>
      </c>
      <c r="J83" s="62">
        <v>13772</v>
      </c>
      <c r="K83" s="62">
        <v>1187190</v>
      </c>
      <c r="L83" s="62">
        <v>215516</v>
      </c>
      <c r="M83" s="62">
        <v>12731</v>
      </c>
      <c r="N83" s="62">
        <v>16725</v>
      </c>
      <c r="O83" s="62">
        <v>490723</v>
      </c>
      <c r="P83" s="62"/>
      <c r="Q83" s="62"/>
      <c r="R83" s="62">
        <v>1452</v>
      </c>
      <c r="S83" s="62">
        <v>729106</v>
      </c>
      <c r="T83" s="62">
        <v>700</v>
      </c>
      <c r="U83" s="62"/>
      <c r="V83" s="62"/>
      <c r="W83" s="62"/>
      <c r="X83" s="62">
        <v>5320</v>
      </c>
      <c r="Y83" s="62"/>
      <c r="Z83" s="62"/>
    </row>
    <row r="84" spans="1:26" ht="12.75" customHeight="1" outlineLevel="1" collapsed="1" x14ac:dyDescent="0.2">
      <c r="A84" s="184"/>
      <c r="B84" s="184"/>
      <c r="C84" s="61" t="s">
        <v>56</v>
      </c>
      <c r="D84" s="184" t="s">
        <v>335</v>
      </c>
      <c r="E84" s="184"/>
      <c r="F84" s="184"/>
      <c r="G84" s="62">
        <v>1329366</v>
      </c>
      <c r="H84" s="62">
        <v>72306</v>
      </c>
      <c r="I84" s="62">
        <v>20321</v>
      </c>
      <c r="J84" s="62"/>
      <c r="K84" s="62">
        <v>170286</v>
      </c>
      <c r="L84" s="62">
        <v>25862</v>
      </c>
      <c r="M84" s="62"/>
      <c r="N84" s="62">
        <v>13461</v>
      </c>
      <c r="O84" s="62">
        <v>368724</v>
      </c>
      <c r="P84" s="62"/>
      <c r="Q84" s="62"/>
      <c r="R84" s="62"/>
      <c r="S84" s="62">
        <v>658406</v>
      </c>
      <c r="T84" s="62"/>
      <c r="U84" s="62"/>
      <c r="V84" s="62"/>
      <c r="W84" s="62"/>
      <c r="X84" s="62"/>
      <c r="Y84" s="62"/>
      <c r="Z84" s="62"/>
    </row>
    <row r="85" spans="1:26" hidden="1" outlineLevel="2" x14ac:dyDescent="0.2">
      <c r="A85" s="180"/>
      <c r="B85" s="180"/>
      <c r="C85" s="180"/>
      <c r="D85" s="180"/>
      <c r="E85" s="65" t="s">
        <v>57</v>
      </c>
      <c r="F85" s="65" t="s">
        <v>256</v>
      </c>
      <c r="G85" s="62">
        <v>1108395</v>
      </c>
      <c r="H85" s="66">
        <v>58159</v>
      </c>
      <c r="I85" s="66">
        <v>16216</v>
      </c>
      <c r="J85" s="66"/>
      <c r="K85" s="66">
        <v>130510</v>
      </c>
      <c r="L85" s="66">
        <v>17217</v>
      </c>
      <c r="M85" s="66"/>
      <c r="N85" s="66">
        <v>13461</v>
      </c>
      <c r="O85" s="66">
        <v>277997</v>
      </c>
      <c r="P85" s="66"/>
      <c r="Q85" s="66"/>
      <c r="R85" s="66"/>
      <c r="S85" s="66">
        <v>594835</v>
      </c>
      <c r="T85" s="66"/>
      <c r="U85" s="66"/>
      <c r="V85" s="66"/>
      <c r="W85" s="66"/>
      <c r="X85" s="66"/>
      <c r="Y85" s="66"/>
      <c r="Z85" s="66"/>
    </row>
    <row r="86" spans="1:26" ht="25.5" hidden="1" outlineLevel="2" x14ac:dyDescent="0.2">
      <c r="A86" s="181"/>
      <c r="B86" s="181"/>
      <c r="C86" s="181"/>
      <c r="D86" s="181"/>
      <c r="E86" s="63" t="s">
        <v>58</v>
      </c>
      <c r="F86" s="63" t="s">
        <v>257</v>
      </c>
      <c r="G86" s="62">
        <v>90727</v>
      </c>
      <c r="H86" s="64"/>
      <c r="I86" s="64"/>
      <c r="J86" s="64"/>
      <c r="K86" s="64"/>
      <c r="L86" s="64"/>
      <c r="M86" s="64"/>
      <c r="N86" s="64"/>
      <c r="O86" s="64">
        <v>90727</v>
      </c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 spans="1:26" ht="51" hidden="1" outlineLevel="2" x14ac:dyDescent="0.2">
      <c r="A87" s="180"/>
      <c r="B87" s="180"/>
      <c r="C87" s="180"/>
      <c r="D87" s="180"/>
      <c r="E87" s="65" t="s">
        <v>139</v>
      </c>
      <c r="F87" s="65" t="s">
        <v>551</v>
      </c>
      <c r="G87" s="62">
        <v>122414</v>
      </c>
      <c r="H87" s="66">
        <v>13339</v>
      </c>
      <c r="I87" s="66">
        <v>3913</v>
      </c>
      <c r="J87" s="66"/>
      <c r="K87" s="66">
        <v>35741</v>
      </c>
      <c r="L87" s="66">
        <v>5850</v>
      </c>
      <c r="M87" s="66"/>
      <c r="N87" s="66"/>
      <c r="O87" s="66"/>
      <c r="P87" s="66"/>
      <c r="Q87" s="66"/>
      <c r="R87" s="66"/>
      <c r="S87" s="66">
        <v>63571</v>
      </c>
      <c r="T87" s="66"/>
      <c r="U87" s="66"/>
      <c r="V87" s="66"/>
      <c r="W87" s="66"/>
      <c r="X87" s="66"/>
      <c r="Y87" s="66"/>
      <c r="Z87" s="66"/>
    </row>
    <row r="88" spans="1:26" ht="38.25" hidden="1" outlineLevel="2" x14ac:dyDescent="0.2">
      <c r="A88" s="181"/>
      <c r="B88" s="181"/>
      <c r="C88" s="181"/>
      <c r="D88" s="181"/>
      <c r="E88" s="63" t="s">
        <v>174</v>
      </c>
      <c r="F88" s="63" t="s">
        <v>341</v>
      </c>
      <c r="G88" s="62">
        <v>4650</v>
      </c>
      <c r="H88" s="64"/>
      <c r="I88" s="64"/>
      <c r="J88" s="64"/>
      <c r="K88" s="64">
        <v>3150</v>
      </c>
      <c r="L88" s="64">
        <v>1500</v>
      </c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 spans="1:26" ht="38.25" hidden="1" outlineLevel="2" x14ac:dyDescent="0.2">
      <c r="A89" s="180"/>
      <c r="B89" s="180"/>
      <c r="C89" s="180"/>
      <c r="D89" s="180"/>
      <c r="E89" s="65" t="s">
        <v>550</v>
      </c>
      <c r="F89" s="65" t="s">
        <v>549</v>
      </c>
      <c r="G89" s="62">
        <v>3180</v>
      </c>
      <c r="H89" s="66">
        <v>808</v>
      </c>
      <c r="I89" s="66">
        <v>192</v>
      </c>
      <c r="J89" s="66"/>
      <c r="K89" s="66">
        <v>885</v>
      </c>
      <c r="L89" s="66">
        <v>1295</v>
      </c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</row>
    <row r="90" spans="1:26" ht="12.75" customHeight="1" outlineLevel="1" collapsed="1" x14ac:dyDescent="0.2">
      <c r="A90" s="184"/>
      <c r="B90" s="184"/>
      <c r="C90" s="61" t="s">
        <v>258</v>
      </c>
      <c r="D90" s="184" t="s">
        <v>59</v>
      </c>
      <c r="E90" s="184"/>
      <c r="F90" s="184"/>
      <c r="G90" s="62">
        <v>585209</v>
      </c>
      <c r="H90" s="62">
        <v>276797</v>
      </c>
      <c r="I90" s="62">
        <v>82384</v>
      </c>
      <c r="J90" s="62">
        <v>3147</v>
      </c>
      <c r="K90" s="62">
        <v>112705</v>
      </c>
      <c r="L90" s="62">
        <v>37121</v>
      </c>
      <c r="M90" s="62">
        <v>12615</v>
      </c>
      <c r="N90" s="62">
        <v>60</v>
      </c>
      <c r="O90" s="62"/>
      <c r="P90" s="62"/>
      <c r="Q90" s="62"/>
      <c r="R90" s="62"/>
      <c r="S90" s="62">
        <v>55060</v>
      </c>
      <c r="T90" s="62"/>
      <c r="U90" s="62"/>
      <c r="V90" s="62"/>
      <c r="W90" s="62"/>
      <c r="X90" s="62">
        <v>5320</v>
      </c>
      <c r="Y90" s="62"/>
      <c r="Z90" s="62"/>
    </row>
    <row r="91" spans="1:26" hidden="1" outlineLevel="2" x14ac:dyDescent="0.2">
      <c r="A91" s="180"/>
      <c r="B91" s="180"/>
      <c r="C91" s="180"/>
      <c r="D91" s="180"/>
      <c r="E91" s="65" t="s">
        <v>60</v>
      </c>
      <c r="F91" s="65" t="s">
        <v>61</v>
      </c>
      <c r="G91" s="62">
        <v>229003</v>
      </c>
      <c r="H91" s="66">
        <v>115596</v>
      </c>
      <c r="I91" s="66">
        <v>33993</v>
      </c>
      <c r="J91" s="66">
        <v>850</v>
      </c>
      <c r="K91" s="66">
        <v>51488</v>
      </c>
      <c r="L91" s="66">
        <v>6811</v>
      </c>
      <c r="M91" s="66">
        <v>2400</v>
      </c>
      <c r="N91" s="66"/>
      <c r="O91" s="66"/>
      <c r="P91" s="66"/>
      <c r="Q91" s="66"/>
      <c r="R91" s="66"/>
      <c r="S91" s="66">
        <v>16450</v>
      </c>
      <c r="T91" s="66"/>
      <c r="U91" s="66"/>
      <c r="V91" s="66"/>
      <c r="W91" s="66"/>
      <c r="X91" s="66">
        <v>1415</v>
      </c>
      <c r="Y91" s="66"/>
      <c r="Z91" s="66"/>
    </row>
    <row r="92" spans="1:26" ht="25.5" hidden="1" outlineLevel="2" x14ac:dyDescent="0.2">
      <c r="A92" s="181"/>
      <c r="B92" s="181"/>
      <c r="C92" s="181"/>
      <c r="D92" s="181"/>
      <c r="E92" s="63" t="s">
        <v>62</v>
      </c>
      <c r="F92" s="63" t="s">
        <v>1008</v>
      </c>
      <c r="G92" s="62">
        <v>19862</v>
      </c>
      <c r="H92" s="64">
        <v>11797</v>
      </c>
      <c r="I92" s="64">
        <v>3602</v>
      </c>
      <c r="J92" s="64">
        <v>120</v>
      </c>
      <c r="K92" s="64">
        <v>1103</v>
      </c>
      <c r="L92" s="64">
        <v>540</v>
      </c>
      <c r="M92" s="64">
        <v>700</v>
      </c>
      <c r="N92" s="64"/>
      <c r="O92" s="64"/>
      <c r="P92" s="64"/>
      <c r="Q92" s="64"/>
      <c r="R92" s="64"/>
      <c r="S92" s="64">
        <v>2000</v>
      </c>
      <c r="T92" s="64"/>
      <c r="U92" s="64"/>
      <c r="V92" s="64"/>
      <c r="W92" s="64"/>
      <c r="X92" s="64"/>
      <c r="Y92" s="64"/>
      <c r="Z92" s="64"/>
    </row>
    <row r="93" spans="1:26" ht="25.5" hidden="1" outlineLevel="2" x14ac:dyDescent="0.2">
      <c r="A93" s="180"/>
      <c r="B93" s="180"/>
      <c r="C93" s="180"/>
      <c r="D93" s="180"/>
      <c r="E93" s="65" t="s">
        <v>64</v>
      </c>
      <c r="F93" s="65" t="s">
        <v>65</v>
      </c>
      <c r="G93" s="62">
        <v>43156</v>
      </c>
      <c r="H93" s="66">
        <v>19132</v>
      </c>
      <c r="I93" s="66">
        <v>5807</v>
      </c>
      <c r="J93" s="66">
        <v>210</v>
      </c>
      <c r="K93" s="66">
        <v>13641</v>
      </c>
      <c r="L93" s="66">
        <v>1836</v>
      </c>
      <c r="M93" s="66">
        <v>700</v>
      </c>
      <c r="N93" s="66">
        <v>30</v>
      </c>
      <c r="O93" s="66"/>
      <c r="P93" s="66"/>
      <c r="Q93" s="66"/>
      <c r="R93" s="66"/>
      <c r="S93" s="66">
        <v>1800</v>
      </c>
      <c r="T93" s="66"/>
      <c r="U93" s="66"/>
      <c r="V93" s="66"/>
      <c r="W93" s="66"/>
      <c r="X93" s="66"/>
      <c r="Y93" s="66"/>
      <c r="Z93" s="66"/>
    </row>
    <row r="94" spans="1:26" hidden="1" outlineLevel="2" x14ac:dyDescent="0.2">
      <c r="A94" s="181"/>
      <c r="B94" s="181"/>
      <c r="C94" s="181"/>
      <c r="D94" s="181"/>
      <c r="E94" s="63" t="s">
        <v>66</v>
      </c>
      <c r="F94" s="63" t="s">
        <v>259</v>
      </c>
      <c r="G94" s="62">
        <v>17204</v>
      </c>
      <c r="H94" s="64">
        <v>10077</v>
      </c>
      <c r="I94" s="64">
        <v>3325</v>
      </c>
      <c r="J94" s="64">
        <v>60</v>
      </c>
      <c r="K94" s="64">
        <v>1262</v>
      </c>
      <c r="L94" s="64">
        <v>330</v>
      </c>
      <c r="M94" s="64">
        <v>650</v>
      </c>
      <c r="N94" s="64"/>
      <c r="O94" s="64"/>
      <c r="P94" s="64"/>
      <c r="Q94" s="64"/>
      <c r="R94" s="64"/>
      <c r="S94" s="64">
        <v>1500</v>
      </c>
      <c r="T94" s="64"/>
      <c r="U94" s="64"/>
      <c r="V94" s="64"/>
      <c r="W94" s="64"/>
      <c r="X94" s="64"/>
      <c r="Y94" s="64"/>
      <c r="Z94" s="64"/>
    </row>
    <row r="95" spans="1:26" hidden="1" outlineLevel="2" x14ac:dyDescent="0.2">
      <c r="A95" s="180"/>
      <c r="B95" s="180"/>
      <c r="C95" s="180"/>
      <c r="D95" s="180"/>
      <c r="E95" s="65" t="s">
        <v>67</v>
      </c>
      <c r="F95" s="65" t="s">
        <v>260</v>
      </c>
      <c r="G95" s="62">
        <v>22930</v>
      </c>
      <c r="H95" s="66">
        <v>13213</v>
      </c>
      <c r="I95" s="66">
        <v>3939</v>
      </c>
      <c r="J95" s="66">
        <v>600</v>
      </c>
      <c r="K95" s="66">
        <v>988</v>
      </c>
      <c r="L95" s="66">
        <v>1105</v>
      </c>
      <c r="M95" s="66">
        <v>755</v>
      </c>
      <c r="N95" s="66">
        <v>30</v>
      </c>
      <c r="O95" s="66"/>
      <c r="P95" s="66"/>
      <c r="Q95" s="66"/>
      <c r="R95" s="66"/>
      <c r="S95" s="66">
        <v>2300</v>
      </c>
      <c r="T95" s="66"/>
      <c r="U95" s="66"/>
      <c r="V95" s="66"/>
      <c r="W95" s="66"/>
      <c r="X95" s="66"/>
      <c r="Y95" s="66"/>
      <c r="Z95" s="66"/>
    </row>
    <row r="96" spans="1:26" hidden="1" outlineLevel="2" x14ac:dyDescent="0.2">
      <c r="A96" s="181"/>
      <c r="B96" s="181"/>
      <c r="C96" s="181"/>
      <c r="D96" s="181"/>
      <c r="E96" s="63" t="s">
        <v>126</v>
      </c>
      <c r="F96" s="63" t="s">
        <v>127</v>
      </c>
      <c r="G96" s="62">
        <v>41389</v>
      </c>
      <c r="H96" s="64">
        <v>21834</v>
      </c>
      <c r="I96" s="64">
        <v>6795</v>
      </c>
      <c r="J96" s="64">
        <v>32</v>
      </c>
      <c r="K96" s="64">
        <v>1350</v>
      </c>
      <c r="L96" s="64">
        <v>1438</v>
      </c>
      <c r="M96" s="64">
        <v>1400</v>
      </c>
      <c r="N96" s="64"/>
      <c r="O96" s="64"/>
      <c r="P96" s="64"/>
      <c r="Q96" s="64"/>
      <c r="R96" s="64"/>
      <c r="S96" s="64">
        <v>7400</v>
      </c>
      <c r="T96" s="64"/>
      <c r="U96" s="64"/>
      <c r="V96" s="64"/>
      <c r="W96" s="64"/>
      <c r="X96" s="64">
        <v>1140</v>
      </c>
      <c r="Y96" s="64"/>
      <c r="Z96" s="64"/>
    </row>
    <row r="97" spans="1:26" hidden="1" outlineLevel="2" x14ac:dyDescent="0.2">
      <c r="A97" s="180"/>
      <c r="B97" s="180"/>
      <c r="C97" s="180"/>
      <c r="D97" s="180"/>
      <c r="E97" s="65" t="s">
        <v>128</v>
      </c>
      <c r="F97" s="65" t="s">
        <v>336</v>
      </c>
      <c r="G97" s="62">
        <v>13227</v>
      </c>
      <c r="H97" s="66">
        <v>6828</v>
      </c>
      <c r="I97" s="66">
        <v>1875</v>
      </c>
      <c r="J97" s="66"/>
      <c r="K97" s="66">
        <v>1789</v>
      </c>
      <c r="L97" s="66">
        <v>895</v>
      </c>
      <c r="M97" s="66">
        <v>700</v>
      </c>
      <c r="N97" s="66"/>
      <c r="O97" s="66"/>
      <c r="P97" s="66"/>
      <c r="Q97" s="66"/>
      <c r="R97" s="66"/>
      <c r="S97" s="66">
        <v>1040</v>
      </c>
      <c r="T97" s="66"/>
      <c r="U97" s="66"/>
      <c r="V97" s="66"/>
      <c r="W97" s="66"/>
      <c r="X97" s="66">
        <v>100</v>
      </c>
      <c r="Y97" s="66"/>
      <c r="Z97" s="66"/>
    </row>
    <row r="98" spans="1:26" hidden="1" outlineLevel="2" x14ac:dyDescent="0.2">
      <c r="A98" s="181"/>
      <c r="B98" s="181"/>
      <c r="C98" s="181"/>
      <c r="D98" s="181"/>
      <c r="E98" s="63" t="s">
        <v>142</v>
      </c>
      <c r="F98" s="63" t="s">
        <v>261</v>
      </c>
      <c r="G98" s="62">
        <v>62021</v>
      </c>
      <c r="H98" s="64">
        <v>34103</v>
      </c>
      <c r="I98" s="64">
        <v>9642</v>
      </c>
      <c r="J98" s="64">
        <v>485</v>
      </c>
      <c r="K98" s="64">
        <v>3121</v>
      </c>
      <c r="L98" s="64">
        <v>3160</v>
      </c>
      <c r="M98" s="64">
        <v>1660</v>
      </c>
      <c r="N98" s="64"/>
      <c r="O98" s="64"/>
      <c r="P98" s="64"/>
      <c r="Q98" s="64"/>
      <c r="R98" s="64"/>
      <c r="S98" s="64">
        <v>8900</v>
      </c>
      <c r="T98" s="64"/>
      <c r="U98" s="64"/>
      <c r="V98" s="64"/>
      <c r="W98" s="64"/>
      <c r="X98" s="64">
        <v>950</v>
      </c>
      <c r="Y98" s="64"/>
      <c r="Z98" s="64"/>
    </row>
    <row r="99" spans="1:26" ht="25.5" hidden="1" outlineLevel="2" x14ac:dyDescent="0.2">
      <c r="A99" s="180"/>
      <c r="B99" s="180"/>
      <c r="C99" s="180"/>
      <c r="D99" s="180"/>
      <c r="E99" s="65" t="s">
        <v>143</v>
      </c>
      <c r="F99" s="65" t="s">
        <v>262</v>
      </c>
      <c r="G99" s="62">
        <v>81995</v>
      </c>
      <c r="H99" s="66">
        <v>15434</v>
      </c>
      <c r="I99" s="66">
        <v>5093</v>
      </c>
      <c r="J99" s="66">
        <v>300</v>
      </c>
      <c r="K99" s="66">
        <v>30892</v>
      </c>
      <c r="L99" s="66">
        <v>19041</v>
      </c>
      <c r="M99" s="66">
        <v>1600</v>
      </c>
      <c r="N99" s="66"/>
      <c r="O99" s="66"/>
      <c r="P99" s="66"/>
      <c r="Q99" s="66"/>
      <c r="R99" s="66"/>
      <c r="S99" s="66">
        <v>7920</v>
      </c>
      <c r="T99" s="66"/>
      <c r="U99" s="66"/>
      <c r="V99" s="66"/>
      <c r="W99" s="66"/>
      <c r="X99" s="66">
        <v>1715</v>
      </c>
      <c r="Y99" s="66"/>
      <c r="Z99" s="66"/>
    </row>
    <row r="100" spans="1:26" ht="25.5" hidden="1" outlineLevel="2" x14ac:dyDescent="0.2">
      <c r="A100" s="181"/>
      <c r="B100" s="181"/>
      <c r="C100" s="181"/>
      <c r="D100" s="181"/>
      <c r="E100" s="63" t="s">
        <v>167</v>
      </c>
      <c r="F100" s="63" t="s">
        <v>263</v>
      </c>
      <c r="G100" s="62">
        <v>34663</v>
      </c>
      <c r="H100" s="64">
        <v>16985</v>
      </c>
      <c r="I100" s="64">
        <v>4949</v>
      </c>
      <c r="J100" s="64">
        <v>300</v>
      </c>
      <c r="K100" s="64">
        <v>6094</v>
      </c>
      <c r="L100" s="64">
        <v>1485</v>
      </c>
      <c r="M100" s="64">
        <v>1200</v>
      </c>
      <c r="N100" s="64"/>
      <c r="O100" s="64"/>
      <c r="P100" s="64"/>
      <c r="Q100" s="64"/>
      <c r="R100" s="64"/>
      <c r="S100" s="64">
        <v>3650</v>
      </c>
      <c r="T100" s="64"/>
      <c r="U100" s="64"/>
      <c r="V100" s="64"/>
      <c r="W100" s="64"/>
      <c r="X100" s="64"/>
      <c r="Y100" s="64"/>
      <c r="Z100" s="64"/>
    </row>
    <row r="101" spans="1:26" hidden="1" outlineLevel="2" x14ac:dyDescent="0.2">
      <c r="A101" s="180"/>
      <c r="B101" s="180"/>
      <c r="C101" s="180"/>
      <c r="D101" s="180"/>
      <c r="E101" s="65" t="s">
        <v>548</v>
      </c>
      <c r="F101" s="65" t="s">
        <v>547</v>
      </c>
      <c r="G101" s="62">
        <v>19759</v>
      </c>
      <c r="H101" s="66">
        <v>11798</v>
      </c>
      <c r="I101" s="66">
        <v>3364</v>
      </c>
      <c r="J101" s="66">
        <v>190</v>
      </c>
      <c r="K101" s="66">
        <v>977</v>
      </c>
      <c r="L101" s="66">
        <v>480</v>
      </c>
      <c r="M101" s="66">
        <v>850</v>
      </c>
      <c r="N101" s="66"/>
      <c r="O101" s="66"/>
      <c r="P101" s="66"/>
      <c r="Q101" s="66"/>
      <c r="R101" s="66"/>
      <c r="S101" s="66">
        <v>2100</v>
      </c>
      <c r="T101" s="66"/>
      <c r="U101" s="66"/>
      <c r="V101" s="66"/>
      <c r="W101" s="66"/>
      <c r="X101" s="66"/>
      <c r="Y101" s="66"/>
      <c r="Z101" s="66"/>
    </row>
    <row r="102" spans="1:26" ht="12.75" customHeight="1" outlineLevel="1" collapsed="1" x14ac:dyDescent="0.2">
      <c r="A102" s="184"/>
      <c r="B102" s="184"/>
      <c r="C102" s="61" t="s">
        <v>68</v>
      </c>
      <c r="D102" s="184" t="s">
        <v>69</v>
      </c>
      <c r="E102" s="184"/>
      <c r="F102" s="184"/>
      <c r="G102" s="62">
        <v>2585957</v>
      </c>
      <c r="H102" s="62">
        <v>1147919</v>
      </c>
      <c r="I102" s="62">
        <v>307570</v>
      </c>
      <c r="J102" s="62">
        <v>10625</v>
      </c>
      <c r="K102" s="62">
        <v>904199</v>
      </c>
      <c r="L102" s="62">
        <v>152533</v>
      </c>
      <c r="M102" s="62">
        <v>116</v>
      </c>
      <c r="N102" s="62">
        <v>3204</v>
      </c>
      <c r="O102" s="62">
        <v>41999</v>
      </c>
      <c r="P102" s="62"/>
      <c r="Q102" s="62"/>
      <c r="R102" s="62">
        <v>1452</v>
      </c>
      <c r="S102" s="62">
        <v>15640</v>
      </c>
      <c r="T102" s="62">
        <v>700</v>
      </c>
      <c r="U102" s="62"/>
      <c r="V102" s="62"/>
      <c r="W102" s="62"/>
      <c r="X102" s="62"/>
      <c r="Y102" s="62"/>
      <c r="Z102" s="62"/>
    </row>
    <row r="103" spans="1:26" ht="25.5" hidden="1" outlineLevel="2" x14ac:dyDescent="0.2">
      <c r="A103" s="180"/>
      <c r="B103" s="180"/>
      <c r="C103" s="180"/>
      <c r="D103" s="180"/>
      <c r="E103" s="65" t="s">
        <v>559</v>
      </c>
      <c r="F103" s="65" t="s">
        <v>558</v>
      </c>
      <c r="G103" s="62">
        <v>0</v>
      </c>
      <c r="H103" s="66"/>
      <c r="I103" s="66"/>
      <c r="J103" s="66"/>
      <c r="K103" s="66">
        <v>0</v>
      </c>
      <c r="L103" s="66">
        <v>0</v>
      </c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</row>
    <row r="104" spans="1:26" ht="25.5" hidden="1" outlineLevel="2" x14ac:dyDescent="0.2">
      <c r="A104" s="181"/>
      <c r="B104" s="181"/>
      <c r="C104" s="181"/>
      <c r="D104" s="181"/>
      <c r="E104" s="63" t="s">
        <v>70</v>
      </c>
      <c r="F104" s="63" t="s">
        <v>264</v>
      </c>
      <c r="G104" s="62">
        <v>980467</v>
      </c>
      <c r="H104" s="64">
        <v>430128</v>
      </c>
      <c r="I104" s="64">
        <v>116256</v>
      </c>
      <c r="J104" s="64">
        <v>7000</v>
      </c>
      <c r="K104" s="64">
        <v>312249</v>
      </c>
      <c r="L104" s="64">
        <v>59465</v>
      </c>
      <c r="M104" s="64"/>
      <c r="N104" s="64">
        <v>2900</v>
      </c>
      <c r="O104" s="64">
        <v>41999</v>
      </c>
      <c r="P104" s="64"/>
      <c r="Q104" s="64"/>
      <c r="R104" s="64"/>
      <c r="S104" s="64">
        <v>9770</v>
      </c>
      <c r="T104" s="64">
        <v>700</v>
      </c>
      <c r="U104" s="64"/>
      <c r="V104" s="64"/>
      <c r="W104" s="64"/>
      <c r="X104" s="64"/>
      <c r="Y104" s="64"/>
      <c r="Z104" s="64"/>
    </row>
    <row r="105" spans="1:26" hidden="1" outlineLevel="2" x14ac:dyDescent="0.2">
      <c r="A105" s="180"/>
      <c r="B105" s="180"/>
      <c r="C105" s="180"/>
      <c r="D105" s="180"/>
      <c r="E105" s="65" t="s">
        <v>114</v>
      </c>
      <c r="F105" s="65" t="s">
        <v>265</v>
      </c>
      <c r="G105" s="62">
        <v>17973</v>
      </c>
      <c r="H105" s="66">
        <v>1100</v>
      </c>
      <c r="I105" s="66">
        <v>115</v>
      </c>
      <c r="J105" s="66"/>
      <c r="K105" s="66">
        <v>14897</v>
      </c>
      <c r="L105" s="66">
        <v>1861</v>
      </c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</row>
    <row r="106" spans="1:26" ht="25.5" hidden="1" outlineLevel="2" x14ac:dyDescent="0.2">
      <c r="A106" s="181"/>
      <c r="B106" s="181"/>
      <c r="C106" s="181"/>
      <c r="D106" s="181"/>
      <c r="E106" s="63" t="s">
        <v>71</v>
      </c>
      <c r="F106" s="63" t="s">
        <v>266</v>
      </c>
      <c r="G106" s="62">
        <v>101152</v>
      </c>
      <c r="H106" s="64">
        <v>59894</v>
      </c>
      <c r="I106" s="64">
        <v>17944</v>
      </c>
      <c r="J106" s="64">
        <v>240</v>
      </c>
      <c r="K106" s="64">
        <v>18129</v>
      </c>
      <c r="L106" s="64">
        <v>4645</v>
      </c>
      <c r="M106" s="64"/>
      <c r="N106" s="64">
        <v>300</v>
      </c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 spans="1:26" ht="25.5" hidden="1" outlineLevel="2" x14ac:dyDescent="0.2">
      <c r="A107" s="180"/>
      <c r="B107" s="180"/>
      <c r="C107" s="180"/>
      <c r="D107" s="180"/>
      <c r="E107" s="65" t="s">
        <v>72</v>
      </c>
      <c r="F107" s="65" t="s">
        <v>267</v>
      </c>
      <c r="G107" s="62">
        <v>84865</v>
      </c>
      <c r="H107" s="66">
        <v>41533</v>
      </c>
      <c r="I107" s="66">
        <v>12646</v>
      </c>
      <c r="J107" s="66">
        <v>139</v>
      </c>
      <c r="K107" s="66">
        <v>23070</v>
      </c>
      <c r="L107" s="66">
        <v>7477</v>
      </c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</row>
    <row r="108" spans="1:26" ht="25.5" hidden="1" outlineLevel="2" x14ac:dyDescent="0.2">
      <c r="A108" s="181"/>
      <c r="B108" s="181"/>
      <c r="C108" s="181"/>
      <c r="D108" s="181"/>
      <c r="E108" s="63" t="s">
        <v>73</v>
      </c>
      <c r="F108" s="63" t="s">
        <v>268</v>
      </c>
      <c r="G108" s="62">
        <v>100257</v>
      </c>
      <c r="H108" s="64">
        <v>41747</v>
      </c>
      <c r="I108" s="64">
        <v>11446</v>
      </c>
      <c r="J108" s="64">
        <v>500</v>
      </c>
      <c r="K108" s="64">
        <v>31287</v>
      </c>
      <c r="L108" s="64">
        <v>15277</v>
      </c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 spans="1:26" ht="25.5" hidden="1" outlineLevel="2" x14ac:dyDescent="0.2">
      <c r="A109" s="180"/>
      <c r="B109" s="180"/>
      <c r="C109" s="180"/>
      <c r="D109" s="180"/>
      <c r="E109" s="65" t="s">
        <v>74</v>
      </c>
      <c r="F109" s="65" t="s">
        <v>269</v>
      </c>
      <c r="G109" s="62">
        <v>28110</v>
      </c>
      <c r="H109" s="66">
        <v>6352</v>
      </c>
      <c r="I109" s="66">
        <v>1498</v>
      </c>
      <c r="J109" s="66"/>
      <c r="K109" s="66">
        <v>18310</v>
      </c>
      <c r="L109" s="66">
        <v>1950</v>
      </c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</row>
    <row r="110" spans="1:26" hidden="1" outlineLevel="2" x14ac:dyDescent="0.2">
      <c r="A110" s="181"/>
      <c r="B110" s="181"/>
      <c r="C110" s="181"/>
      <c r="D110" s="181"/>
      <c r="E110" s="63" t="s">
        <v>129</v>
      </c>
      <c r="F110" s="63" t="s">
        <v>130</v>
      </c>
      <c r="G110" s="62">
        <v>458155</v>
      </c>
      <c r="H110" s="64">
        <v>225020</v>
      </c>
      <c r="I110" s="64">
        <v>57792</v>
      </c>
      <c r="J110" s="64">
        <v>840</v>
      </c>
      <c r="K110" s="64">
        <v>155978</v>
      </c>
      <c r="L110" s="64">
        <v>18525</v>
      </c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 spans="1:26" ht="25.5" hidden="1" outlineLevel="2" x14ac:dyDescent="0.2">
      <c r="A111" s="180"/>
      <c r="B111" s="180"/>
      <c r="C111" s="180"/>
      <c r="D111" s="180"/>
      <c r="E111" s="65" t="s">
        <v>613</v>
      </c>
      <c r="F111" s="65" t="s">
        <v>1009</v>
      </c>
      <c r="G111" s="62">
        <v>12640</v>
      </c>
      <c r="H111" s="66">
        <v>6230</v>
      </c>
      <c r="I111" s="66">
        <v>1400</v>
      </c>
      <c r="J111" s="66"/>
      <c r="K111" s="66">
        <v>3610</v>
      </c>
      <c r="L111" s="66">
        <v>1400</v>
      </c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</row>
    <row r="112" spans="1:26" hidden="1" outlineLevel="2" x14ac:dyDescent="0.2">
      <c r="A112" s="181"/>
      <c r="B112" s="181"/>
      <c r="C112" s="181"/>
      <c r="D112" s="181"/>
      <c r="E112" s="63" t="s">
        <v>144</v>
      </c>
      <c r="F112" s="63" t="s">
        <v>270</v>
      </c>
      <c r="G112" s="62">
        <v>213338</v>
      </c>
      <c r="H112" s="64">
        <v>107903</v>
      </c>
      <c r="I112" s="64">
        <v>28781</v>
      </c>
      <c r="J112" s="64">
        <v>705</v>
      </c>
      <c r="K112" s="64">
        <v>58564</v>
      </c>
      <c r="L112" s="64">
        <v>15025</v>
      </c>
      <c r="M112" s="64">
        <v>116</v>
      </c>
      <c r="N112" s="64">
        <v>4</v>
      </c>
      <c r="O112" s="64"/>
      <c r="P112" s="64"/>
      <c r="Q112" s="64"/>
      <c r="R112" s="64"/>
      <c r="S112" s="64">
        <v>2240</v>
      </c>
      <c r="T112" s="64"/>
      <c r="U112" s="64"/>
      <c r="V112" s="64"/>
      <c r="W112" s="64"/>
      <c r="X112" s="64"/>
      <c r="Y112" s="64"/>
      <c r="Z112" s="64"/>
    </row>
    <row r="113" spans="1:26" hidden="1" outlineLevel="2" x14ac:dyDescent="0.2">
      <c r="A113" s="180"/>
      <c r="B113" s="180"/>
      <c r="C113" s="180"/>
      <c r="D113" s="180"/>
      <c r="E113" s="65" t="s">
        <v>145</v>
      </c>
      <c r="F113" s="65" t="s">
        <v>271</v>
      </c>
      <c r="G113" s="62">
        <v>200168</v>
      </c>
      <c r="H113" s="66">
        <v>75496</v>
      </c>
      <c r="I113" s="66">
        <v>20034</v>
      </c>
      <c r="J113" s="66">
        <v>317</v>
      </c>
      <c r="K113" s="66">
        <v>95251</v>
      </c>
      <c r="L113" s="66">
        <v>9070</v>
      </c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</row>
    <row r="114" spans="1:26" hidden="1" outlineLevel="2" x14ac:dyDescent="0.2">
      <c r="A114" s="181"/>
      <c r="B114" s="181"/>
      <c r="C114" s="181"/>
      <c r="D114" s="181"/>
      <c r="E114" s="63" t="s">
        <v>177</v>
      </c>
      <c r="F114" s="63" t="s">
        <v>176</v>
      </c>
      <c r="G114" s="62">
        <v>64908</v>
      </c>
      <c r="H114" s="64">
        <v>27046</v>
      </c>
      <c r="I114" s="64">
        <v>7324</v>
      </c>
      <c r="J114" s="64">
        <v>274</v>
      </c>
      <c r="K114" s="64">
        <v>18064</v>
      </c>
      <c r="L114" s="64">
        <v>7118</v>
      </c>
      <c r="M114" s="64"/>
      <c r="N114" s="64"/>
      <c r="O114" s="64"/>
      <c r="P114" s="64"/>
      <c r="Q114" s="64"/>
      <c r="R114" s="64">
        <v>1452</v>
      </c>
      <c r="S114" s="64">
        <v>3630</v>
      </c>
      <c r="T114" s="64"/>
      <c r="U114" s="64"/>
      <c r="V114" s="64"/>
      <c r="W114" s="64"/>
      <c r="X114" s="64"/>
      <c r="Y114" s="64"/>
      <c r="Z114" s="64"/>
    </row>
    <row r="115" spans="1:26" hidden="1" outlineLevel="2" x14ac:dyDescent="0.2">
      <c r="A115" s="180"/>
      <c r="B115" s="180"/>
      <c r="C115" s="180"/>
      <c r="D115" s="180"/>
      <c r="E115" s="65" t="s">
        <v>168</v>
      </c>
      <c r="F115" s="65" t="s">
        <v>272</v>
      </c>
      <c r="G115" s="62">
        <v>323924</v>
      </c>
      <c r="H115" s="66">
        <v>125470</v>
      </c>
      <c r="I115" s="66">
        <v>32334</v>
      </c>
      <c r="J115" s="66">
        <v>610</v>
      </c>
      <c r="K115" s="66">
        <v>154790</v>
      </c>
      <c r="L115" s="66">
        <v>10720</v>
      </c>
      <c r="M115" s="66"/>
      <c r="N115" s="66"/>
      <c r="O115" s="66"/>
      <c r="P115" s="66"/>
      <c r="Q115" s="66"/>
      <c r="R115" s="66"/>
      <c r="S115" s="66">
        <v>0</v>
      </c>
      <c r="T115" s="66"/>
      <c r="U115" s="66"/>
      <c r="V115" s="66"/>
      <c r="W115" s="66"/>
      <c r="X115" s="66"/>
      <c r="Y115" s="66"/>
      <c r="Z115" s="66"/>
    </row>
    <row r="116" spans="1:26" ht="12.75" customHeight="1" outlineLevel="1" collapsed="1" x14ac:dyDescent="0.2">
      <c r="A116" s="184"/>
      <c r="B116" s="184"/>
      <c r="C116" s="61" t="s">
        <v>273</v>
      </c>
      <c r="D116" s="184" t="s">
        <v>337</v>
      </c>
      <c r="E116" s="184"/>
      <c r="F116" s="184"/>
      <c r="G116" s="62">
        <v>80000</v>
      </c>
      <c r="H116" s="62"/>
      <c r="I116" s="62"/>
      <c r="J116" s="62"/>
      <c r="K116" s="62"/>
      <c r="L116" s="62"/>
      <c r="M116" s="62"/>
      <c r="N116" s="62"/>
      <c r="O116" s="62">
        <v>80000</v>
      </c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</row>
    <row r="117" spans="1:26" ht="38.25" hidden="1" outlineLevel="2" x14ac:dyDescent="0.2">
      <c r="A117" s="180"/>
      <c r="B117" s="180"/>
      <c r="C117" s="180"/>
      <c r="D117" s="180"/>
      <c r="E117" s="65" t="s">
        <v>75</v>
      </c>
      <c r="F117" s="65" t="s">
        <v>274</v>
      </c>
      <c r="G117" s="62">
        <v>80000</v>
      </c>
      <c r="H117" s="66"/>
      <c r="I117" s="66"/>
      <c r="J117" s="66"/>
      <c r="K117" s="66"/>
      <c r="L117" s="66"/>
      <c r="M117" s="66"/>
      <c r="N117" s="66"/>
      <c r="O117" s="66">
        <v>80000</v>
      </c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</row>
    <row r="118" spans="1:26" ht="12.75" customHeight="1" x14ac:dyDescent="0.2">
      <c r="A118" s="61" t="s">
        <v>76</v>
      </c>
      <c r="B118" s="184" t="s">
        <v>77</v>
      </c>
      <c r="C118" s="184"/>
      <c r="D118" s="184"/>
      <c r="E118" s="184"/>
      <c r="F118" s="184"/>
      <c r="G118" s="62">
        <v>23238000</v>
      </c>
      <c r="H118" s="62">
        <v>11303403</v>
      </c>
      <c r="I118" s="62">
        <v>3016348</v>
      </c>
      <c r="J118" s="62">
        <v>260070</v>
      </c>
      <c r="K118" s="62">
        <v>3476206</v>
      </c>
      <c r="L118" s="62">
        <v>2204153</v>
      </c>
      <c r="M118" s="62">
        <v>3866</v>
      </c>
      <c r="N118" s="62">
        <v>6020</v>
      </c>
      <c r="O118" s="62">
        <v>664431</v>
      </c>
      <c r="P118" s="62">
        <v>19320</v>
      </c>
      <c r="Q118" s="62"/>
      <c r="R118" s="62">
        <v>500</v>
      </c>
      <c r="S118" s="62">
        <v>2223337</v>
      </c>
      <c r="T118" s="62">
        <v>3845</v>
      </c>
      <c r="U118" s="62"/>
      <c r="V118" s="62">
        <v>2350</v>
      </c>
      <c r="W118" s="62"/>
      <c r="X118" s="62">
        <v>5924</v>
      </c>
      <c r="Y118" s="62">
        <v>48227</v>
      </c>
      <c r="Z118" s="62"/>
    </row>
    <row r="119" spans="1:26" ht="12.75" customHeight="1" outlineLevel="1" collapsed="1" x14ac:dyDescent="0.2">
      <c r="A119" s="184"/>
      <c r="B119" s="184"/>
      <c r="C119" s="61" t="s">
        <v>78</v>
      </c>
      <c r="D119" s="184" t="s">
        <v>546</v>
      </c>
      <c r="E119" s="184"/>
      <c r="F119" s="184"/>
      <c r="G119" s="62">
        <v>7670085</v>
      </c>
      <c r="H119" s="62">
        <v>3627507</v>
      </c>
      <c r="I119" s="62">
        <v>1027697</v>
      </c>
      <c r="J119" s="62">
        <v>15620</v>
      </c>
      <c r="K119" s="62">
        <v>949092</v>
      </c>
      <c r="L119" s="62">
        <v>770156</v>
      </c>
      <c r="M119" s="62">
        <v>330</v>
      </c>
      <c r="N119" s="62">
        <v>1252</v>
      </c>
      <c r="O119" s="62">
        <v>532311</v>
      </c>
      <c r="P119" s="62"/>
      <c r="Q119" s="62"/>
      <c r="R119" s="62"/>
      <c r="S119" s="62">
        <v>746120</v>
      </c>
      <c r="T119" s="62"/>
      <c r="U119" s="62"/>
      <c r="V119" s="62"/>
      <c r="W119" s="62"/>
      <c r="X119" s="62"/>
      <c r="Y119" s="62"/>
      <c r="Z119" s="62"/>
    </row>
    <row r="120" spans="1:26" hidden="1" outlineLevel="2" x14ac:dyDescent="0.2">
      <c r="A120" s="181"/>
      <c r="B120" s="181"/>
      <c r="C120" s="181"/>
      <c r="D120" s="181"/>
      <c r="E120" s="63" t="s">
        <v>79</v>
      </c>
      <c r="F120" s="63" t="s">
        <v>614</v>
      </c>
      <c r="G120" s="62">
        <v>751337</v>
      </c>
      <c r="H120" s="64">
        <v>434921</v>
      </c>
      <c r="I120" s="64">
        <v>121131</v>
      </c>
      <c r="J120" s="64">
        <v>958</v>
      </c>
      <c r="K120" s="64">
        <v>86597</v>
      </c>
      <c r="L120" s="64">
        <v>83829</v>
      </c>
      <c r="M120" s="64"/>
      <c r="N120" s="64">
        <v>101</v>
      </c>
      <c r="O120" s="64"/>
      <c r="P120" s="64"/>
      <c r="Q120" s="64"/>
      <c r="R120" s="64"/>
      <c r="S120" s="64">
        <v>23800</v>
      </c>
      <c r="T120" s="64"/>
      <c r="U120" s="64"/>
      <c r="V120" s="64"/>
      <c r="W120" s="64"/>
      <c r="X120" s="64"/>
      <c r="Y120" s="64"/>
      <c r="Z120" s="64"/>
    </row>
    <row r="121" spans="1:26" hidden="1" outlineLevel="2" x14ac:dyDescent="0.2">
      <c r="A121" s="180"/>
      <c r="B121" s="180"/>
      <c r="C121" s="180"/>
      <c r="D121" s="180"/>
      <c r="E121" s="65" t="s">
        <v>80</v>
      </c>
      <c r="F121" s="65" t="s">
        <v>276</v>
      </c>
      <c r="G121" s="62">
        <v>456596</v>
      </c>
      <c r="H121" s="66">
        <v>263846</v>
      </c>
      <c r="I121" s="66">
        <v>73299</v>
      </c>
      <c r="J121" s="66">
        <v>100</v>
      </c>
      <c r="K121" s="66">
        <v>62048</v>
      </c>
      <c r="L121" s="66">
        <v>46503</v>
      </c>
      <c r="M121" s="66"/>
      <c r="N121" s="66"/>
      <c r="O121" s="66"/>
      <c r="P121" s="66"/>
      <c r="Q121" s="66"/>
      <c r="R121" s="66"/>
      <c r="S121" s="66">
        <v>10800</v>
      </c>
      <c r="T121" s="66"/>
      <c r="U121" s="66"/>
      <c r="V121" s="66"/>
      <c r="W121" s="66"/>
      <c r="X121" s="66"/>
      <c r="Y121" s="66"/>
      <c r="Z121" s="66"/>
    </row>
    <row r="122" spans="1:26" hidden="1" outlineLevel="2" x14ac:dyDescent="0.2">
      <c r="A122" s="181"/>
      <c r="B122" s="181"/>
      <c r="C122" s="181"/>
      <c r="D122" s="181"/>
      <c r="E122" s="63" t="s">
        <v>81</v>
      </c>
      <c r="F122" s="63" t="s">
        <v>277</v>
      </c>
      <c r="G122" s="62">
        <v>618113</v>
      </c>
      <c r="H122" s="64">
        <v>348314</v>
      </c>
      <c r="I122" s="64">
        <v>95308</v>
      </c>
      <c r="J122" s="64">
        <v>600</v>
      </c>
      <c r="K122" s="64">
        <v>81660</v>
      </c>
      <c r="L122" s="64">
        <v>84631</v>
      </c>
      <c r="M122" s="64">
        <v>150</v>
      </c>
      <c r="N122" s="64">
        <v>350</v>
      </c>
      <c r="O122" s="64"/>
      <c r="P122" s="64"/>
      <c r="Q122" s="64"/>
      <c r="R122" s="64"/>
      <c r="S122" s="64">
        <v>7100</v>
      </c>
      <c r="T122" s="64"/>
      <c r="U122" s="64"/>
      <c r="V122" s="64"/>
      <c r="W122" s="64"/>
      <c r="X122" s="64"/>
      <c r="Y122" s="64"/>
      <c r="Z122" s="64"/>
    </row>
    <row r="123" spans="1:26" hidden="1" outlineLevel="2" x14ac:dyDescent="0.2">
      <c r="A123" s="180"/>
      <c r="B123" s="180"/>
      <c r="C123" s="180"/>
      <c r="D123" s="180"/>
      <c r="E123" s="65" t="s">
        <v>82</v>
      </c>
      <c r="F123" s="65" t="s">
        <v>278</v>
      </c>
      <c r="G123" s="62">
        <v>562311</v>
      </c>
      <c r="H123" s="66"/>
      <c r="I123" s="66"/>
      <c r="J123" s="66"/>
      <c r="K123" s="66"/>
      <c r="L123" s="66">
        <v>30000</v>
      </c>
      <c r="M123" s="66"/>
      <c r="N123" s="66"/>
      <c r="O123" s="66">
        <v>532311</v>
      </c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</row>
    <row r="124" spans="1:26" hidden="1" outlineLevel="2" x14ac:dyDescent="0.2">
      <c r="A124" s="181"/>
      <c r="B124" s="181"/>
      <c r="C124" s="181"/>
      <c r="D124" s="181"/>
      <c r="E124" s="63" t="s">
        <v>83</v>
      </c>
      <c r="F124" s="63" t="s">
        <v>279</v>
      </c>
      <c r="G124" s="62">
        <v>482961</v>
      </c>
      <c r="H124" s="64">
        <v>275340</v>
      </c>
      <c r="I124" s="64">
        <v>79084</v>
      </c>
      <c r="J124" s="64">
        <v>11398</v>
      </c>
      <c r="K124" s="64">
        <v>56316</v>
      </c>
      <c r="L124" s="64">
        <v>56873</v>
      </c>
      <c r="M124" s="64">
        <v>100</v>
      </c>
      <c r="N124" s="64">
        <v>250</v>
      </c>
      <c r="O124" s="64"/>
      <c r="P124" s="64"/>
      <c r="Q124" s="64"/>
      <c r="R124" s="64"/>
      <c r="S124" s="64">
        <v>3600</v>
      </c>
      <c r="T124" s="64"/>
      <c r="U124" s="64"/>
      <c r="V124" s="64"/>
      <c r="W124" s="64"/>
      <c r="X124" s="64"/>
      <c r="Y124" s="64"/>
      <c r="Z124" s="64"/>
    </row>
    <row r="125" spans="1:26" ht="25.5" hidden="1" outlineLevel="2" x14ac:dyDescent="0.2">
      <c r="A125" s="180"/>
      <c r="B125" s="180"/>
      <c r="C125" s="180"/>
      <c r="D125" s="180"/>
      <c r="E125" s="65" t="s">
        <v>84</v>
      </c>
      <c r="F125" s="65" t="s">
        <v>280</v>
      </c>
      <c r="G125" s="62">
        <v>901971</v>
      </c>
      <c r="H125" s="66">
        <v>207762</v>
      </c>
      <c r="I125" s="66">
        <v>58532</v>
      </c>
      <c r="J125" s="66">
        <v>60</v>
      </c>
      <c r="K125" s="66">
        <v>23305</v>
      </c>
      <c r="L125" s="66">
        <v>54517</v>
      </c>
      <c r="M125" s="66"/>
      <c r="N125" s="66">
        <v>301</v>
      </c>
      <c r="O125" s="66"/>
      <c r="P125" s="66"/>
      <c r="Q125" s="66"/>
      <c r="R125" s="66"/>
      <c r="S125" s="66">
        <v>557494</v>
      </c>
      <c r="T125" s="66"/>
      <c r="U125" s="66"/>
      <c r="V125" s="66"/>
      <c r="W125" s="66"/>
      <c r="X125" s="66"/>
      <c r="Y125" s="66"/>
      <c r="Z125" s="66"/>
    </row>
    <row r="126" spans="1:26" hidden="1" outlineLevel="2" x14ac:dyDescent="0.2">
      <c r="A126" s="181"/>
      <c r="B126" s="181"/>
      <c r="C126" s="181"/>
      <c r="D126" s="181"/>
      <c r="E126" s="63" t="s">
        <v>85</v>
      </c>
      <c r="F126" s="63" t="s">
        <v>281</v>
      </c>
      <c r="G126" s="62">
        <v>453287</v>
      </c>
      <c r="H126" s="64">
        <v>270025</v>
      </c>
      <c r="I126" s="64">
        <v>77250</v>
      </c>
      <c r="J126" s="64">
        <v>780</v>
      </c>
      <c r="K126" s="64">
        <v>50223</v>
      </c>
      <c r="L126" s="64">
        <v>51748</v>
      </c>
      <c r="M126" s="64">
        <v>80</v>
      </c>
      <c r="N126" s="64">
        <v>250</v>
      </c>
      <c r="O126" s="64"/>
      <c r="P126" s="64"/>
      <c r="Q126" s="64"/>
      <c r="R126" s="64"/>
      <c r="S126" s="64">
        <v>2931</v>
      </c>
      <c r="T126" s="64"/>
      <c r="U126" s="64"/>
      <c r="V126" s="64"/>
      <c r="W126" s="64"/>
      <c r="X126" s="64"/>
      <c r="Y126" s="64"/>
      <c r="Z126" s="64"/>
    </row>
    <row r="127" spans="1:26" hidden="1" outlineLevel="2" x14ac:dyDescent="0.2">
      <c r="A127" s="180"/>
      <c r="B127" s="180"/>
      <c r="C127" s="180"/>
      <c r="D127" s="180"/>
      <c r="E127" s="65" t="s">
        <v>86</v>
      </c>
      <c r="F127" s="65" t="s">
        <v>282</v>
      </c>
      <c r="G127" s="62">
        <v>862973</v>
      </c>
      <c r="H127" s="66">
        <v>441614</v>
      </c>
      <c r="I127" s="66">
        <v>123654</v>
      </c>
      <c r="J127" s="66">
        <v>850</v>
      </c>
      <c r="K127" s="66">
        <v>147349</v>
      </c>
      <c r="L127" s="66">
        <v>85406</v>
      </c>
      <c r="M127" s="66"/>
      <c r="N127" s="66"/>
      <c r="O127" s="66"/>
      <c r="P127" s="66"/>
      <c r="Q127" s="66"/>
      <c r="R127" s="66"/>
      <c r="S127" s="66">
        <v>64100</v>
      </c>
      <c r="T127" s="66"/>
      <c r="U127" s="66"/>
      <c r="V127" s="66"/>
      <c r="W127" s="66"/>
      <c r="X127" s="66"/>
      <c r="Y127" s="66"/>
      <c r="Z127" s="66"/>
    </row>
    <row r="128" spans="1:26" hidden="1" outlineLevel="2" x14ac:dyDescent="0.2">
      <c r="A128" s="181"/>
      <c r="B128" s="181"/>
      <c r="C128" s="181"/>
      <c r="D128" s="181"/>
      <c r="E128" s="63" t="s">
        <v>131</v>
      </c>
      <c r="F128" s="63" t="s">
        <v>212</v>
      </c>
      <c r="G128" s="62">
        <v>614489</v>
      </c>
      <c r="H128" s="64">
        <v>370064</v>
      </c>
      <c r="I128" s="64">
        <v>102694</v>
      </c>
      <c r="J128" s="64"/>
      <c r="K128" s="64">
        <v>73961</v>
      </c>
      <c r="L128" s="64">
        <v>64770</v>
      </c>
      <c r="M128" s="64"/>
      <c r="N128" s="64"/>
      <c r="O128" s="64"/>
      <c r="P128" s="64"/>
      <c r="Q128" s="64"/>
      <c r="R128" s="64"/>
      <c r="S128" s="64">
        <v>3000</v>
      </c>
      <c r="T128" s="64"/>
      <c r="U128" s="64"/>
      <c r="V128" s="64"/>
      <c r="W128" s="64"/>
      <c r="X128" s="64"/>
      <c r="Y128" s="64"/>
      <c r="Z128" s="64"/>
    </row>
    <row r="129" spans="1:26" hidden="1" outlineLevel="2" x14ac:dyDescent="0.2">
      <c r="A129" s="180"/>
      <c r="B129" s="180"/>
      <c r="C129" s="180"/>
      <c r="D129" s="180"/>
      <c r="E129" s="65" t="s">
        <v>151</v>
      </c>
      <c r="F129" s="65" t="s">
        <v>283</v>
      </c>
      <c r="G129" s="62">
        <v>598316</v>
      </c>
      <c r="H129" s="66">
        <v>292596</v>
      </c>
      <c r="I129" s="66">
        <v>92395</v>
      </c>
      <c r="J129" s="66">
        <v>129</v>
      </c>
      <c r="K129" s="66">
        <v>75202</v>
      </c>
      <c r="L129" s="66">
        <v>69956</v>
      </c>
      <c r="M129" s="66"/>
      <c r="N129" s="66"/>
      <c r="O129" s="66"/>
      <c r="P129" s="66"/>
      <c r="Q129" s="66"/>
      <c r="R129" s="66"/>
      <c r="S129" s="66">
        <v>68038</v>
      </c>
      <c r="T129" s="66"/>
      <c r="U129" s="66"/>
      <c r="V129" s="66"/>
      <c r="W129" s="66"/>
      <c r="X129" s="66"/>
      <c r="Y129" s="66"/>
      <c r="Z129" s="66"/>
    </row>
    <row r="130" spans="1:26" hidden="1" outlineLevel="2" x14ac:dyDescent="0.2">
      <c r="A130" s="181"/>
      <c r="B130" s="181"/>
      <c r="C130" s="181"/>
      <c r="D130" s="181"/>
      <c r="E130" s="63" t="s">
        <v>140</v>
      </c>
      <c r="F130" s="63" t="s">
        <v>284</v>
      </c>
      <c r="G130" s="62">
        <v>640345</v>
      </c>
      <c r="H130" s="64">
        <v>310652</v>
      </c>
      <c r="I130" s="64">
        <v>89066</v>
      </c>
      <c r="J130" s="64">
        <v>325</v>
      </c>
      <c r="K130" s="64">
        <v>160494</v>
      </c>
      <c r="L130" s="64">
        <v>79008</v>
      </c>
      <c r="M130" s="64"/>
      <c r="N130" s="64"/>
      <c r="O130" s="64"/>
      <c r="P130" s="64"/>
      <c r="Q130" s="64"/>
      <c r="R130" s="64"/>
      <c r="S130" s="64">
        <v>800</v>
      </c>
      <c r="T130" s="64"/>
      <c r="U130" s="64"/>
      <c r="V130" s="64"/>
      <c r="W130" s="64"/>
      <c r="X130" s="64"/>
      <c r="Y130" s="64"/>
      <c r="Z130" s="64"/>
    </row>
    <row r="131" spans="1:26" hidden="1" outlineLevel="2" x14ac:dyDescent="0.2">
      <c r="A131" s="180"/>
      <c r="B131" s="180"/>
      <c r="C131" s="180"/>
      <c r="D131" s="180"/>
      <c r="E131" s="65" t="s">
        <v>146</v>
      </c>
      <c r="F131" s="65" t="s">
        <v>285</v>
      </c>
      <c r="G131" s="62">
        <v>392510</v>
      </c>
      <c r="H131" s="66">
        <v>177541</v>
      </c>
      <c r="I131" s="66">
        <v>52061</v>
      </c>
      <c r="J131" s="66">
        <v>200</v>
      </c>
      <c r="K131" s="66">
        <v>120348</v>
      </c>
      <c r="L131" s="66">
        <v>37903</v>
      </c>
      <c r="M131" s="66"/>
      <c r="N131" s="66"/>
      <c r="O131" s="66"/>
      <c r="P131" s="66"/>
      <c r="Q131" s="66"/>
      <c r="R131" s="66"/>
      <c r="S131" s="66">
        <v>4457</v>
      </c>
      <c r="T131" s="66"/>
      <c r="U131" s="66"/>
      <c r="V131" s="66"/>
      <c r="W131" s="66"/>
      <c r="X131" s="66"/>
      <c r="Y131" s="66"/>
      <c r="Z131" s="66"/>
    </row>
    <row r="132" spans="1:26" hidden="1" outlineLevel="2" x14ac:dyDescent="0.2">
      <c r="A132" s="181"/>
      <c r="B132" s="181"/>
      <c r="C132" s="181"/>
      <c r="D132" s="181"/>
      <c r="E132" s="63" t="s">
        <v>147</v>
      </c>
      <c r="F132" s="63" t="s">
        <v>286</v>
      </c>
      <c r="G132" s="62">
        <v>184800</v>
      </c>
      <c r="H132" s="64">
        <v>125929</v>
      </c>
      <c r="I132" s="64">
        <v>35405</v>
      </c>
      <c r="J132" s="64">
        <v>220</v>
      </c>
      <c r="K132" s="64">
        <v>11589</v>
      </c>
      <c r="L132" s="64">
        <v>11657</v>
      </c>
      <c r="M132" s="64"/>
      <c r="N132" s="64">
        <v>0</v>
      </c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 spans="1:26" ht="25.5" hidden="1" outlineLevel="2" x14ac:dyDescent="0.2">
      <c r="A133" s="180"/>
      <c r="B133" s="180"/>
      <c r="C133" s="180"/>
      <c r="D133" s="180"/>
      <c r="E133" s="65" t="s">
        <v>545</v>
      </c>
      <c r="F133" s="65" t="s">
        <v>544</v>
      </c>
      <c r="G133" s="62">
        <v>68425</v>
      </c>
      <c r="H133" s="66">
        <v>54189</v>
      </c>
      <c r="I133" s="66">
        <v>13921</v>
      </c>
      <c r="J133" s="66"/>
      <c r="K133" s="66"/>
      <c r="L133" s="66">
        <v>315</v>
      </c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66"/>
      <c r="Y133" s="66"/>
      <c r="Z133" s="66"/>
    </row>
    <row r="134" spans="1:26" ht="25.5" hidden="1" outlineLevel="2" x14ac:dyDescent="0.2">
      <c r="A134" s="181"/>
      <c r="B134" s="181"/>
      <c r="C134" s="181"/>
      <c r="D134" s="181"/>
      <c r="E134" s="63" t="s">
        <v>543</v>
      </c>
      <c r="F134" s="63" t="s">
        <v>542</v>
      </c>
      <c r="G134" s="62">
        <v>81651</v>
      </c>
      <c r="H134" s="64">
        <v>54714</v>
      </c>
      <c r="I134" s="64">
        <v>13897</v>
      </c>
      <c r="J134" s="64"/>
      <c r="K134" s="64"/>
      <c r="L134" s="64">
        <v>13040</v>
      </c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 spans="1:26" ht="12.75" customHeight="1" outlineLevel="1" collapsed="1" x14ac:dyDescent="0.2">
      <c r="A135" s="184"/>
      <c r="B135" s="184"/>
      <c r="C135" s="61" t="s">
        <v>87</v>
      </c>
      <c r="D135" s="184" t="s">
        <v>338</v>
      </c>
      <c r="E135" s="184"/>
      <c r="F135" s="184"/>
      <c r="G135" s="62">
        <v>11792731</v>
      </c>
      <c r="H135" s="62">
        <v>5629254</v>
      </c>
      <c r="I135" s="62">
        <v>1461455</v>
      </c>
      <c r="J135" s="62">
        <v>140318</v>
      </c>
      <c r="K135" s="62">
        <v>1826348</v>
      </c>
      <c r="L135" s="62">
        <v>1262050</v>
      </c>
      <c r="M135" s="62">
        <v>2480</v>
      </c>
      <c r="N135" s="62">
        <v>3024</v>
      </c>
      <c r="O135" s="62">
        <v>87520</v>
      </c>
      <c r="P135" s="62"/>
      <c r="Q135" s="62"/>
      <c r="R135" s="62">
        <v>500</v>
      </c>
      <c r="S135" s="62">
        <v>1370185</v>
      </c>
      <c r="T135" s="62">
        <v>3845</v>
      </c>
      <c r="U135" s="62"/>
      <c r="V135" s="62">
        <v>100</v>
      </c>
      <c r="W135" s="62"/>
      <c r="X135" s="62">
        <v>5652</v>
      </c>
      <c r="Y135" s="62"/>
      <c r="Z135" s="62"/>
    </row>
    <row r="136" spans="1:26" hidden="1" outlineLevel="2" x14ac:dyDescent="0.2">
      <c r="A136" s="181"/>
      <c r="B136" s="181"/>
      <c r="C136" s="181"/>
      <c r="D136" s="181"/>
      <c r="E136" s="63" t="s">
        <v>88</v>
      </c>
      <c r="F136" s="63" t="s">
        <v>115</v>
      </c>
      <c r="G136" s="62">
        <v>1339504</v>
      </c>
      <c r="H136" s="64">
        <v>782811</v>
      </c>
      <c r="I136" s="64">
        <v>197239</v>
      </c>
      <c r="J136" s="64">
        <v>950</v>
      </c>
      <c r="K136" s="64">
        <v>266759</v>
      </c>
      <c r="L136" s="64">
        <v>80546</v>
      </c>
      <c r="M136" s="64">
        <v>200</v>
      </c>
      <c r="N136" s="64"/>
      <c r="O136" s="64"/>
      <c r="P136" s="64"/>
      <c r="Q136" s="64"/>
      <c r="R136" s="64"/>
      <c r="S136" s="64">
        <v>10999</v>
      </c>
      <c r="T136" s="64"/>
      <c r="U136" s="64"/>
      <c r="V136" s="64"/>
      <c r="W136" s="64"/>
      <c r="X136" s="64"/>
      <c r="Y136" s="64"/>
      <c r="Z136" s="64"/>
    </row>
    <row r="137" spans="1:26" ht="25.5" hidden="1" outlineLevel="2" x14ac:dyDescent="0.2">
      <c r="A137" s="180"/>
      <c r="B137" s="180"/>
      <c r="C137" s="180"/>
      <c r="D137" s="180"/>
      <c r="E137" s="65" t="s">
        <v>89</v>
      </c>
      <c r="F137" s="65" t="s">
        <v>288</v>
      </c>
      <c r="G137" s="62">
        <v>1035806</v>
      </c>
      <c r="H137" s="66">
        <v>482964</v>
      </c>
      <c r="I137" s="66">
        <v>128482</v>
      </c>
      <c r="J137" s="66">
        <v>1102</v>
      </c>
      <c r="K137" s="66">
        <v>223056</v>
      </c>
      <c r="L137" s="66">
        <v>162464</v>
      </c>
      <c r="M137" s="66">
        <v>300</v>
      </c>
      <c r="N137" s="66">
        <v>550</v>
      </c>
      <c r="O137" s="66"/>
      <c r="P137" s="66"/>
      <c r="Q137" s="66"/>
      <c r="R137" s="66">
        <v>500</v>
      </c>
      <c r="S137" s="66">
        <v>36388</v>
      </c>
      <c r="T137" s="66"/>
      <c r="U137" s="66"/>
      <c r="V137" s="66"/>
      <c r="W137" s="66"/>
      <c r="X137" s="66"/>
      <c r="Y137" s="66"/>
      <c r="Z137" s="66"/>
    </row>
    <row r="138" spans="1:26" hidden="1" outlineLevel="2" x14ac:dyDescent="0.2">
      <c r="A138" s="181"/>
      <c r="B138" s="181"/>
      <c r="C138" s="181"/>
      <c r="D138" s="181"/>
      <c r="E138" s="63" t="s">
        <v>90</v>
      </c>
      <c r="F138" s="63" t="s">
        <v>289</v>
      </c>
      <c r="G138" s="62">
        <v>1030810</v>
      </c>
      <c r="H138" s="64">
        <v>578896</v>
      </c>
      <c r="I138" s="64">
        <v>147446</v>
      </c>
      <c r="J138" s="64">
        <v>37544</v>
      </c>
      <c r="K138" s="64">
        <v>148891</v>
      </c>
      <c r="L138" s="64">
        <v>109355</v>
      </c>
      <c r="M138" s="64">
        <v>160</v>
      </c>
      <c r="N138" s="64">
        <v>809</v>
      </c>
      <c r="O138" s="64"/>
      <c r="P138" s="64"/>
      <c r="Q138" s="64"/>
      <c r="R138" s="64"/>
      <c r="S138" s="64">
        <v>7709</v>
      </c>
      <c r="T138" s="64"/>
      <c r="U138" s="64"/>
      <c r="V138" s="64"/>
      <c r="W138" s="64"/>
      <c r="X138" s="64"/>
      <c r="Y138" s="64"/>
      <c r="Z138" s="64"/>
    </row>
    <row r="139" spans="1:26" ht="25.5" hidden="1" outlineLevel="2" x14ac:dyDescent="0.2">
      <c r="A139" s="180"/>
      <c r="B139" s="180"/>
      <c r="C139" s="180"/>
      <c r="D139" s="180"/>
      <c r="E139" s="65" t="s">
        <v>91</v>
      </c>
      <c r="F139" s="65" t="s">
        <v>290</v>
      </c>
      <c r="G139" s="62">
        <v>2199894</v>
      </c>
      <c r="H139" s="66">
        <v>1141170</v>
      </c>
      <c r="I139" s="66">
        <v>285694</v>
      </c>
      <c r="J139" s="66">
        <v>1100</v>
      </c>
      <c r="K139" s="66">
        <v>329728</v>
      </c>
      <c r="L139" s="66">
        <v>253138</v>
      </c>
      <c r="M139" s="66">
        <v>700</v>
      </c>
      <c r="N139" s="66"/>
      <c r="O139" s="66"/>
      <c r="P139" s="66"/>
      <c r="Q139" s="66"/>
      <c r="R139" s="66"/>
      <c r="S139" s="66">
        <v>182712</v>
      </c>
      <c r="T139" s="66"/>
      <c r="U139" s="66"/>
      <c r="V139" s="66"/>
      <c r="W139" s="66"/>
      <c r="X139" s="66">
        <v>5652</v>
      </c>
      <c r="Y139" s="66"/>
      <c r="Z139" s="66"/>
    </row>
    <row r="140" spans="1:26" hidden="1" outlineLevel="2" x14ac:dyDescent="0.2">
      <c r="A140" s="181"/>
      <c r="B140" s="181"/>
      <c r="C140" s="181"/>
      <c r="D140" s="181"/>
      <c r="E140" s="63" t="s">
        <v>92</v>
      </c>
      <c r="F140" s="63" t="s">
        <v>291</v>
      </c>
      <c r="G140" s="62">
        <v>1143333</v>
      </c>
      <c r="H140" s="64">
        <v>373527</v>
      </c>
      <c r="I140" s="64">
        <v>99314</v>
      </c>
      <c r="J140" s="64">
        <v>2300</v>
      </c>
      <c r="K140" s="64">
        <v>64602</v>
      </c>
      <c r="L140" s="64">
        <v>74723</v>
      </c>
      <c r="M140" s="64">
        <v>50</v>
      </c>
      <c r="N140" s="64">
        <v>100</v>
      </c>
      <c r="O140" s="64"/>
      <c r="P140" s="64"/>
      <c r="Q140" s="64"/>
      <c r="R140" s="64"/>
      <c r="S140" s="64">
        <v>528717</v>
      </c>
      <c r="T140" s="64"/>
      <c r="U140" s="64"/>
      <c r="V140" s="64"/>
      <c r="W140" s="64"/>
      <c r="X140" s="64"/>
      <c r="Y140" s="64"/>
      <c r="Z140" s="64"/>
    </row>
    <row r="141" spans="1:26" ht="25.5" hidden="1" outlineLevel="2" x14ac:dyDescent="0.2">
      <c r="A141" s="180"/>
      <c r="B141" s="180"/>
      <c r="C141" s="180"/>
      <c r="D141" s="180"/>
      <c r="E141" s="65" t="s">
        <v>93</v>
      </c>
      <c r="F141" s="65" t="s">
        <v>292</v>
      </c>
      <c r="G141" s="62">
        <v>97920</v>
      </c>
      <c r="H141" s="66"/>
      <c r="I141" s="66"/>
      <c r="J141" s="66"/>
      <c r="K141" s="66"/>
      <c r="L141" s="66">
        <v>10800</v>
      </c>
      <c r="M141" s="66"/>
      <c r="N141" s="66"/>
      <c r="O141" s="66">
        <v>87120</v>
      </c>
      <c r="P141" s="66"/>
      <c r="Q141" s="66"/>
      <c r="R141" s="66"/>
      <c r="S141" s="66"/>
      <c r="T141" s="66"/>
      <c r="U141" s="66"/>
      <c r="V141" s="66"/>
      <c r="W141" s="66"/>
      <c r="X141" s="66"/>
      <c r="Y141" s="66"/>
      <c r="Z141" s="66"/>
    </row>
    <row r="142" spans="1:26" hidden="1" outlineLevel="2" x14ac:dyDescent="0.2">
      <c r="A142" s="181"/>
      <c r="B142" s="181"/>
      <c r="C142" s="181"/>
      <c r="D142" s="181"/>
      <c r="E142" s="63" t="s">
        <v>94</v>
      </c>
      <c r="F142" s="63" t="s">
        <v>293</v>
      </c>
      <c r="G142" s="62">
        <v>421933</v>
      </c>
      <c r="H142" s="64">
        <v>233938</v>
      </c>
      <c r="I142" s="64">
        <v>60192</v>
      </c>
      <c r="J142" s="64">
        <v>80</v>
      </c>
      <c r="K142" s="64">
        <v>52676</v>
      </c>
      <c r="L142" s="64">
        <v>68292</v>
      </c>
      <c r="M142" s="64">
        <v>70</v>
      </c>
      <c r="N142" s="64">
        <v>385</v>
      </c>
      <c r="O142" s="64"/>
      <c r="P142" s="64"/>
      <c r="Q142" s="64"/>
      <c r="R142" s="64"/>
      <c r="S142" s="64">
        <v>6300</v>
      </c>
      <c r="T142" s="64"/>
      <c r="U142" s="64"/>
      <c r="V142" s="64"/>
      <c r="W142" s="64"/>
      <c r="X142" s="64"/>
      <c r="Y142" s="64"/>
      <c r="Z142" s="64"/>
    </row>
    <row r="143" spans="1:26" hidden="1" outlineLevel="2" x14ac:dyDescent="0.2">
      <c r="A143" s="180"/>
      <c r="B143" s="180"/>
      <c r="C143" s="180"/>
      <c r="D143" s="180"/>
      <c r="E143" s="65" t="s">
        <v>132</v>
      </c>
      <c r="F143" s="65" t="s">
        <v>179</v>
      </c>
      <c r="G143" s="62">
        <v>1013059</v>
      </c>
      <c r="H143" s="66">
        <v>461559</v>
      </c>
      <c r="I143" s="66">
        <v>118355</v>
      </c>
      <c r="J143" s="66">
        <v>47741</v>
      </c>
      <c r="K143" s="66">
        <v>121936</v>
      </c>
      <c r="L143" s="66">
        <v>111449</v>
      </c>
      <c r="M143" s="66">
        <v>500</v>
      </c>
      <c r="N143" s="66"/>
      <c r="O143" s="66"/>
      <c r="P143" s="66"/>
      <c r="Q143" s="66"/>
      <c r="R143" s="66"/>
      <c r="S143" s="66">
        <v>149064</v>
      </c>
      <c r="T143" s="66">
        <v>2455</v>
      </c>
      <c r="U143" s="66"/>
      <c r="V143" s="66"/>
      <c r="W143" s="66"/>
      <c r="X143" s="66"/>
      <c r="Y143" s="66"/>
      <c r="Z143" s="66"/>
    </row>
    <row r="144" spans="1:26" hidden="1" outlineLevel="2" x14ac:dyDescent="0.2">
      <c r="A144" s="181"/>
      <c r="B144" s="181"/>
      <c r="C144" s="181"/>
      <c r="D144" s="181"/>
      <c r="E144" s="63" t="s">
        <v>152</v>
      </c>
      <c r="F144" s="63" t="s">
        <v>294</v>
      </c>
      <c r="G144" s="62">
        <v>751973</v>
      </c>
      <c r="H144" s="64">
        <v>351608</v>
      </c>
      <c r="I144" s="64">
        <v>94338</v>
      </c>
      <c r="J144" s="64">
        <v>35480</v>
      </c>
      <c r="K144" s="64">
        <v>53240</v>
      </c>
      <c r="L144" s="64">
        <v>114426</v>
      </c>
      <c r="M144" s="64">
        <v>500</v>
      </c>
      <c r="N144" s="64">
        <v>50</v>
      </c>
      <c r="O144" s="64"/>
      <c r="P144" s="64"/>
      <c r="Q144" s="64"/>
      <c r="R144" s="64"/>
      <c r="S144" s="64">
        <v>102231</v>
      </c>
      <c r="T144" s="64"/>
      <c r="U144" s="64"/>
      <c r="V144" s="64">
        <v>100</v>
      </c>
      <c r="W144" s="64"/>
      <c r="X144" s="64"/>
      <c r="Y144" s="64"/>
      <c r="Z144" s="64"/>
    </row>
    <row r="145" spans="1:26" hidden="1" outlineLevel="2" x14ac:dyDescent="0.2">
      <c r="A145" s="180"/>
      <c r="B145" s="180"/>
      <c r="C145" s="180"/>
      <c r="D145" s="180"/>
      <c r="E145" s="65" t="s">
        <v>153</v>
      </c>
      <c r="F145" s="65" t="s">
        <v>141</v>
      </c>
      <c r="G145" s="62">
        <v>1319252</v>
      </c>
      <c r="H145" s="66">
        <v>604054</v>
      </c>
      <c r="I145" s="66">
        <v>151758</v>
      </c>
      <c r="J145" s="66">
        <v>1130</v>
      </c>
      <c r="K145" s="66">
        <v>128790</v>
      </c>
      <c r="L145" s="66">
        <v>125712</v>
      </c>
      <c r="M145" s="66"/>
      <c r="N145" s="66"/>
      <c r="O145" s="66"/>
      <c r="P145" s="66"/>
      <c r="Q145" s="66"/>
      <c r="R145" s="66"/>
      <c r="S145" s="66">
        <v>306418</v>
      </c>
      <c r="T145" s="66">
        <v>1390</v>
      </c>
      <c r="U145" s="66"/>
      <c r="V145" s="66"/>
      <c r="W145" s="66"/>
      <c r="X145" s="66"/>
      <c r="Y145" s="66"/>
      <c r="Z145" s="66"/>
    </row>
    <row r="146" spans="1:26" hidden="1" outlineLevel="2" x14ac:dyDescent="0.2">
      <c r="A146" s="181"/>
      <c r="B146" s="181"/>
      <c r="C146" s="181"/>
      <c r="D146" s="181"/>
      <c r="E146" s="63" t="s">
        <v>154</v>
      </c>
      <c r="F146" s="63" t="s">
        <v>180</v>
      </c>
      <c r="G146" s="62">
        <v>306427</v>
      </c>
      <c r="H146" s="64">
        <v>103928</v>
      </c>
      <c r="I146" s="64">
        <v>31354</v>
      </c>
      <c r="J146" s="64">
        <v>115</v>
      </c>
      <c r="K146" s="64">
        <v>133025</v>
      </c>
      <c r="L146" s="64">
        <v>24105</v>
      </c>
      <c r="M146" s="64"/>
      <c r="N146" s="64"/>
      <c r="O146" s="64"/>
      <c r="P146" s="64"/>
      <c r="Q146" s="64"/>
      <c r="R146" s="64"/>
      <c r="S146" s="64">
        <v>13900</v>
      </c>
      <c r="T146" s="64"/>
      <c r="U146" s="64"/>
      <c r="V146" s="64"/>
      <c r="W146" s="64"/>
      <c r="X146" s="64"/>
      <c r="Y146" s="64"/>
      <c r="Z146" s="64"/>
    </row>
    <row r="147" spans="1:26" hidden="1" outlineLevel="2" x14ac:dyDescent="0.2">
      <c r="A147" s="180"/>
      <c r="B147" s="180"/>
      <c r="C147" s="180"/>
      <c r="D147" s="180"/>
      <c r="E147" s="65" t="s">
        <v>155</v>
      </c>
      <c r="F147" s="65" t="s">
        <v>175</v>
      </c>
      <c r="G147" s="62">
        <v>363721</v>
      </c>
      <c r="H147" s="66">
        <v>162563</v>
      </c>
      <c r="I147" s="66">
        <v>46974</v>
      </c>
      <c r="J147" s="66">
        <v>11601</v>
      </c>
      <c r="K147" s="66">
        <v>68291</v>
      </c>
      <c r="L147" s="66">
        <v>58285</v>
      </c>
      <c r="M147" s="66"/>
      <c r="N147" s="66">
        <v>320</v>
      </c>
      <c r="O147" s="66">
        <v>400</v>
      </c>
      <c r="P147" s="66"/>
      <c r="Q147" s="66"/>
      <c r="R147" s="66"/>
      <c r="S147" s="66">
        <v>15287</v>
      </c>
      <c r="T147" s="66"/>
      <c r="U147" s="66"/>
      <c r="V147" s="66"/>
      <c r="W147" s="66"/>
      <c r="X147" s="66"/>
      <c r="Y147" s="66"/>
      <c r="Z147" s="66"/>
    </row>
    <row r="148" spans="1:26" hidden="1" outlineLevel="2" x14ac:dyDescent="0.2">
      <c r="A148" s="181"/>
      <c r="B148" s="181"/>
      <c r="C148" s="181"/>
      <c r="D148" s="181"/>
      <c r="E148" s="63" t="s">
        <v>541</v>
      </c>
      <c r="F148" s="63" t="s">
        <v>540</v>
      </c>
      <c r="G148" s="62">
        <v>293725</v>
      </c>
      <c r="H148" s="64">
        <v>112132</v>
      </c>
      <c r="I148" s="64">
        <v>31785</v>
      </c>
      <c r="J148" s="64">
        <v>275</v>
      </c>
      <c r="K148" s="64">
        <v>120653</v>
      </c>
      <c r="L148" s="64">
        <v>24680</v>
      </c>
      <c r="M148" s="64"/>
      <c r="N148" s="64"/>
      <c r="O148" s="64"/>
      <c r="P148" s="64"/>
      <c r="Q148" s="64"/>
      <c r="R148" s="64"/>
      <c r="S148" s="64">
        <v>4200</v>
      </c>
      <c r="T148" s="64"/>
      <c r="U148" s="64"/>
      <c r="V148" s="64"/>
      <c r="W148" s="64"/>
      <c r="X148" s="64"/>
      <c r="Y148" s="64"/>
      <c r="Z148" s="64"/>
    </row>
    <row r="149" spans="1:26" hidden="1" outlineLevel="2" x14ac:dyDescent="0.2">
      <c r="A149" s="180"/>
      <c r="B149" s="180"/>
      <c r="C149" s="180"/>
      <c r="D149" s="180"/>
      <c r="E149" s="65" t="s">
        <v>539</v>
      </c>
      <c r="F149" s="65" t="s">
        <v>538</v>
      </c>
      <c r="G149" s="62">
        <v>70008</v>
      </c>
      <c r="H149" s="66">
        <v>38701</v>
      </c>
      <c r="I149" s="66">
        <v>11207</v>
      </c>
      <c r="J149" s="66">
        <v>450</v>
      </c>
      <c r="K149" s="66">
        <v>6650</v>
      </c>
      <c r="L149" s="66">
        <v>13000</v>
      </c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</row>
    <row r="150" spans="1:26" hidden="1" outlineLevel="2" x14ac:dyDescent="0.2">
      <c r="A150" s="181"/>
      <c r="B150" s="181"/>
      <c r="C150" s="181"/>
      <c r="D150" s="181"/>
      <c r="E150" s="63" t="s">
        <v>537</v>
      </c>
      <c r="F150" s="63" t="s">
        <v>536</v>
      </c>
      <c r="G150" s="62">
        <v>349548</v>
      </c>
      <c r="H150" s="64">
        <v>168041</v>
      </c>
      <c r="I150" s="64">
        <v>48057</v>
      </c>
      <c r="J150" s="64">
        <v>450</v>
      </c>
      <c r="K150" s="64">
        <v>97250</v>
      </c>
      <c r="L150" s="64">
        <v>29200</v>
      </c>
      <c r="M150" s="64"/>
      <c r="N150" s="64">
        <v>290</v>
      </c>
      <c r="O150" s="64"/>
      <c r="P150" s="64"/>
      <c r="Q150" s="64"/>
      <c r="R150" s="64"/>
      <c r="S150" s="64">
        <v>6260</v>
      </c>
      <c r="T150" s="64"/>
      <c r="U150" s="64"/>
      <c r="V150" s="64"/>
      <c r="W150" s="64"/>
      <c r="X150" s="64"/>
      <c r="Y150" s="64"/>
      <c r="Z150" s="64"/>
    </row>
    <row r="151" spans="1:26" hidden="1" outlineLevel="2" x14ac:dyDescent="0.2">
      <c r="A151" s="180"/>
      <c r="B151" s="180"/>
      <c r="C151" s="180"/>
      <c r="D151" s="180"/>
      <c r="E151" s="65" t="s">
        <v>95</v>
      </c>
      <c r="F151" s="65" t="s">
        <v>253</v>
      </c>
      <c r="G151" s="62">
        <v>55818</v>
      </c>
      <c r="H151" s="66">
        <v>33362</v>
      </c>
      <c r="I151" s="66">
        <v>9260</v>
      </c>
      <c r="J151" s="66"/>
      <c r="K151" s="66">
        <v>10801</v>
      </c>
      <c r="L151" s="66">
        <v>1875</v>
      </c>
      <c r="M151" s="66"/>
      <c r="N151" s="66">
        <v>520</v>
      </c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</row>
    <row r="152" spans="1:26" ht="12.75" customHeight="1" outlineLevel="1" collapsed="1" x14ac:dyDescent="0.2">
      <c r="A152" s="184"/>
      <c r="B152" s="184"/>
      <c r="C152" s="61" t="s">
        <v>96</v>
      </c>
      <c r="D152" s="184" t="s">
        <v>339</v>
      </c>
      <c r="E152" s="184"/>
      <c r="F152" s="184"/>
      <c r="G152" s="62">
        <v>2992471</v>
      </c>
      <c r="H152" s="62">
        <v>1641131</v>
      </c>
      <c r="I152" s="62">
        <v>421453</v>
      </c>
      <c r="J152" s="62">
        <v>38141</v>
      </c>
      <c r="K152" s="62">
        <v>624928</v>
      </c>
      <c r="L152" s="62">
        <v>129114</v>
      </c>
      <c r="M152" s="62">
        <v>1056</v>
      </c>
      <c r="N152" s="62">
        <v>1744</v>
      </c>
      <c r="O152" s="62">
        <v>30000</v>
      </c>
      <c r="P152" s="62"/>
      <c r="Q152" s="62"/>
      <c r="R152" s="62"/>
      <c r="S152" s="62">
        <v>104632</v>
      </c>
      <c r="T152" s="62"/>
      <c r="U152" s="62"/>
      <c r="V152" s="62"/>
      <c r="W152" s="62"/>
      <c r="X152" s="62">
        <v>272</v>
      </c>
      <c r="Y152" s="62"/>
      <c r="Z152" s="62"/>
    </row>
    <row r="153" spans="1:26" ht="25.5" hidden="1" outlineLevel="2" x14ac:dyDescent="0.2">
      <c r="A153" s="180"/>
      <c r="B153" s="180"/>
      <c r="C153" s="180"/>
      <c r="D153" s="180"/>
      <c r="E153" s="65" t="s">
        <v>97</v>
      </c>
      <c r="F153" s="65" t="s">
        <v>295</v>
      </c>
      <c r="G153" s="62">
        <v>949284</v>
      </c>
      <c r="H153" s="66">
        <v>587573</v>
      </c>
      <c r="I153" s="66">
        <v>148942</v>
      </c>
      <c r="J153" s="66">
        <v>926</v>
      </c>
      <c r="K153" s="66">
        <v>111146</v>
      </c>
      <c r="L153" s="66">
        <v>26575</v>
      </c>
      <c r="M153" s="66">
        <v>266</v>
      </c>
      <c r="N153" s="66">
        <v>444</v>
      </c>
      <c r="O153" s="66"/>
      <c r="P153" s="66"/>
      <c r="Q153" s="66"/>
      <c r="R153" s="66"/>
      <c r="S153" s="66">
        <v>73412</v>
      </c>
      <c r="T153" s="66"/>
      <c r="U153" s="66"/>
      <c r="V153" s="66"/>
      <c r="W153" s="66"/>
      <c r="X153" s="66"/>
      <c r="Y153" s="66"/>
      <c r="Z153" s="66"/>
    </row>
    <row r="154" spans="1:26" ht="25.5" hidden="1" outlineLevel="2" x14ac:dyDescent="0.2">
      <c r="A154" s="181"/>
      <c r="B154" s="181"/>
      <c r="C154" s="181"/>
      <c r="D154" s="181"/>
      <c r="E154" s="63" t="s">
        <v>133</v>
      </c>
      <c r="F154" s="63" t="s">
        <v>615</v>
      </c>
      <c r="G154" s="62">
        <v>194729</v>
      </c>
      <c r="H154" s="64">
        <v>141183</v>
      </c>
      <c r="I154" s="64">
        <v>36635</v>
      </c>
      <c r="J154" s="64">
        <v>150</v>
      </c>
      <c r="K154" s="64">
        <v>4200</v>
      </c>
      <c r="L154" s="64">
        <v>6681</v>
      </c>
      <c r="M154" s="64">
        <v>80</v>
      </c>
      <c r="N154" s="64"/>
      <c r="O154" s="64"/>
      <c r="P154" s="64"/>
      <c r="Q154" s="64"/>
      <c r="R154" s="64"/>
      <c r="S154" s="64">
        <v>5800</v>
      </c>
      <c r="T154" s="64"/>
      <c r="U154" s="64"/>
      <c r="V154" s="64"/>
      <c r="W154" s="64"/>
      <c r="X154" s="64"/>
      <c r="Y154" s="64"/>
      <c r="Z154" s="64"/>
    </row>
    <row r="155" spans="1:26" ht="25.5" hidden="1" outlineLevel="2" x14ac:dyDescent="0.2">
      <c r="A155" s="180"/>
      <c r="B155" s="180"/>
      <c r="C155" s="180"/>
      <c r="D155" s="180"/>
      <c r="E155" s="65" t="s">
        <v>99</v>
      </c>
      <c r="F155" s="65" t="s">
        <v>98</v>
      </c>
      <c r="G155" s="62">
        <v>363117</v>
      </c>
      <c r="H155" s="66">
        <v>178720</v>
      </c>
      <c r="I155" s="66">
        <v>46427</v>
      </c>
      <c r="J155" s="66">
        <v>2009</v>
      </c>
      <c r="K155" s="66">
        <v>107731</v>
      </c>
      <c r="L155" s="66">
        <v>21398</v>
      </c>
      <c r="M155" s="66">
        <v>200</v>
      </c>
      <c r="N155" s="66"/>
      <c r="O155" s="66"/>
      <c r="P155" s="66"/>
      <c r="Q155" s="66"/>
      <c r="R155" s="66"/>
      <c r="S155" s="66">
        <v>6360</v>
      </c>
      <c r="T155" s="66"/>
      <c r="U155" s="66"/>
      <c r="V155" s="66"/>
      <c r="W155" s="66"/>
      <c r="X155" s="66">
        <v>272</v>
      </c>
      <c r="Y155" s="66"/>
      <c r="Z155" s="66"/>
    </row>
    <row r="156" spans="1:26" hidden="1" outlineLevel="2" x14ac:dyDescent="0.2">
      <c r="A156" s="181"/>
      <c r="B156" s="181"/>
      <c r="C156" s="181"/>
      <c r="D156" s="181"/>
      <c r="E156" s="63" t="s">
        <v>100</v>
      </c>
      <c r="F156" s="63" t="s">
        <v>616</v>
      </c>
      <c r="G156" s="62">
        <v>993661</v>
      </c>
      <c r="H156" s="64">
        <v>402035</v>
      </c>
      <c r="I156" s="64">
        <v>103003</v>
      </c>
      <c r="J156" s="64">
        <v>29231</v>
      </c>
      <c r="K156" s="64">
        <v>367734</v>
      </c>
      <c r="L156" s="64">
        <v>47938</v>
      </c>
      <c r="M156" s="64">
        <v>60</v>
      </c>
      <c r="N156" s="64">
        <v>1300</v>
      </c>
      <c r="O156" s="64">
        <v>30000</v>
      </c>
      <c r="P156" s="64"/>
      <c r="Q156" s="64"/>
      <c r="R156" s="64"/>
      <c r="S156" s="64">
        <v>12360</v>
      </c>
      <c r="T156" s="64"/>
      <c r="U156" s="64"/>
      <c r="V156" s="64"/>
      <c r="W156" s="64"/>
      <c r="X156" s="64"/>
      <c r="Y156" s="64"/>
      <c r="Z156" s="64"/>
    </row>
    <row r="157" spans="1:26" ht="25.5" hidden="1" outlineLevel="2" x14ac:dyDescent="0.2">
      <c r="A157" s="180"/>
      <c r="B157" s="180"/>
      <c r="C157" s="180"/>
      <c r="D157" s="180"/>
      <c r="E157" s="65" t="s">
        <v>156</v>
      </c>
      <c r="F157" s="65" t="s">
        <v>617</v>
      </c>
      <c r="G157" s="62">
        <v>190484</v>
      </c>
      <c r="H157" s="66">
        <v>126338</v>
      </c>
      <c r="I157" s="66">
        <v>32005</v>
      </c>
      <c r="J157" s="66">
        <v>580</v>
      </c>
      <c r="K157" s="66">
        <v>21003</v>
      </c>
      <c r="L157" s="66">
        <v>7408</v>
      </c>
      <c r="M157" s="66">
        <v>450</v>
      </c>
      <c r="N157" s="66"/>
      <c r="O157" s="66"/>
      <c r="P157" s="66"/>
      <c r="Q157" s="66"/>
      <c r="R157" s="66"/>
      <c r="S157" s="66">
        <v>2700</v>
      </c>
      <c r="T157" s="66"/>
      <c r="U157" s="66"/>
      <c r="V157" s="66"/>
      <c r="W157" s="66"/>
      <c r="X157" s="66"/>
      <c r="Y157" s="66"/>
      <c r="Z157" s="66"/>
    </row>
    <row r="158" spans="1:26" ht="25.5" hidden="1" outlineLevel="2" x14ac:dyDescent="0.2">
      <c r="A158" s="181"/>
      <c r="B158" s="181"/>
      <c r="C158" s="181"/>
      <c r="D158" s="181"/>
      <c r="E158" s="63" t="s">
        <v>157</v>
      </c>
      <c r="F158" s="63" t="s">
        <v>618</v>
      </c>
      <c r="G158" s="62">
        <v>243041</v>
      </c>
      <c r="H158" s="64">
        <v>166034</v>
      </c>
      <c r="I158" s="64">
        <v>43438</v>
      </c>
      <c r="J158" s="64">
        <v>5020</v>
      </c>
      <c r="K158" s="64">
        <v>11449</v>
      </c>
      <c r="L158" s="64">
        <v>15500</v>
      </c>
      <c r="M158" s="64"/>
      <c r="N158" s="64"/>
      <c r="O158" s="64"/>
      <c r="P158" s="64"/>
      <c r="Q158" s="64"/>
      <c r="R158" s="64"/>
      <c r="S158" s="64">
        <v>1600</v>
      </c>
      <c r="T158" s="64"/>
      <c r="U158" s="64"/>
      <c r="V158" s="64"/>
      <c r="W158" s="64"/>
      <c r="X158" s="64"/>
      <c r="Y158" s="64"/>
      <c r="Z158" s="64"/>
    </row>
    <row r="159" spans="1:26" ht="25.5" hidden="1" outlineLevel="2" x14ac:dyDescent="0.2">
      <c r="A159" s="180"/>
      <c r="B159" s="180"/>
      <c r="C159" s="180"/>
      <c r="D159" s="180"/>
      <c r="E159" s="65" t="s">
        <v>158</v>
      </c>
      <c r="F159" s="65" t="s">
        <v>619</v>
      </c>
      <c r="G159" s="62">
        <v>58155</v>
      </c>
      <c r="H159" s="66">
        <v>39248</v>
      </c>
      <c r="I159" s="66">
        <v>11003</v>
      </c>
      <c r="J159" s="66">
        <v>225</v>
      </c>
      <c r="K159" s="66">
        <v>1665</v>
      </c>
      <c r="L159" s="66">
        <v>3614</v>
      </c>
      <c r="M159" s="66"/>
      <c r="N159" s="66"/>
      <c r="O159" s="66"/>
      <c r="P159" s="66"/>
      <c r="Q159" s="66"/>
      <c r="R159" s="66"/>
      <c r="S159" s="66">
        <v>2400</v>
      </c>
      <c r="T159" s="66"/>
      <c r="U159" s="66"/>
      <c r="V159" s="66"/>
      <c r="W159" s="66"/>
      <c r="X159" s="66"/>
      <c r="Y159" s="66"/>
      <c r="Z159" s="66"/>
    </row>
    <row r="160" spans="1:26" ht="12.75" customHeight="1" outlineLevel="1" collapsed="1" x14ac:dyDescent="0.2">
      <c r="A160" s="184"/>
      <c r="B160" s="184"/>
      <c r="C160" s="61" t="s">
        <v>101</v>
      </c>
      <c r="D160" s="184" t="s">
        <v>102</v>
      </c>
      <c r="E160" s="184"/>
      <c r="F160" s="184"/>
      <c r="G160" s="62">
        <v>782713</v>
      </c>
      <c r="H160" s="62">
        <v>405511</v>
      </c>
      <c r="I160" s="62">
        <v>105743</v>
      </c>
      <c r="J160" s="62">
        <v>65991</v>
      </c>
      <c r="K160" s="62">
        <v>75838</v>
      </c>
      <c r="L160" s="62">
        <v>42833</v>
      </c>
      <c r="M160" s="62"/>
      <c r="N160" s="62"/>
      <c r="O160" s="62">
        <v>14600</v>
      </c>
      <c r="P160" s="62">
        <v>19320</v>
      </c>
      <c r="Q160" s="62"/>
      <c r="R160" s="62"/>
      <c r="S160" s="62">
        <v>2400</v>
      </c>
      <c r="T160" s="62"/>
      <c r="U160" s="62"/>
      <c r="V160" s="62">
        <v>2250</v>
      </c>
      <c r="W160" s="62"/>
      <c r="X160" s="62"/>
      <c r="Y160" s="62">
        <v>48227</v>
      </c>
      <c r="Z160" s="62"/>
    </row>
    <row r="161" spans="1:26" hidden="1" outlineLevel="2" x14ac:dyDescent="0.2">
      <c r="A161" s="180"/>
      <c r="B161" s="180"/>
      <c r="C161" s="180"/>
      <c r="D161" s="180"/>
      <c r="E161" s="65" t="s">
        <v>103</v>
      </c>
      <c r="F161" s="65" t="s">
        <v>299</v>
      </c>
      <c r="G161" s="62">
        <v>721076</v>
      </c>
      <c r="H161" s="66">
        <v>365644</v>
      </c>
      <c r="I161" s="66">
        <v>94788</v>
      </c>
      <c r="J161" s="66">
        <v>65991</v>
      </c>
      <c r="K161" s="66">
        <v>75238</v>
      </c>
      <c r="L161" s="66">
        <v>35018</v>
      </c>
      <c r="M161" s="66"/>
      <c r="N161" s="66"/>
      <c r="O161" s="66">
        <v>14600</v>
      </c>
      <c r="P161" s="66">
        <v>19320</v>
      </c>
      <c r="Q161" s="66"/>
      <c r="R161" s="66"/>
      <c r="S161" s="66"/>
      <c r="T161" s="66"/>
      <c r="U161" s="66"/>
      <c r="V161" s="66">
        <v>2250</v>
      </c>
      <c r="W161" s="66"/>
      <c r="X161" s="66"/>
      <c r="Y161" s="66">
        <v>48227</v>
      </c>
      <c r="Z161" s="66"/>
    </row>
    <row r="162" spans="1:26" ht="25.5" hidden="1" outlineLevel="2" x14ac:dyDescent="0.2">
      <c r="A162" s="181"/>
      <c r="B162" s="181"/>
      <c r="C162" s="181"/>
      <c r="D162" s="181"/>
      <c r="E162" s="63" t="s">
        <v>119</v>
      </c>
      <c r="F162" s="63" t="s">
        <v>300</v>
      </c>
      <c r="G162" s="62">
        <v>61637</v>
      </c>
      <c r="H162" s="64">
        <v>39867</v>
      </c>
      <c r="I162" s="64">
        <v>10955</v>
      </c>
      <c r="J162" s="64"/>
      <c r="K162" s="64">
        <v>600</v>
      </c>
      <c r="L162" s="64">
        <v>7815</v>
      </c>
      <c r="M162" s="64"/>
      <c r="N162" s="64"/>
      <c r="O162" s="64"/>
      <c r="P162" s="64"/>
      <c r="Q162" s="64"/>
      <c r="R162" s="64"/>
      <c r="S162" s="64">
        <v>2400</v>
      </c>
      <c r="T162" s="64"/>
      <c r="U162" s="64"/>
      <c r="V162" s="64"/>
      <c r="W162" s="64"/>
      <c r="X162" s="64"/>
      <c r="Y162" s="64"/>
      <c r="Z162" s="64"/>
    </row>
    <row r="163" spans="1:26" ht="12.75" customHeight="1" x14ac:dyDescent="0.2">
      <c r="A163" s="61" t="s">
        <v>301</v>
      </c>
      <c r="B163" s="184" t="s">
        <v>105</v>
      </c>
      <c r="C163" s="184"/>
      <c r="D163" s="184"/>
      <c r="E163" s="184"/>
      <c r="F163" s="184"/>
      <c r="G163" s="62">
        <v>7586695</v>
      </c>
      <c r="H163" s="62">
        <v>2147277</v>
      </c>
      <c r="I163" s="62">
        <v>615909</v>
      </c>
      <c r="J163" s="62">
        <v>7050</v>
      </c>
      <c r="K163" s="62">
        <v>788697</v>
      </c>
      <c r="L163" s="62">
        <v>895134</v>
      </c>
      <c r="M163" s="62">
        <v>1315</v>
      </c>
      <c r="N163" s="62">
        <v>500</v>
      </c>
      <c r="O163" s="62">
        <v>28780</v>
      </c>
      <c r="P163" s="62"/>
      <c r="Q163" s="62"/>
      <c r="R163" s="62"/>
      <c r="S163" s="62">
        <v>942305</v>
      </c>
      <c r="T163" s="62">
        <v>681067</v>
      </c>
      <c r="U163" s="62">
        <v>292159</v>
      </c>
      <c r="V163" s="62">
        <v>1161091</v>
      </c>
      <c r="W163" s="62">
        <v>30</v>
      </c>
      <c r="X163" s="62">
        <v>25381</v>
      </c>
      <c r="Y163" s="62"/>
      <c r="Z163" s="62"/>
    </row>
    <row r="164" spans="1:26" ht="12.75" customHeight="1" outlineLevel="1" collapsed="1" x14ac:dyDescent="0.2">
      <c r="A164" s="184"/>
      <c r="B164" s="184"/>
      <c r="C164" s="61" t="s">
        <v>535</v>
      </c>
      <c r="D164" s="184" t="s">
        <v>534</v>
      </c>
      <c r="E164" s="184"/>
      <c r="F164" s="184"/>
      <c r="G164" s="62">
        <v>355488</v>
      </c>
      <c r="H164" s="62">
        <v>222619</v>
      </c>
      <c r="I164" s="62">
        <v>85470</v>
      </c>
      <c r="J164" s="62">
        <v>3100</v>
      </c>
      <c r="K164" s="62">
        <v>32935</v>
      </c>
      <c r="L164" s="62">
        <v>10234</v>
      </c>
      <c r="M164" s="62"/>
      <c r="N164" s="62">
        <v>300</v>
      </c>
      <c r="O164" s="62"/>
      <c r="P164" s="62"/>
      <c r="Q164" s="62"/>
      <c r="R164" s="62"/>
      <c r="S164" s="62">
        <v>800</v>
      </c>
      <c r="T164" s="62"/>
      <c r="U164" s="62"/>
      <c r="V164" s="62"/>
      <c r="W164" s="62">
        <v>30</v>
      </c>
      <c r="X164" s="62"/>
      <c r="Y164" s="62"/>
      <c r="Z164" s="62"/>
    </row>
    <row r="165" spans="1:26" hidden="1" outlineLevel="2" x14ac:dyDescent="0.2">
      <c r="A165" s="180"/>
      <c r="B165" s="180"/>
      <c r="C165" s="180"/>
      <c r="D165" s="180"/>
      <c r="E165" s="65" t="s">
        <v>533</v>
      </c>
      <c r="F165" s="65" t="s">
        <v>532</v>
      </c>
      <c r="G165" s="62">
        <v>355488</v>
      </c>
      <c r="H165" s="66">
        <v>222619</v>
      </c>
      <c r="I165" s="66">
        <v>85470</v>
      </c>
      <c r="J165" s="66">
        <v>3100</v>
      </c>
      <c r="K165" s="66">
        <v>32935</v>
      </c>
      <c r="L165" s="66">
        <v>10234</v>
      </c>
      <c r="M165" s="66"/>
      <c r="N165" s="66">
        <v>300</v>
      </c>
      <c r="O165" s="66"/>
      <c r="P165" s="66"/>
      <c r="Q165" s="66"/>
      <c r="R165" s="66"/>
      <c r="S165" s="66">
        <v>800</v>
      </c>
      <c r="T165" s="66"/>
      <c r="U165" s="66"/>
      <c r="V165" s="66"/>
      <c r="W165" s="66">
        <v>30</v>
      </c>
      <c r="X165" s="66"/>
      <c r="Y165" s="66"/>
      <c r="Z165" s="66"/>
    </row>
    <row r="166" spans="1:26" ht="12.75" customHeight="1" outlineLevel="1" collapsed="1" x14ac:dyDescent="0.2">
      <c r="A166" s="184"/>
      <c r="B166" s="184"/>
      <c r="C166" s="61" t="s">
        <v>604</v>
      </c>
      <c r="D166" s="184" t="s">
        <v>620</v>
      </c>
      <c r="E166" s="184"/>
      <c r="F166" s="184"/>
      <c r="G166" s="62">
        <v>1058837</v>
      </c>
      <c r="H166" s="62">
        <v>107998</v>
      </c>
      <c r="I166" s="62">
        <v>24795</v>
      </c>
      <c r="J166" s="62"/>
      <c r="K166" s="62">
        <v>62865</v>
      </c>
      <c r="L166" s="62">
        <v>443485</v>
      </c>
      <c r="M166" s="62"/>
      <c r="N166" s="62"/>
      <c r="O166" s="62">
        <v>1330</v>
      </c>
      <c r="P166" s="62"/>
      <c r="Q166" s="62"/>
      <c r="R166" s="62"/>
      <c r="S166" s="62">
        <v>11826</v>
      </c>
      <c r="T166" s="62">
        <v>326067</v>
      </c>
      <c r="U166" s="62">
        <v>79459</v>
      </c>
      <c r="V166" s="62">
        <v>1012</v>
      </c>
      <c r="W166" s="62"/>
      <c r="X166" s="62"/>
      <c r="Y166" s="62"/>
      <c r="Z166" s="62"/>
    </row>
    <row r="167" spans="1:26" hidden="1" outlineLevel="2" x14ac:dyDescent="0.2">
      <c r="A167" s="185"/>
      <c r="B167" s="186"/>
      <c r="C167" s="186"/>
      <c r="D167" s="187"/>
      <c r="E167" s="65" t="s">
        <v>621</v>
      </c>
      <c r="F167" s="65" t="s">
        <v>606</v>
      </c>
      <c r="G167" s="62">
        <v>1058837</v>
      </c>
      <c r="H167" s="66">
        <v>107998</v>
      </c>
      <c r="I167" s="66">
        <v>24795</v>
      </c>
      <c r="J167" s="66"/>
      <c r="K167" s="66">
        <v>62865</v>
      </c>
      <c r="L167" s="66">
        <v>443485</v>
      </c>
      <c r="M167" s="66"/>
      <c r="N167" s="66"/>
      <c r="O167" s="66">
        <v>1330</v>
      </c>
      <c r="P167" s="66"/>
      <c r="Q167" s="66"/>
      <c r="R167" s="66"/>
      <c r="S167" s="66">
        <v>11826</v>
      </c>
      <c r="T167" s="66">
        <v>326067</v>
      </c>
      <c r="U167" s="66">
        <v>79459</v>
      </c>
      <c r="V167" s="66">
        <v>1012</v>
      </c>
      <c r="W167" s="66"/>
      <c r="X167" s="66"/>
      <c r="Y167" s="66"/>
      <c r="Z167" s="66"/>
    </row>
    <row r="168" spans="1:26" ht="12.75" customHeight="1" outlineLevel="1" collapsed="1" x14ac:dyDescent="0.2">
      <c r="A168" s="184"/>
      <c r="B168" s="184"/>
      <c r="C168" s="61" t="s">
        <v>104</v>
      </c>
      <c r="D168" s="184" t="s">
        <v>340</v>
      </c>
      <c r="E168" s="184"/>
      <c r="F168" s="184"/>
      <c r="G168" s="62">
        <v>6172370</v>
      </c>
      <c r="H168" s="62">
        <v>1816660</v>
      </c>
      <c r="I168" s="62">
        <v>505644</v>
      </c>
      <c r="J168" s="62">
        <v>3950</v>
      </c>
      <c r="K168" s="62">
        <v>692897</v>
      </c>
      <c r="L168" s="62">
        <v>441415</v>
      </c>
      <c r="M168" s="62">
        <v>1315</v>
      </c>
      <c r="N168" s="62">
        <v>200</v>
      </c>
      <c r="O168" s="62">
        <v>27450</v>
      </c>
      <c r="P168" s="62"/>
      <c r="Q168" s="62"/>
      <c r="R168" s="62"/>
      <c r="S168" s="62">
        <v>929679</v>
      </c>
      <c r="T168" s="62">
        <v>355000</v>
      </c>
      <c r="U168" s="62">
        <v>212700</v>
      </c>
      <c r="V168" s="62">
        <v>1160079</v>
      </c>
      <c r="W168" s="62"/>
      <c r="X168" s="62">
        <v>25381</v>
      </c>
      <c r="Y168" s="62"/>
      <c r="Z168" s="62"/>
    </row>
    <row r="169" spans="1:26" ht="25.5" hidden="1" outlineLevel="2" x14ac:dyDescent="0.2">
      <c r="A169" s="180"/>
      <c r="B169" s="180"/>
      <c r="C169" s="180"/>
      <c r="D169" s="180"/>
      <c r="E169" s="65" t="s">
        <v>106</v>
      </c>
      <c r="F169" s="65" t="s">
        <v>302</v>
      </c>
      <c r="G169" s="62">
        <v>3478319</v>
      </c>
      <c r="H169" s="66">
        <v>619448</v>
      </c>
      <c r="I169" s="66">
        <v>169810</v>
      </c>
      <c r="J169" s="66">
        <v>1800</v>
      </c>
      <c r="K169" s="66">
        <v>128313</v>
      </c>
      <c r="L169" s="66">
        <v>19600</v>
      </c>
      <c r="M169" s="66">
        <v>250</v>
      </c>
      <c r="N169" s="66"/>
      <c r="O169" s="66">
        <v>27450</v>
      </c>
      <c r="P169" s="66"/>
      <c r="Q169" s="66"/>
      <c r="R169" s="66"/>
      <c r="S169" s="66">
        <v>805380</v>
      </c>
      <c r="T169" s="66">
        <v>313000</v>
      </c>
      <c r="U169" s="66">
        <v>212700</v>
      </c>
      <c r="V169" s="66">
        <v>1157068</v>
      </c>
      <c r="W169" s="66"/>
      <c r="X169" s="66">
        <v>23500</v>
      </c>
      <c r="Y169" s="66"/>
      <c r="Z169" s="66"/>
    </row>
    <row r="170" spans="1:26" hidden="1" outlineLevel="2" x14ac:dyDescent="0.2">
      <c r="A170" s="181"/>
      <c r="B170" s="181"/>
      <c r="C170" s="181"/>
      <c r="D170" s="181"/>
      <c r="E170" s="63" t="s">
        <v>116</v>
      </c>
      <c r="F170" s="63" t="s">
        <v>303</v>
      </c>
      <c r="G170" s="62">
        <v>579078</v>
      </c>
      <c r="H170" s="64">
        <v>429794</v>
      </c>
      <c r="I170" s="64">
        <v>108078</v>
      </c>
      <c r="J170" s="64"/>
      <c r="K170" s="64">
        <v>7765</v>
      </c>
      <c r="L170" s="64">
        <v>27050</v>
      </c>
      <c r="M170" s="64"/>
      <c r="N170" s="64"/>
      <c r="O170" s="64"/>
      <c r="P170" s="64"/>
      <c r="Q170" s="64"/>
      <c r="R170" s="64"/>
      <c r="S170" s="64">
        <v>3380</v>
      </c>
      <c r="T170" s="64"/>
      <c r="U170" s="64"/>
      <c r="V170" s="64">
        <v>3011</v>
      </c>
      <c r="W170" s="64"/>
      <c r="X170" s="64"/>
      <c r="Y170" s="64"/>
      <c r="Z170" s="64"/>
    </row>
    <row r="171" spans="1:26" ht="38.25" hidden="1" outlineLevel="2" x14ac:dyDescent="0.2">
      <c r="A171" s="180"/>
      <c r="B171" s="180"/>
      <c r="C171" s="180"/>
      <c r="D171" s="180"/>
      <c r="E171" s="65" t="s">
        <v>107</v>
      </c>
      <c r="F171" s="65" t="s">
        <v>304</v>
      </c>
      <c r="G171" s="62">
        <v>299690</v>
      </c>
      <c r="H171" s="66"/>
      <c r="I171" s="66"/>
      <c r="J171" s="66"/>
      <c r="K171" s="66">
        <v>299690</v>
      </c>
      <c r="L171" s="66"/>
      <c r="M171" s="66"/>
      <c r="N171" s="66"/>
      <c r="O171" s="66"/>
      <c r="P171" s="66"/>
      <c r="Q171" s="66"/>
      <c r="R171" s="66"/>
      <c r="S171" s="66"/>
      <c r="T171" s="66"/>
      <c r="U171" s="66"/>
      <c r="V171" s="66"/>
      <c r="W171" s="66"/>
      <c r="X171" s="66"/>
      <c r="Y171" s="66"/>
      <c r="Z171" s="66"/>
    </row>
    <row r="172" spans="1:26" ht="25.5" hidden="1" outlineLevel="2" x14ac:dyDescent="0.2">
      <c r="A172" s="181"/>
      <c r="B172" s="181"/>
      <c r="C172" s="181"/>
      <c r="D172" s="181"/>
      <c r="E172" s="63" t="s">
        <v>120</v>
      </c>
      <c r="F172" s="63" t="s">
        <v>305</v>
      </c>
      <c r="G172" s="62">
        <v>49567</v>
      </c>
      <c r="H172" s="64">
        <v>4601</v>
      </c>
      <c r="I172" s="64">
        <v>1085</v>
      </c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>
        <v>42000</v>
      </c>
      <c r="U172" s="64"/>
      <c r="V172" s="64"/>
      <c r="W172" s="64"/>
      <c r="X172" s="64">
        <v>1881</v>
      </c>
      <c r="Y172" s="64"/>
      <c r="Z172" s="64"/>
    </row>
    <row r="173" spans="1:26" ht="25.5" hidden="1" outlineLevel="2" x14ac:dyDescent="0.2">
      <c r="A173" s="180"/>
      <c r="B173" s="180"/>
      <c r="C173" s="180"/>
      <c r="D173" s="180"/>
      <c r="E173" s="65" t="s">
        <v>108</v>
      </c>
      <c r="F173" s="65" t="s">
        <v>183</v>
      </c>
      <c r="G173" s="62">
        <v>308248</v>
      </c>
      <c r="H173" s="66">
        <v>134627</v>
      </c>
      <c r="I173" s="66">
        <v>39034</v>
      </c>
      <c r="J173" s="66">
        <v>1020</v>
      </c>
      <c r="K173" s="66">
        <v>26285</v>
      </c>
      <c r="L173" s="66">
        <v>99294</v>
      </c>
      <c r="M173" s="66">
        <v>220</v>
      </c>
      <c r="N173" s="66">
        <v>200</v>
      </c>
      <c r="O173" s="66"/>
      <c r="P173" s="66"/>
      <c r="Q173" s="66"/>
      <c r="R173" s="66"/>
      <c r="S173" s="66">
        <v>7568</v>
      </c>
      <c r="T173" s="66"/>
      <c r="U173" s="66"/>
      <c r="V173" s="66"/>
      <c r="W173" s="66"/>
      <c r="X173" s="66"/>
      <c r="Y173" s="66"/>
      <c r="Z173" s="66"/>
    </row>
    <row r="174" spans="1:26" hidden="1" outlineLevel="2" x14ac:dyDescent="0.2">
      <c r="A174" s="181"/>
      <c r="B174" s="181"/>
      <c r="C174" s="181"/>
      <c r="D174" s="181"/>
      <c r="E174" s="63" t="s">
        <v>186</v>
      </c>
      <c r="F174" s="63" t="s">
        <v>306</v>
      </c>
      <c r="G174" s="62">
        <v>141154</v>
      </c>
      <c r="H174" s="64">
        <v>109114</v>
      </c>
      <c r="I174" s="64">
        <v>30070</v>
      </c>
      <c r="J174" s="64">
        <v>300</v>
      </c>
      <c r="K174" s="64">
        <v>270</v>
      </c>
      <c r="L174" s="64">
        <v>1400</v>
      </c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 spans="1:26" ht="25.5" hidden="1" outlineLevel="2" x14ac:dyDescent="0.2">
      <c r="A175" s="180"/>
      <c r="B175" s="180"/>
      <c r="C175" s="180"/>
      <c r="D175" s="180"/>
      <c r="E175" s="65" t="s">
        <v>135</v>
      </c>
      <c r="F175" s="65" t="s">
        <v>182</v>
      </c>
      <c r="G175" s="62">
        <v>276447</v>
      </c>
      <c r="H175" s="66">
        <v>145384</v>
      </c>
      <c r="I175" s="66">
        <v>41488</v>
      </c>
      <c r="J175" s="66">
        <v>200</v>
      </c>
      <c r="K175" s="66">
        <v>20325</v>
      </c>
      <c r="L175" s="66">
        <v>67805</v>
      </c>
      <c r="M175" s="66">
        <v>245</v>
      </c>
      <c r="N175" s="66"/>
      <c r="O175" s="66"/>
      <c r="P175" s="66"/>
      <c r="Q175" s="66"/>
      <c r="R175" s="66"/>
      <c r="S175" s="66">
        <v>1000</v>
      </c>
      <c r="T175" s="66"/>
      <c r="U175" s="66"/>
      <c r="V175" s="66"/>
      <c r="W175" s="66"/>
      <c r="X175" s="66"/>
      <c r="Y175" s="66"/>
      <c r="Z175" s="66"/>
    </row>
    <row r="176" spans="1:26" ht="25.5" hidden="1" outlineLevel="2" x14ac:dyDescent="0.2">
      <c r="A176" s="181"/>
      <c r="B176" s="181"/>
      <c r="C176" s="181"/>
      <c r="D176" s="181"/>
      <c r="E176" s="63" t="s">
        <v>148</v>
      </c>
      <c r="F176" s="63" t="s">
        <v>181</v>
      </c>
      <c r="G176" s="62">
        <v>236874</v>
      </c>
      <c r="H176" s="64">
        <v>122583</v>
      </c>
      <c r="I176" s="64">
        <v>36396</v>
      </c>
      <c r="J176" s="64">
        <v>130</v>
      </c>
      <c r="K176" s="64">
        <v>23345</v>
      </c>
      <c r="L176" s="64">
        <v>42520</v>
      </c>
      <c r="M176" s="64">
        <v>400</v>
      </c>
      <c r="N176" s="64"/>
      <c r="O176" s="64"/>
      <c r="P176" s="64"/>
      <c r="Q176" s="64"/>
      <c r="R176" s="64"/>
      <c r="S176" s="64">
        <v>11500</v>
      </c>
      <c r="T176" s="64"/>
      <c r="U176" s="64"/>
      <c r="V176" s="64"/>
      <c r="W176" s="64"/>
      <c r="X176" s="64"/>
      <c r="Y176" s="64"/>
      <c r="Z176" s="64"/>
    </row>
    <row r="177" spans="1:26" ht="25.5" hidden="1" outlineLevel="2" x14ac:dyDescent="0.2">
      <c r="A177" s="180"/>
      <c r="B177" s="180"/>
      <c r="C177" s="180"/>
      <c r="D177" s="180"/>
      <c r="E177" s="65" t="s">
        <v>149</v>
      </c>
      <c r="F177" s="65" t="s">
        <v>185</v>
      </c>
      <c r="G177" s="62">
        <v>47719</v>
      </c>
      <c r="H177" s="66">
        <v>14641</v>
      </c>
      <c r="I177" s="66">
        <v>4388</v>
      </c>
      <c r="J177" s="66"/>
      <c r="K177" s="66">
        <v>27710</v>
      </c>
      <c r="L177" s="66">
        <v>980</v>
      </c>
      <c r="M177" s="66"/>
      <c r="N177" s="66"/>
      <c r="O177" s="66"/>
      <c r="P177" s="66"/>
      <c r="Q177" s="66"/>
      <c r="R177" s="66"/>
      <c r="S177" s="66"/>
      <c r="T177" s="66"/>
      <c r="U177" s="66"/>
      <c r="V177" s="66"/>
      <c r="W177" s="66"/>
      <c r="X177" s="66"/>
      <c r="Y177" s="66"/>
      <c r="Z177" s="66"/>
    </row>
    <row r="178" spans="1:26" ht="25.5" hidden="1" outlineLevel="2" x14ac:dyDescent="0.2">
      <c r="A178" s="181"/>
      <c r="B178" s="181"/>
      <c r="C178" s="181"/>
      <c r="D178" s="181"/>
      <c r="E178" s="63" t="s">
        <v>173</v>
      </c>
      <c r="F178" s="63" t="s">
        <v>184</v>
      </c>
      <c r="G178" s="62">
        <v>755274</v>
      </c>
      <c r="H178" s="64">
        <v>236468</v>
      </c>
      <c r="I178" s="64">
        <v>75295</v>
      </c>
      <c r="J178" s="64">
        <v>500</v>
      </c>
      <c r="K178" s="64">
        <v>159194</v>
      </c>
      <c r="L178" s="64">
        <v>182766</v>
      </c>
      <c r="M178" s="64">
        <v>200</v>
      </c>
      <c r="N178" s="64"/>
      <c r="O178" s="64"/>
      <c r="P178" s="64"/>
      <c r="Q178" s="64"/>
      <c r="R178" s="64"/>
      <c r="S178" s="64">
        <v>100851</v>
      </c>
      <c r="T178" s="64"/>
      <c r="U178" s="64"/>
      <c r="V178" s="64"/>
      <c r="W178" s="64"/>
      <c r="X178" s="64"/>
      <c r="Y178" s="64"/>
      <c r="Z178" s="64"/>
    </row>
    <row r="181" spans="1:26" x14ac:dyDescent="0.2">
      <c r="A181" s="67"/>
      <c r="B181" s="68"/>
      <c r="C181" s="68"/>
      <c r="D181" s="68"/>
      <c r="E181" s="69"/>
      <c r="F181" s="70"/>
      <c r="G181" s="70"/>
    </row>
    <row r="182" spans="1:26" ht="15.75" x14ac:dyDescent="0.2">
      <c r="A182" s="56"/>
      <c r="B182" s="56"/>
      <c r="C182" s="71"/>
      <c r="D182" s="56"/>
      <c r="E182" s="72"/>
      <c r="F182" s="73"/>
      <c r="G182" s="73"/>
    </row>
    <row r="183" spans="1:26" ht="15.75" x14ac:dyDescent="0.2">
      <c r="A183" s="56"/>
      <c r="B183" s="56"/>
      <c r="C183" s="71"/>
      <c r="D183" s="56"/>
      <c r="E183" s="72"/>
      <c r="F183" s="73"/>
      <c r="G183" s="73"/>
    </row>
    <row r="184" spans="1:26" ht="15.75" x14ac:dyDescent="0.2">
      <c r="A184" s="56"/>
      <c r="B184" s="56"/>
      <c r="C184" s="71"/>
      <c r="D184" s="56"/>
      <c r="E184" s="72"/>
      <c r="F184" s="73"/>
      <c r="G184" s="73"/>
    </row>
    <row r="185" spans="1:26" s="78" customFormat="1" ht="18" x14ac:dyDescent="0.25">
      <c r="A185" s="74"/>
      <c r="B185" s="75"/>
      <c r="C185" s="74"/>
      <c r="D185" s="76"/>
      <c r="E185" s="77"/>
      <c r="F185" s="76"/>
      <c r="J185" s="77"/>
    </row>
  </sheetData>
  <mergeCells count="201">
    <mergeCell ref="A7:B8"/>
    <mergeCell ref="A9:F9"/>
    <mergeCell ref="B10:F10"/>
    <mergeCell ref="C7:F8"/>
    <mergeCell ref="A16:D16"/>
    <mergeCell ref="A17:D17"/>
    <mergeCell ref="A18:D18"/>
    <mergeCell ref="A19:D19"/>
    <mergeCell ref="A20:D20"/>
    <mergeCell ref="A21:B21"/>
    <mergeCell ref="D21:F21"/>
    <mergeCell ref="A11:B11"/>
    <mergeCell ref="D11:F11"/>
    <mergeCell ref="A12:D12"/>
    <mergeCell ref="A13:D13"/>
    <mergeCell ref="A14:D14"/>
    <mergeCell ref="A15:D15"/>
    <mergeCell ref="A27:B27"/>
    <mergeCell ref="D27:F27"/>
    <mergeCell ref="A28:D28"/>
    <mergeCell ref="A29:B29"/>
    <mergeCell ref="D29:F29"/>
    <mergeCell ref="A30:D30"/>
    <mergeCell ref="A22:D22"/>
    <mergeCell ref="A23:D23"/>
    <mergeCell ref="A24:B24"/>
    <mergeCell ref="D24:F24"/>
    <mergeCell ref="A25:D25"/>
    <mergeCell ref="B26:F26"/>
    <mergeCell ref="A35:D35"/>
    <mergeCell ref="A36:B36"/>
    <mergeCell ref="D36:F36"/>
    <mergeCell ref="A37:D37"/>
    <mergeCell ref="A38:D38"/>
    <mergeCell ref="A39:B39"/>
    <mergeCell ref="D39:F39"/>
    <mergeCell ref="B31:F31"/>
    <mergeCell ref="A32:B32"/>
    <mergeCell ref="D32:F32"/>
    <mergeCell ref="A33:D33"/>
    <mergeCell ref="A34:B34"/>
    <mergeCell ref="D34:F34"/>
    <mergeCell ref="A46:D46"/>
    <mergeCell ref="A47:D47"/>
    <mergeCell ref="A48:D48"/>
    <mergeCell ref="A49:D49"/>
    <mergeCell ref="A50:D50"/>
    <mergeCell ref="A51:D51"/>
    <mergeCell ref="A40:D40"/>
    <mergeCell ref="A41:D41"/>
    <mergeCell ref="A42:D42"/>
    <mergeCell ref="A43:D43"/>
    <mergeCell ref="A44:D44"/>
    <mergeCell ref="A45:D45"/>
    <mergeCell ref="A56:D56"/>
    <mergeCell ref="A57:B57"/>
    <mergeCell ref="D57:F57"/>
    <mergeCell ref="A58:D58"/>
    <mergeCell ref="A59:B59"/>
    <mergeCell ref="D59:F59"/>
    <mergeCell ref="A52:B52"/>
    <mergeCell ref="D52:F52"/>
    <mergeCell ref="A53:D53"/>
    <mergeCell ref="B54:F54"/>
    <mergeCell ref="A55:B55"/>
    <mergeCell ref="D55:F55"/>
    <mergeCell ref="A65:D65"/>
    <mergeCell ref="A66:D66"/>
    <mergeCell ref="A67:D67"/>
    <mergeCell ref="A68:D68"/>
    <mergeCell ref="A69:D69"/>
    <mergeCell ref="A70:D70"/>
    <mergeCell ref="A60:D60"/>
    <mergeCell ref="B61:F61"/>
    <mergeCell ref="A62:B62"/>
    <mergeCell ref="D62:F62"/>
    <mergeCell ref="A63:D63"/>
    <mergeCell ref="A64:D64"/>
    <mergeCell ref="A77:D77"/>
    <mergeCell ref="A78:D78"/>
    <mergeCell ref="A79:B79"/>
    <mergeCell ref="D79:F79"/>
    <mergeCell ref="A80:D80"/>
    <mergeCell ref="A81:D81"/>
    <mergeCell ref="A71:D71"/>
    <mergeCell ref="A72:D72"/>
    <mergeCell ref="A73:D73"/>
    <mergeCell ref="A74:D74"/>
    <mergeCell ref="A75:D75"/>
    <mergeCell ref="A76:B76"/>
    <mergeCell ref="D76:F76"/>
    <mergeCell ref="A87:D87"/>
    <mergeCell ref="A88:D88"/>
    <mergeCell ref="A89:D89"/>
    <mergeCell ref="A90:B90"/>
    <mergeCell ref="D90:F90"/>
    <mergeCell ref="A91:D91"/>
    <mergeCell ref="A82:D82"/>
    <mergeCell ref="B83:F83"/>
    <mergeCell ref="A84:B84"/>
    <mergeCell ref="D84:F84"/>
    <mergeCell ref="A85:D85"/>
    <mergeCell ref="A86:D86"/>
    <mergeCell ref="A98:D98"/>
    <mergeCell ref="A99:D99"/>
    <mergeCell ref="A100:D100"/>
    <mergeCell ref="A101:D101"/>
    <mergeCell ref="A102:B102"/>
    <mergeCell ref="D102:F102"/>
    <mergeCell ref="A92:D92"/>
    <mergeCell ref="A93:D93"/>
    <mergeCell ref="A94:D94"/>
    <mergeCell ref="A95:D95"/>
    <mergeCell ref="A96:D96"/>
    <mergeCell ref="A97:D97"/>
    <mergeCell ref="A109:D109"/>
    <mergeCell ref="A110:D110"/>
    <mergeCell ref="A111:D111"/>
    <mergeCell ref="A112:D112"/>
    <mergeCell ref="A113:D113"/>
    <mergeCell ref="A114:D114"/>
    <mergeCell ref="A103:D103"/>
    <mergeCell ref="A104:D104"/>
    <mergeCell ref="A105:D105"/>
    <mergeCell ref="A106:D106"/>
    <mergeCell ref="A107:D107"/>
    <mergeCell ref="A108:D108"/>
    <mergeCell ref="A120:D120"/>
    <mergeCell ref="A121:D121"/>
    <mergeCell ref="A122:D122"/>
    <mergeCell ref="A123:D123"/>
    <mergeCell ref="A124:D124"/>
    <mergeCell ref="A125:D125"/>
    <mergeCell ref="A115:D115"/>
    <mergeCell ref="A116:B116"/>
    <mergeCell ref="D116:F116"/>
    <mergeCell ref="A117:D117"/>
    <mergeCell ref="B118:F118"/>
    <mergeCell ref="A119:B119"/>
    <mergeCell ref="D119:F119"/>
    <mergeCell ref="A132:D132"/>
    <mergeCell ref="A133:D133"/>
    <mergeCell ref="A134:D134"/>
    <mergeCell ref="A135:B135"/>
    <mergeCell ref="D135:F135"/>
    <mergeCell ref="A136:D136"/>
    <mergeCell ref="A126:D126"/>
    <mergeCell ref="A127:D127"/>
    <mergeCell ref="A128:D128"/>
    <mergeCell ref="A129:D129"/>
    <mergeCell ref="A130:D130"/>
    <mergeCell ref="A131:D131"/>
    <mergeCell ref="A143:D143"/>
    <mergeCell ref="A144:D144"/>
    <mergeCell ref="A145:D145"/>
    <mergeCell ref="A146:D146"/>
    <mergeCell ref="A147:D147"/>
    <mergeCell ref="A148:D148"/>
    <mergeCell ref="A137:D137"/>
    <mergeCell ref="A138:D138"/>
    <mergeCell ref="A139:D139"/>
    <mergeCell ref="A140:D140"/>
    <mergeCell ref="A141:D141"/>
    <mergeCell ref="A142:D142"/>
    <mergeCell ref="D164:F164"/>
    <mergeCell ref="A154:D154"/>
    <mergeCell ref="A155:D155"/>
    <mergeCell ref="A156:D156"/>
    <mergeCell ref="A157:D157"/>
    <mergeCell ref="A158:D158"/>
    <mergeCell ref="A159:D159"/>
    <mergeCell ref="A149:D149"/>
    <mergeCell ref="A150:D150"/>
    <mergeCell ref="A151:D151"/>
    <mergeCell ref="A152:B152"/>
    <mergeCell ref="D152:F152"/>
    <mergeCell ref="A153:D153"/>
    <mergeCell ref="A175:D175"/>
    <mergeCell ref="A176:D176"/>
    <mergeCell ref="A177:D177"/>
    <mergeCell ref="A178:D178"/>
    <mergeCell ref="P1:Z1"/>
    <mergeCell ref="A4:Z4"/>
    <mergeCell ref="A169:D169"/>
    <mergeCell ref="A170:D170"/>
    <mergeCell ref="A171:D171"/>
    <mergeCell ref="A172:D172"/>
    <mergeCell ref="A173:D173"/>
    <mergeCell ref="A174:D174"/>
    <mergeCell ref="A165:D165"/>
    <mergeCell ref="A166:B166"/>
    <mergeCell ref="D166:F166"/>
    <mergeCell ref="A167:D167"/>
    <mergeCell ref="A168:B168"/>
    <mergeCell ref="D168:F168"/>
    <mergeCell ref="A160:B160"/>
    <mergeCell ref="D160:F160"/>
    <mergeCell ref="A161:D161"/>
    <mergeCell ref="A162:D162"/>
    <mergeCell ref="B163:F163"/>
    <mergeCell ref="A164:B16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137"/>
  <sheetViews>
    <sheetView showGridLines="0" zoomScaleNormal="100" zoomScaleSheetLayoutView="100" workbookViewId="0">
      <selection activeCell="H1" sqref="H1:P2"/>
    </sheetView>
  </sheetViews>
  <sheetFormatPr defaultRowHeight="15.75" x14ac:dyDescent="0.25"/>
  <cols>
    <col min="1" max="1" width="7.42578125" style="81" customWidth="1"/>
    <col min="2" max="2" width="15" style="81" customWidth="1"/>
    <col min="3" max="3" width="43" style="81" customWidth="1"/>
    <col min="4" max="4" width="18.28515625" style="81" customWidth="1"/>
    <col min="5" max="5" width="17.28515625" style="81" customWidth="1"/>
    <col min="6" max="6" width="19.5703125" style="81" customWidth="1"/>
    <col min="7" max="7" width="20.140625" style="81" customWidth="1"/>
    <col min="8" max="9" width="13.7109375" style="81" customWidth="1"/>
    <col min="10" max="11" width="13.5703125" style="81" customWidth="1"/>
    <col min="12" max="15" width="13.7109375" style="81" customWidth="1"/>
    <col min="16" max="16" width="13.85546875" style="81" customWidth="1"/>
    <col min="17" max="117" width="9.140625" style="81" customWidth="1"/>
    <col min="118" max="252" width="9.140625" style="81"/>
    <col min="253" max="253" width="7.42578125" style="81" customWidth="1"/>
    <col min="254" max="254" width="15" style="81" customWidth="1"/>
    <col min="255" max="255" width="36.140625" style="81" customWidth="1"/>
    <col min="256" max="256" width="18.28515625" style="81" customWidth="1"/>
    <col min="257" max="257" width="17.28515625" style="81" customWidth="1"/>
    <col min="258" max="258" width="19.5703125" style="81" customWidth="1"/>
    <col min="259" max="259" width="20.140625" style="81" customWidth="1"/>
    <col min="260" max="261" width="13.7109375" style="81" customWidth="1"/>
    <col min="262" max="263" width="13.5703125" style="81" customWidth="1"/>
    <col min="264" max="267" width="13.7109375" style="81" customWidth="1"/>
    <col min="268" max="268" width="13.85546875" style="81" customWidth="1"/>
    <col min="269" max="269" width="12.28515625" style="81" customWidth="1"/>
    <col min="270" max="508" width="9.140625" style="81"/>
    <col min="509" max="509" width="7.42578125" style="81" customWidth="1"/>
    <col min="510" max="510" width="15" style="81" customWidth="1"/>
    <col min="511" max="511" width="36.140625" style="81" customWidth="1"/>
    <col min="512" max="512" width="18.28515625" style="81" customWidth="1"/>
    <col min="513" max="513" width="17.28515625" style="81" customWidth="1"/>
    <col min="514" max="514" width="19.5703125" style="81" customWidth="1"/>
    <col min="515" max="515" width="20.140625" style="81" customWidth="1"/>
    <col min="516" max="517" width="13.7109375" style="81" customWidth="1"/>
    <col min="518" max="519" width="13.5703125" style="81" customWidth="1"/>
    <col min="520" max="523" width="13.7109375" style="81" customWidth="1"/>
    <col min="524" max="524" width="13.85546875" style="81" customWidth="1"/>
    <col min="525" max="525" width="12.28515625" style="81" customWidth="1"/>
    <col min="526" max="764" width="9.140625" style="81"/>
    <col min="765" max="765" width="7.42578125" style="81" customWidth="1"/>
    <col min="766" max="766" width="15" style="81" customWidth="1"/>
    <col min="767" max="767" width="36.140625" style="81" customWidth="1"/>
    <col min="768" max="768" width="18.28515625" style="81" customWidth="1"/>
    <col min="769" max="769" width="17.28515625" style="81" customWidth="1"/>
    <col min="770" max="770" width="19.5703125" style="81" customWidth="1"/>
    <col min="771" max="771" width="20.140625" style="81" customWidth="1"/>
    <col min="772" max="773" width="13.7109375" style="81" customWidth="1"/>
    <col min="774" max="775" width="13.5703125" style="81" customWidth="1"/>
    <col min="776" max="779" width="13.7109375" style="81" customWidth="1"/>
    <col min="780" max="780" width="13.85546875" style="81" customWidth="1"/>
    <col min="781" max="781" width="12.28515625" style="81" customWidth="1"/>
    <col min="782" max="1020" width="9.140625" style="81"/>
    <col min="1021" max="1021" width="7.42578125" style="81" customWidth="1"/>
    <col min="1022" max="1022" width="15" style="81" customWidth="1"/>
    <col min="1023" max="1023" width="36.140625" style="81" customWidth="1"/>
    <col min="1024" max="1024" width="18.28515625" style="81" customWidth="1"/>
    <col min="1025" max="1025" width="17.28515625" style="81" customWidth="1"/>
    <col min="1026" max="1026" width="19.5703125" style="81" customWidth="1"/>
    <col min="1027" max="1027" width="20.140625" style="81" customWidth="1"/>
    <col min="1028" max="1029" width="13.7109375" style="81" customWidth="1"/>
    <col min="1030" max="1031" width="13.5703125" style="81" customWidth="1"/>
    <col min="1032" max="1035" width="13.7109375" style="81" customWidth="1"/>
    <col min="1036" max="1036" width="13.85546875" style="81" customWidth="1"/>
    <col min="1037" max="1037" width="12.28515625" style="81" customWidth="1"/>
    <col min="1038" max="1276" width="9.140625" style="81"/>
    <col min="1277" max="1277" width="7.42578125" style="81" customWidth="1"/>
    <col min="1278" max="1278" width="15" style="81" customWidth="1"/>
    <col min="1279" max="1279" width="36.140625" style="81" customWidth="1"/>
    <col min="1280" max="1280" width="18.28515625" style="81" customWidth="1"/>
    <col min="1281" max="1281" width="17.28515625" style="81" customWidth="1"/>
    <col min="1282" max="1282" width="19.5703125" style="81" customWidth="1"/>
    <col min="1283" max="1283" width="20.140625" style="81" customWidth="1"/>
    <col min="1284" max="1285" width="13.7109375" style="81" customWidth="1"/>
    <col min="1286" max="1287" width="13.5703125" style="81" customWidth="1"/>
    <col min="1288" max="1291" width="13.7109375" style="81" customWidth="1"/>
    <col min="1292" max="1292" width="13.85546875" style="81" customWidth="1"/>
    <col min="1293" max="1293" width="12.28515625" style="81" customWidth="1"/>
    <col min="1294" max="1532" width="9.140625" style="81"/>
    <col min="1533" max="1533" width="7.42578125" style="81" customWidth="1"/>
    <col min="1534" max="1534" width="15" style="81" customWidth="1"/>
    <col min="1535" max="1535" width="36.140625" style="81" customWidth="1"/>
    <col min="1536" max="1536" width="18.28515625" style="81" customWidth="1"/>
    <col min="1537" max="1537" width="17.28515625" style="81" customWidth="1"/>
    <col min="1538" max="1538" width="19.5703125" style="81" customWidth="1"/>
    <col min="1539" max="1539" width="20.140625" style="81" customWidth="1"/>
    <col min="1540" max="1541" width="13.7109375" style="81" customWidth="1"/>
    <col min="1542" max="1543" width="13.5703125" style="81" customWidth="1"/>
    <col min="1544" max="1547" width="13.7109375" style="81" customWidth="1"/>
    <col min="1548" max="1548" width="13.85546875" style="81" customWidth="1"/>
    <col min="1549" max="1549" width="12.28515625" style="81" customWidth="1"/>
    <col min="1550" max="1788" width="9.140625" style="81"/>
    <col min="1789" max="1789" width="7.42578125" style="81" customWidth="1"/>
    <col min="1790" max="1790" width="15" style="81" customWidth="1"/>
    <col min="1791" max="1791" width="36.140625" style="81" customWidth="1"/>
    <col min="1792" max="1792" width="18.28515625" style="81" customWidth="1"/>
    <col min="1793" max="1793" width="17.28515625" style="81" customWidth="1"/>
    <col min="1794" max="1794" width="19.5703125" style="81" customWidth="1"/>
    <col min="1795" max="1795" width="20.140625" style="81" customWidth="1"/>
    <col min="1796" max="1797" width="13.7109375" style="81" customWidth="1"/>
    <col min="1798" max="1799" width="13.5703125" style="81" customWidth="1"/>
    <col min="1800" max="1803" width="13.7109375" style="81" customWidth="1"/>
    <col min="1804" max="1804" width="13.85546875" style="81" customWidth="1"/>
    <col min="1805" max="1805" width="12.28515625" style="81" customWidth="1"/>
    <col min="1806" max="2044" width="9.140625" style="81"/>
    <col min="2045" max="2045" width="7.42578125" style="81" customWidth="1"/>
    <col min="2046" max="2046" width="15" style="81" customWidth="1"/>
    <col min="2047" max="2047" width="36.140625" style="81" customWidth="1"/>
    <col min="2048" max="2048" width="18.28515625" style="81" customWidth="1"/>
    <col min="2049" max="2049" width="17.28515625" style="81" customWidth="1"/>
    <col min="2050" max="2050" width="19.5703125" style="81" customWidth="1"/>
    <col min="2051" max="2051" width="20.140625" style="81" customWidth="1"/>
    <col min="2052" max="2053" width="13.7109375" style="81" customWidth="1"/>
    <col min="2054" max="2055" width="13.5703125" style="81" customWidth="1"/>
    <col min="2056" max="2059" width="13.7109375" style="81" customWidth="1"/>
    <col min="2060" max="2060" width="13.85546875" style="81" customWidth="1"/>
    <col min="2061" max="2061" width="12.28515625" style="81" customWidth="1"/>
    <col min="2062" max="2300" width="9.140625" style="81"/>
    <col min="2301" max="2301" width="7.42578125" style="81" customWidth="1"/>
    <col min="2302" max="2302" width="15" style="81" customWidth="1"/>
    <col min="2303" max="2303" width="36.140625" style="81" customWidth="1"/>
    <col min="2304" max="2304" width="18.28515625" style="81" customWidth="1"/>
    <col min="2305" max="2305" width="17.28515625" style="81" customWidth="1"/>
    <col min="2306" max="2306" width="19.5703125" style="81" customWidth="1"/>
    <col min="2307" max="2307" width="20.140625" style="81" customWidth="1"/>
    <col min="2308" max="2309" width="13.7109375" style="81" customWidth="1"/>
    <col min="2310" max="2311" width="13.5703125" style="81" customWidth="1"/>
    <col min="2312" max="2315" width="13.7109375" style="81" customWidth="1"/>
    <col min="2316" max="2316" width="13.85546875" style="81" customWidth="1"/>
    <col min="2317" max="2317" width="12.28515625" style="81" customWidth="1"/>
    <col min="2318" max="2556" width="9.140625" style="81"/>
    <col min="2557" max="2557" width="7.42578125" style="81" customWidth="1"/>
    <col min="2558" max="2558" width="15" style="81" customWidth="1"/>
    <col min="2559" max="2559" width="36.140625" style="81" customWidth="1"/>
    <col min="2560" max="2560" width="18.28515625" style="81" customWidth="1"/>
    <col min="2561" max="2561" width="17.28515625" style="81" customWidth="1"/>
    <col min="2562" max="2562" width="19.5703125" style="81" customWidth="1"/>
    <col min="2563" max="2563" width="20.140625" style="81" customWidth="1"/>
    <col min="2564" max="2565" width="13.7109375" style="81" customWidth="1"/>
    <col min="2566" max="2567" width="13.5703125" style="81" customWidth="1"/>
    <col min="2568" max="2571" width="13.7109375" style="81" customWidth="1"/>
    <col min="2572" max="2572" width="13.85546875" style="81" customWidth="1"/>
    <col min="2573" max="2573" width="12.28515625" style="81" customWidth="1"/>
    <col min="2574" max="2812" width="9.140625" style="81"/>
    <col min="2813" max="2813" width="7.42578125" style="81" customWidth="1"/>
    <col min="2814" max="2814" width="15" style="81" customWidth="1"/>
    <col min="2815" max="2815" width="36.140625" style="81" customWidth="1"/>
    <col min="2816" max="2816" width="18.28515625" style="81" customWidth="1"/>
    <col min="2817" max="2817" width="17.28515625" style="81" customWidth="1"/>
    <col min="2818" max="2818" width="19.5703125" style="81" customWidth="1"/>
    <col min="2819" max="2819" width="20.140625" style="81" customWidth="1"/>
    <col min="2820" max="2821" width="13.7109375" style="81" customWidth="1"/>
    <col min="2822" max="2823" width="13.5703125" style="81" customWidth="1"/>
    <col min="2824" max="2827" width="13.7109375" style="81" customWidth="1"/>
    <col min="2828" max="2828" width="13.85546875" style="81" customWidth="1"/>
    <col min="2829" max="2829" width="12.28515625" style="81" customWidth="1"/>
    <col min="2830" max="3068" width="9.140625" style="81"/>
    <col min="3069" max="3069" width="7.42578125" style="81" customWidth="1"/>
    <col min="3070" max="3070" width="15" style="81" customWidth="1"/>
    <col min="3071" max="3071" width="36.140625" style="81" customWidth="1"/>
    <col min="3072" max="3072" width="18.28515625" style="81" customWidth="1"/>
    <col min="3073" max="3073" width="17.28515625" style="81" customWidth="1"/>
    <col min="3074" max="3074" width="19.5703125" style="81" customWidth="1"/>
    <col min="3075" max="3075" width="20.140625" style="81" customWidth="1"/>
    <col min="3076" max="3077" width="13.7109375" style="81" customWidth="1"/>
    <col min="3078" max="3079" width="13.5703125" style="81" customWidth="1"/>
    <col min="3080" max="3083" width="13.7109375" style="81" customWidth="1"/>
    <col min="3084" max="3084" width="13.85546875" style="81" customWidth="1"/>
    <col min="3085" max="3085" width="12.28515625" style="81" customWidth="1"/>
    <col min="3086" max="3324" width="9.140625" style="81"/>
    <col min="3325" max="3325" width="7.42578125" style="81" customWidth="1"/>
    <col min="3326" max="3326" width="15" style="81" customWidth="1"/>
    <col min="3327" max="3327" width="36.140625" style="81" customWidth="1"/>
    <col min="3328" max="3328" width="18.28515625" style="81" customWidth="1"/>
    <col min="3329" max="3329" width="17.28515625" style="81" customWidth="1"/>
    <col min="3330" max="3330" width="19.5703125" style="81" customWidth="1"/>
    <col min="3331" max="3331" width="20.140625" style="81" customWidth="1"/>
    <col min="3332" max="3333" width="13.7109375" style="81" customWidth="1"/>
    <col min="3334" max="3335" width="13.5703125" style="81" customWidth="1"/>
    <col min="3336" max="3339" width="13.7109375" style="81" customWidth="1"/>
    <col min="3340" max="3340" width="13.85546875" style="81" customWidth="1"/>
    <col min="3341" max="3341" width="12.28515625" style="81" customWidth="1"/>
    <col min="3342" max="3580" width="9.140625" style="81"/>
    <col min="3581" max="3581" width="7.42578125" style="81" customWidth="1"/>
    <col min="3582" max="3582" width="15" style="81" customWidth="1"/>
    <col min="3583" max="3583" width="36.140625" style="81" customWidth="1"/>
    <col min="3584" max="3584" width="18.28515625" style="81" customWidth="1"/>
    <col min="3585" max="3585" width="17.28515625" style="81" customWidth="1"/>
    <col min="3586" max="3586" width="19.5703125" style="81" customWidth="1"/>
    <col min="3587" max="3587" width="20.140625" style="81" customWidth="1"/>
    <col min="3588" max="3589" width="13.7109375" style="81" customWidth="1"/>
    <col min="3590" max="3591" width="13.5703125" style="81" customWidth="1"/>
    <col min="3592" max="3595" width="13.7109375" style="81" customWidth="1"/>
    <col min="3596" max="3596" width="13.85546875" style="81" customWidth="1"/>
    <col min="3597" max="3597" width="12.28515625" style="81" customWidth="1"/>
    <col min="3598" max="3836" width="9.140625" style="81"/>
    <col min="3837" max="3837" width="7.42578125" style="81" customWidth="1"/>
    <col min="3838" max="3838" width="15" style="81" customWidth="1"/>
    <col min="3839" max="3839" width="36.140625" style="81" customWidth="1"/>
    <col min="3840" max="3840" width="18.28515625" style="81" customWidth="1"/>
    <col min="3841" max="3841" width="17.28515625" style="81" customWidth="1"/>
    <col min="3842" max="3842" width="19.5703125" style="81" customWidth="1"/>
    <col min="3843" max="3843" width="20.140625" style="81" customWidth="1"/>
    <col min="3844" max="3845" width="13.7109375" style="81" customWidth="1"/>
    <col min="3846" max="3847" width="13.5703125" style="81" customWidth="1"/>
    <col min="3848" max="3851" width="13.7109375" style="81" customWidth="1"/>
    <col min="3852" max="3852" width="13.85546875" style="81" customWidth="1"/>
    <col min="3853" max="3853" width="12.28515625" style="81" customWidth="1"/>
    <col min="3854" max="4092" width="9.140625" style="81"/>
    <col min="4093" max="4093" width="7.42578125" style="81" customWidth="1"/>
    <col min="4094" max="4094" width="15" style="81" customWidth="1"/>
    <col min="4095" max="4095" width="36.140625" style="81" customWidth="1"/>
    <col min="4096" max="4096" width="18.28515625" style="81" customWidth="1"/>
    <col min="4097" max="4097" width="17.28515625" style="81" customWidth="1"/>
    <col min="4098" max="4098" width="19.5703125" style="81" customWidth="1"/>
    <col min="4099" max="4099" width="20.140625" style="81" customWidth="1"/>
    <col min="4100" max="4101" width="13.7109375" style="81" customWidth="1"/>
    <col min="4102" max="4103" width="13.5703125" style="81" customWidth="1"/>
    <col min="4104" max="4107" width="13.7109375" style="81" customWidth="1"/>
    <col min="4108" max="4108" width="13.85546875" style="81" customWidth="1"/>
    <col min="4109" max="4109" width="12.28515625" style="81" customWidth="1"/>
    <col min="4110" max="4348" width="9.140625" style="81"/>
    <col min="4349" max="4349" width="7.42578125" style="81" customWidth="1"/>
    <col min="4350" max="4350" width="15" style="81" customWidth="1"/>
    <col min="4351" max="4351" width="36.140625" style="81" customWidth="1"/>
    <col min="4352" max="4352" width="18.28515625" style="81" customWidth="1"/>
    <col min="4353" max="4353" width="17.28515625" style="81" customWidth="1"/>
    <col min="4354" max="4354" width="19.5703125" style="81" customWidth="1"/>
    <col min="4355" max="4355" width="20.140625" style="81" customWidth="1"/>
    <col min="4356" max="4357" width="13.7109375" style="81" customWidth="1"/>
    <col min="4358" max="4359" width="13.5703125" style="81" customWidth="1"/>
    <col min="4360" max="4363" width="13.7109375" style="81" customWidth="1"/>
    <col min="4364" max="4364" width="13.85546875" style="81" customWidth="1"/>
    <col min="4365" max="4365" width="12.28515625" style="81" customWidth="1"/>
    <col min="4366" max="4604" width="9.140625" style="81"/>
    <col min="4605" max="4605" width="7.42578125" style="81" customWidth="1"/>
    <col min="4606" max="4606" width="15" style="81" customWidth="1"/>
    <col min="4607" max="4607" width="36.140625" style="81" customWidth="1"/>
    <col min="4608" max="4608" width="18.28515625" style="81" customWidth="1"/>
    <col min="4609" max="4609" width="17.28515625" style="81" customWidth="1"/>
    <col min="4610" max="4610" width="19.5703125" style="81" customWidth="1"/>
    <col min="4611" max="4611" width="20.140625" style="81" customWidth="1"/>
    <col min="4612" max="4613" width="13.7109375" style="81" customWidth="1"/>
    <col min="4614" max="4615" width="13.5703125" style="81" customWidth="1"/>
    <col min="4616" max="4619" width="13.7109375" style="81" customWidth="1"/>
    <col min="4620" max="4620" width="13.85546875" style="81" customWidth="1"/>
    <col min="4621" max="4621" width="12.28515625" style="81" customWidth="1"/>
    <col min="4622" max="4860" width="9.140625" style="81"/>
    <col min="4861" max="4861" width="7.42578125" style="81" customWidth="1"/>
    <col min="4862" max="4862" width="15" style="81" customWidth="1"/>
    <col min="4863" max="4863" width="36.140625" style="81" customWidth="1"/>
    <col min="4864" max="4864" width="18.28515625" style="81" customWidth="1"/>
    <col min="4865" max="4865" width="17.28515625" style="81" customWidth="1"/>
    <col min="4866" max="4866" width="19.5703125" style="81" customWidth="1"/>
    <col min="4867" max="4867" width="20.140625" style="81" customWidth="1"/>
    <col min="4868" max="4869" width="13.7109375" style="81" customWidth="1"/>
    <col min="4870" max="4871" width="13.5703125" style="81" customWidth="1"/>
    <col min="4872" max="4875" width="13.7109375" style="81" customWidth="1"/>
    <col min="4876" max="4876" width="13.85546875" style="81" customWidth="1"/>
    <col min="4877" max="4877" width="12.28515625" style="81" customWidth="1"/>
    <col min="4878" max="5116" width="9.140625" style="81"/>
    <col min="5117" max="5117" width="7.42578125" style="81" customWidth="1"/>
    <col min="5118" max="5118" width="15" style="81" customWidth="1"/>
    <col min="5119" max="5119" width="36.140625" style="81" customWidth="1"/>
    <col min="5120" max="5120" width="18.28515625" style="81" customWidth="1"/>
    <col min="5121" max="5121" width="17.28515625" style="81" customWidth="1"/>
    <col min="5122" max="5122" width="19.5703125" style="81" customWidth="1"/>
    <col min="5123" max="5123" width="20.140625" style="81" customWidth="1"/>
    <col min="5124" max="5125" width="13.7109375" style="81" customWidth="1"/>
    <col min="5126" max="5127" width="13.5703125" style="81" customWidth="1"/>
    <col min="5128" max="5131" width="13.7109375" style="81" customWidth="1"/>
    <col min="5132" max="5132" width="13.85546875" style="81" customWidth="1"/>
    <col min="5133" max="5133" width="12.28515625" style="81" customWidth="1"/>
    <col min="5134" max="5372" width="9.140625" style="81"/>
    <col min="5373" max="5373" width="7.42578125" style="81" customWidth="1"/>
    <col min="5374" max="5374" width="15" style="81" customWidth="1"/>
    <col min="5375" max="5375" width="36.140625" style="81" customWidth="1"/>
    <col min="5376" max="5376" width="18.28515625" style="81" customWidth="1"/>
    <col min="5377" max="5377" width="17.28515625" style="81" customWidth="1"/>
    <col min="5378" max="5378" width="19.5703125" style="81" customWidth="1"/>
    <col min="5379" max="5379" width="20.140625" style="81" customWidth="1"/>
    <col min="5380" max="5381" width="13.7109375" style="81" customWidth="1"/>
    <col min="5382" max="5383" width="13.5703125" style="81" customWidth="1"/>
    <col min="5384" max="5387" width="13.7109375" style="81" customWidth="1"/>
    <col min="5388" max="5388" width="13.85546875" style="81" customWidth="1"/>
    <col min="5389" max="5389" width="12.28515625" style="81" customWidth="1"/>
    <col min="5390" max="5628" width="9.140625" style="81"/>
    <col min="5629" max="5629" width="7.42578125" style="81" customWidth="1"/>
    <col min="5630" max="5630" width="15" style="81" customWidth="1"/>
    <col min="5631" max="5631" width="36.140625" style="81" customWidth="1"/>
    <col min="5632" max="5632" width="18.28515625" style="81" customWidth="1"/>
    <col min="5633" max="5633" width="17.28515625" style="81" customWidth="1"/>
    <col min="5634" max="5634" width="19.5703125" style="81" customWidth="1"/>
    <col min="5635" max="5635" width="20.140625" style="81" customWidth="1"/>
    <col min="5636" max="5637" width="13.7109375" style="81" customWidth="1"/>
    <col min="5638" max="5639" width="13.5703125" style="81" customWidth="1"/>
    <col min="5640" max="5643" width="13.7109375" style="81" customWidth="1"/>
    <col min="5644" max="5644" width="13.85546875" style="81" customWidth="1"/>
    <col min="5645" max="5645" width="12.28515625" style="81" customWidth="1"/>
    <col min="5646" max="5884" width="9.140625" style="81"/>
    <col min="5885" max="5885" width="7.42578125" style="81" customWidth="1"/>
    <col min="5886" max="5886" width="15" style="81" customWidth="1"/>
    <col min="5887" max="5887" width="36.140625" style="81" customWidth="1"/>
    <col min="5888" max="5888" width="18.28515625" style="81" customWidth="1"/>
    <col min="5889" max="5889" width="17.28515625" style="81" customWidth="1"/>
    <col min="5890" max="5890" width="19.5703125" style="81" customWidth="1"/>
    <col min="5891" max="5891" width="20.140625" style="81" customWidth="1"/>
    <col min="5892" max="5893" width="13.7109375" style="81" customWidth="1"/>
    <col min="5894" max="5895" width="13.5703125" style="81" customWidth="1"/>
    <col min="5896" max="5899" width="13.7109375" style="81" customWidth="1"/>
    <col min="5900" max="5900" width="13.85546875" style="81" customWidth="1"/>
    <col min="5901" max="5901" width="12.28515625" style="81" customWidth="1"/>
    <col min="5902" max="6140" width="9.140625" style="81"/>
    <col min="6141" max="6141" width="7.42578125" style="81" customWidth="1"/>
    <col min="6142" max="6142" width="15" style="81" customWidth="1"/>
    <col min="6143" max="6143" width="36.140625" style="81" customWidth="1"/>
    <col min="6144" max="6144" width="18.28515625" style="81" customWidth="1"/>
    <col min="6145" max="6145" width="17.28515625" style="81" customWidth="1"/>
    <col min="6146" max="6146" width="19.5703125" style="81" customWidth="1"/>
    <col min="6147" max="6147" width="20.140625" style="81" customWidth="1"/>
    <col min="6148" max="6149" width="13.7109375" style="81" customWidth="1"/>
    <col min="6150" max="6151" width="13.5703125" style="81" customWidth="1"/>
    <col min="6152" max="6155" width="13.7109375" style="81" customWidth="1"/>
    <col min="6156" max="6156" width="13.85546875" style="81" customWidth="1"/>
    <col min="6157" max="6157" width="12.28515625" style="81" customWidth="1"/>
    <col min="6158" max="6396" width="9.140625" style="81"/>
    <col min="6397" max="6397" width="7.42578125" style="81" customWidth="1"/>
    <col min="6398" max="6398" width="15" style="81" customWidth="1"/>
    <col min="6399" max="6399" width="36.140625" style="81" customWidth="1"/>
    <col min="6400" max="6400" width="18.28515625" style="81" customWidth="1"/>
    <col min="6401" max="6401" width="17.28515625" style="81" customWidth="1"/>
    <col min="6402" max="6402" width="19.5703125" style="81" customWidth="1"/>
    <col min="6403" max="6403" width="20.140625" style="81" customWidth="1"/>
    <col min="6404" max="6405" width="13.7109375" style="81" customWidth="1"/>
    <col min="6406" max="6407" width="13.5703125" style="81" customWidth="1"/>
    <col min="6408" max="6411" width="13.7109375" style="81" customWidth="1"/>
    <col min="6412" max="6412" width="13.85546875" style="81" customWidth="1"/>
    <col min="6413" max="6413" width="12.28515625" style="81" customWidth="1"/>
    <col min="6414" max="6652" width="9.140625" style="81"/>
    <col min="6653" max="6653" width="7.42578125" style="81" customWidth="1"/>
    <col min="6654" max="6654" width="15" style="81" customWidth="1"/>
    <col min="6655" max="6655" width="36.140625" style="81" customWidth="1"/>
    <col min="6656" max="6656" width="18.28515625" style="81" customWidth="1"/>
    <col min="6657" max="6657" width="17.28515625" style="81" customWidth="1"/>
    <col min="6658" max="6658" width="19.5703125" style="81" customWidth="1"/>
    <col min="6659" max="6659" width="20.140625" style="81" customWidth="1"/>
    <col min="6660" max="6661" width="13.7109375" style="81" customWidth="1"/>
    <col min="6662" max="6663" width="13.5703125" style="81" customWidth="1"/>
    <col min="6664" max="6667" width="13.7109375" style="81" customWidth="1"/>
    <col min="6668" max="6668" width="13.85546875" style="81" customWidth="1"/>
    <col min="6669" max="6669" width="12.28515625" style="81" customWidth="1"/>
    <col min="6670" max="6908" width="9.140625" style="81"/>
    <col min="6909" max="6909" width="7.42578125" style="81" customWidth="1"/>
    <col min="6910" max="6910" width="15" style="81" customWidth="1"/>
    <col min="6911" max="6911" width="36.140625" style="81" customWidth="1"/>
    <col min="6912" max="6912" width="18.28515625" style="81" customWidth="1"/>
    <col min="6913" max="6913" width="17.28515625" style="81" customWidth="1"/>
    <col min="6914" max="6914" width="19.5703125" style="81" customWidth="1"/>
    <col min="6915" max="6915" width="20.140625" style="81" customWidth="1"/>
    <col min="6916" max="6917" width="13.7109375" style="81" customWidth="1"/>
    <col min="6918" max="6919" width="13.5703125" style="81" customWidth="1"/>
    <col min="6920" max="6923" width="13.7109375" style="81" customWidth="1"/>
    <col min="6924" max="6924" width="13.85546875" style="81" customWidth="1"/>
    <col min="6925" max="6925" width="12.28515625" style="81" customWidth="1"/>
    <col min="6926" max="7164" width="9.140625" style="81"/>
    <col min="7165" max="7165" width="7.42578125" style="81" customWidth="1"/>
    <col min="7166" max="7166" width="15" style="81" customWidth="1"/>
    <col min="7167" max="7167" width="36.140625" style="81" customWidth="1"/>
    <col min="7168" max="7168" width="18.28515625" style="81" customWidth="1"/>
    <col min="7169" max="7169" width="17.28515625" style="81" customWidth="1"/>
    <col min="7170" max="7170" width="19.5703125" style="81" customWidth="1"/>
    <col min="7171" max="7171" width="20.140625" style="81" customWidth="1"/>
    <col min="7172" max="7173" width="13.7109375" style="81" customWidth="1"/>
    <col min="7174" max="7175" width="13.5703125" style="81" customWidth="1"/>
    <col min="7176" max="7179" width="13.7109375" style="81" customWidth="1"/>
    <col min="7180" max="7180" width="13.85546875" style="81" customWidth="1"/>
    <col min="7181" max="7181" width="12.28515625" style="81" customWidth="1"/>
    <col min="7182" max="7420" width="9.140625" style="81"/>
    <col min="7421" max="7421" width="7.42578125" style="81" customWidth="1"/>
    <col min="7422" max="7422" width="15" style="81" customWidth="1"/>
    <col min="7423" max="7423" width="36.140625" style="81" customWidth="1"/>
    <col min="7424" max="7424" width="18.28515625" style="81" customWidth="1"/>
    <col min="7425" max="7425" width="17.28515625" style="81" customWidth="1"/>
    <col min="7426" max="7426" width="19.5703125" style="81" customWidth="1"/>
    <col min="7427" max="7427" width="20.140625" style="81" customWidth="1"/>
    <col min="7428" max="7429" width="13.7109375" style="81" customWidth="1"/>
    <col min="7430" max="7431" width="13.5703125" style="81" customWidth="1"/>
    <col min="7432" max="7435" width="13.7109375" style="81" customWidth="1"/>
    <col min="7436" max="7436" width="13.85546875" style="81" customWidth="1"/>
    <col min="7437" max="7437" width="12.28515625" style="81" customWidth="1"/>
    <col min="7438" max="7676" width="9.140625" style="81"/>
    <col min="7677" max="7677" width="7.42578125" style="81" customWidth="1"/>
    <col min="7678" max="7678" width="15" style="81" customWidth="1"/>
    <col min="7679" max="7679" width="36.140625" style="81" customWidth="1"/>
    <col min="7680" max="7680" width="18.28515625" style="81" customWidth="1"/>
    <col min="7681" max="7681" width="17.28515625" style="81" customWidth="1"/>
    <col min="7682" max="7682" width="19.5703125" style="81" customWidth="1"/>
    <col min="7683" max="7683" width="20.140625" style="81" customWidth="1"/>
    <col min="7684" max="7685" width="13.7109375" style="81" customWidth="1"/>
    <col min="7686" max="7687" width="13.5703125" style="81" customWidth="1"/>
    <col min="7688" max="7691" width="13.7109375" style="81" customWidth="1"/>
    <col min="7692" max="7692" width="13.85546875" style="81" customWidth="1"/>
    <col min="7693" max="7693" width="12.28515625" style="81" customWidth="1"/>
    <col min="7694" max="7932" width="9.140625" style="81"/>
    <col min="7933" max="7933" width="7.42578125" style="81" customWidth="1"/>
    <col min="7934" max="7934" width="15" style="81" customWidth="1"/>
    <col min="7935" max="7935" width="36.140625" style="81" customWidth="1"/>
    <col min="7936" max="7936" width="18.28515625" style="81" customWidth="1"/>
    <col min="7937" max="7937" width="17.28515625" style="81" customWidth="1"/>
    <col min="7938" max="7938" width="19.5703125" style="81" customWidth="1"/>
    <col min="7939" max="7939" width="20.140625" style="81" customWidth="1"/>
    <col min="7940" max="7941" width="13.7109375" style="81" customWidth="1"/>
    <col min="7942" max="7943" width="13.5703125" style="81" customWidth="1"/>
    <col min="7944" max="7947" width="13.7109375" style="81" customWidth="1"/>
    <col min="7948" max="7948" width="13.85546875" style="81" customWidth="1"/>
    <col min="7949" max="7949" width="12.28515625" style="81" customWidth="1"/>
    <col min="7950" max="8188" width="9.140625" style="81"/>
    <col min="8189" max="8189" width="7.42578125" style="81" customWidth="1"/>
    <col min="8190" max="8190" width="15" style="81" customWidth="1"/>
    <col min="8191" max="8191" width="36.140625" style="81" customWidth="1"/>
    <col min="8192" max="8192" width="18.28515625" style="81" customWidth="1"/>
    <col min="8193" max="8193" width="17.28515625" style="81" customWidth="1"/>
    <col min="8194" max="8194" width="19.5703125" style="81" customWidth="1"/>
    <col min="8195" max="8195" width="20.140625" style="81" customWidth="1"/>
    <col min="8196" max="8197" width="13.7109375" style="81" customWidth="1"/>
    <col min="8198" max="8199" width="13.5703125" style="81" customWidth="1"/>
    <col min="8200" max="8203" width="13.7109375" style="81" customWidth="1"/>
    <col min="8204" max="8204" width="13.85546875" style="81" customWidth="1"/>
    <col min="8205" max="8205" width="12.28515625" style="81" customWidth="1"/>
    <col min="8206" max="8444" width="9.140625" style="81"/>
    <col min="8445" max="8445" width="7.42578125" style="81" customWidth="1"/>
    <col min="8446" max="8446" width="15" style="81" customWidth="1"/>
    <col min="8447" max="8447" width="36.140625" style="81" customWidth="1"/>
    <col min="8448" max="8448" width="18.28515625" style="81" customWidth="1"/>
    <col min="8449" max="8449" width="17.28515625" style="81" customWidth="1"/>
    <col min="8450" max="8450" width="19.5703125" style="81" customWidth="1"/>
    <col min="8451" max="8451" width="20.140625" style="81" customWidth="1"/>
    <col min="8452" max="8453" width="13.7109375" style="81" customWidth="1"/>
    <col min="8454" max="8455" width="13.5703125" style="81" customWidth="1"/>
    <col min="8456" max="8459" width="13.7109375" style="81" customWidth="1"/>
    <col min="8460" max="8460" width="13.85546875" style="81" customWidth="1"/>
    <col min="8461" max="8461" width="12.28515625" style="81" customWidth="1"/>
    <col min="8462" max="8700" width="9.140625" style="81"/>
    <col min="8701" max="8701" width="7.42578125" style="81" customWidth="1"/>
    <col min="8702" max="8702" width="15" style="81" customWidth="1"/>
    <col min="8703" max="8703" width="36.140625" style="81" customWidth="1"/>
    <col min="8704" max="8704" width="18.28515625" style="81" customWidth="1"/>
    <col min="8705" max="8705" width="17.28515625" style="81" customWidth="1"/>
    <col min="8706" max="8706" width="19.5703125" style="81" customWidth="1"/>
    <col min="8707" max="8707" width="20.140625" style="81" customWidth="1"/>
    <col min="8708" max="8709" width="13.7109375" style="81" customWidth="1"/>
    <col min="8710" max="8711" width="13.5703125" style="81" customWidth="1"/>
    <col min="8712" max="8715" width="13.7109375" style="81" customWidth="1"/>
    <col min="8716" max="8716" width="13.85546875" style="81" customWidth="1"/>
    <col min="8717" max="8717" width="12.28515625" style="81" customWidth="1"/>
    <col min="8718" max="8956" width="9.140625" style="81"/>
    <col min="8957" max="8957" width="7.42578125" style="81" customWidth="1"/>
    <col min="8958" max="8958" width="15" style="81" customWidth="1"/>
    <col min="8959" max="8959" width="36.140625" style="81" customWidth="1"/>
    <col min="8960" max="8960" width="18.28515625" style="81" customWidth="1"/>
    <col min="8961" max="8961" width="17.28515625" style="81" customWidth="1"/>
    <col min="8962" max="8962" width="19.5703125" style="81" customWidth="1"/>
    <col min="8963" max="8963" width="20.140625" style="81" customWidth="1"/>
    <col min="8964" max="8965" width="13.7109375" style="81" customWidth="1"/>
    <col min="8966" max="8967" width="13.5703125" style="81" customWidth="1"/>
    <col min="8968" max="8971" width="13.7109375" style="81" customWidth="1"/>
    <col min="8972" max="8972" width="13.85546875" style="81" customWidth="1"/>
    <col min="8973" max="8973" width="12.28515625" style="81" customWidth="1"/>
    <col min="8974" max="9212" width="9.140625" style="81"/>
    <col min="9213" max="9213" width="7.42578125" style="81" customWidth="1"/>
    <col min="9214" max="9214" width="15" style="81" customWidth="1"/>
    <col min="9215" max="9215" width="36.140625" style="81" customWidth="1"/>
    <col min="9216" max="9216" width="18.28515625" style="81" customWidth="1"/>
    <col min="9217" max="9217" width="17.28515625" style="81" customWidth="1"/>
    <col min="9218" max="9218" width="19.5703125" style="81" customWidth="1"/>
    <col min="9219" max="9219" width="20.140625" style="81" customWidth="1"/>
    <col min="9220" max="9221" width="13.7109375" style="81" customWidth="1"/>
    <col min="9222" max="9223" width="13.5703125" style="81" customWidth="1"/>
    <col min="9224" max="9227" width="13.7109375" style="81" customWidth="1"/>
    <col min="9228" max="9228" width="13.85546875" style="81" customWidth="1"/>
    <col min="9229" max="9229" width="12.28515625" style="81" customWidth="1"/>
    <col min="9230" max="9468" width="9.140625" style="81"/>
    <col min="9469" max="9469" width="7.42578125" style="81" customWidth="1"/>
    <col min="9470" max="9470" width="15" style="81" customWidth="1"/>
    <col min="9471" max="9471" width="36.140625" style="81" customWidth="1"/>
    <col min="9472" max="9472" width="18.28515625" style="81" customWidth="1"/>
    <col min="9473" max="9473" width="17.28515625" style="81" customWidth="1"/>
    <col min="9474" max="9474" width="19.5703125" style="81" customWidth="1"/>
    <col min="9475" max="9475" width="20.140625" style="81" customWidth="1"/>
    <col min="9476" max="9477" width="13.7109375" style="81" customWidth="1"/>
    <col min="9478" max="9479" width="13.5703125" style="81" customWidth="1"/>
    <col min="9480" max="9483" width="13.7109375" style="81" customWidth="1"/>
    <col min="9484" max="9484" width="13.85546875" style="81" customWidth="1"/>
    <col min="9485" max="9485" width="12.28515625" style="81" customWidth="1"/>
    <col min="9486" max="9724" width="9.140625" style="81"/>
    <col min="9725" max="9725" width="7.42578125" style="81" customWidth="1"/>
    <col min="9726" max="9726" width="15" style="81" customWidth="1"/>
    <col min="9727" max="9727" width="36.140625" style="81" customWidth="1"/>
    <col min="9728" max="9728" width="18.28515625" style="81" customWidth="1"/>
    <col min="9729" max="9729" width="17.28515625" style="81" customWidth="1"/>
    <col min="9730" max="9730" width="19.5703125" style="81" customWidth="1"/>
    <col min="9731" max="9731" width="20.140625" style="81" customWidth="1"/>
    <col min="9732" max="9733" width="13.7109375" style="81" customWidth="1"/>
    <col min="9734" max="9735" width="13.5703125" style="81" customWidth="1"/>
    <col min="9736" max="9739" width="13.7109375" style="81" customWidth="1"/>
    <col min="9740" max="9740" width="13.85546875" style="81" customWidth="1"/>
    <col min="9741" max="9741" width="12.28515625" style="81" customWidth="1"/>
    <col min="9742" max="9980" width="9.140625" style="81"/>
    <col min="9981" max="9981" width="7.42578125" style="81" customWidth="1"/>
    <col min="9982" max="9982" width="15" style="81" customWidth="1"/>
    <col min="9983" max="9983" width="36.140625" style="81" customWidth="1"/>
    <col min="9984" max="9984" width="18.28515625" style="81" customWidth="1"/>
    <col min="9985" max="9985" width="17.28515625" style="81" customWidth="1"/>
    <col min="9986" max="9986" width="19.5703125" style="81" customWidth="1"/>
    <col min="9987" max="9987" width="20.140625" style="81" customWidth="1"/>
    <col min="9988" max="9989" width="13.7109375" style="81" customWidth="1"/>
    <col min="9990" max="9991" width="13.5703125" style="81" customWidth="1"/>
    <col min="9992" max="9995" width="13.7109375" style="81" customWidth="1"/>
    <col min="9996" max="9996" width="13.85546875" style="81" customWidth="1"/>
    <col min="9997" max="9997" width="12.28515625" style="81" customWidth="1"/>
    <col min="9998" max="10236" width="9.140625" style="81"/>
    <col min="10237" max="10237" width="7.42578125" style="81" customWidth="1"/>
    <col min="10238" max="10238" width="15" style="81" customWidth="1"/>
    <col min="10239" max="10239" width="36.140625" style="81" customWidth="1"/>
    <col min="10240" max="10240" width="18.28515625" style="81" customWidth="1"/>
    <col min="10241" max="10241" width="17.28515625" style="81" customWidth="1"/>
    <col min="10242" max="10242" width="19.5703125" style="81" customWidth="1"/>
    <col min="10243" max="10243" width="20.140625" style="81" customWidth="1"/>
    <col min="10244" max="10245" width="13.7109375" style="81" customWidth="1"/>
    <col min="10246" max="10247" width="13.5703125" style="81" customWidth="1"/>
    <col min="10248" max="10251" width="13.7109375" style="81" customWidth="1"/>
    <col min="10252" max="10252" width="13.85546875" style="81" customWidth="1"/>
    <col min="10253" max="10253" width="12.28515625" style="81" customWidth="1"/>
    <col min="10254" max="10492" width="9.140625" style="81"/>
    <col min="10493" max="10493" width="7.42578125" style="81" customWidth="1"/>
    <col min="10494" max="10494" width="15" style="81" customWidth="1"/>
    <col min="10495" max="10495" width="36.140625" style="81" customWidth="1"/>
    <col min="10496" max="10496" width="18.28515625" style="81" customWidth="1"/>
    <col min="10497" max="10497" width="17.28515625" style="81" customWidth="1"/>
    <col min="10498" max="10498" width="19.5703125" style="81" customWidth="1"/>
    <col min="10499" max="10499" width="20.140625" style="81" customWidth="1"/>
    <col min="10500" max="10501" width="13.7109375" style="81" customWidth="1"/>
    <col min="10502" max="10503" width="13.5703125" style="81" customWidth="1"/>
    <col min="10504" max="10507" width="13.7109375" style="81" customWidth="1"/>
    <col min="10508" max="10508" width="13.85546875" style="81" customWidth="1"/>
    <col min="10509" max="10509" width="12.28515625" style="81" customWidth="1"/>
    <col min="10510" max="10748" width="9.140625" style="81"/>
    <col min="10749" max="10749" width="7.42578125" style="81" customWidth="1"/>
    <col min="10750" max="10750" width="15" style="81" customWidth="1"/>
    <col min="10751" max="10751" width="36.140625" style="81" customWidth="1"/>
    <col min="10752" max="10752" width="18.28515625" style="81" customWidth="1"/>
    <col min="10753" max="10753" width="17.28515625" style="81" customWidth="1"/>
    <col min="10754" max="10754" width="19.5703125" style="81" customWidth="1"/>
    <col min="10755" max="10755" width="20.140625" style="81" customWidth="1"/>
    <col min="10756" max="10757" width="13.7109375" style="81" customWidth="1"/>
    <col min="10758" max="10759" width="13.5703125" style="81" customWidth="1"/>
    <col min="10760" max="10763" width="13.7109375" style="81" customWidth="1"/>
    <col min="10764" max="10764" width="13.85546875" style="81" customWidth="1"/>
    <col min="10765" max="10765" width="12.28515625" style="81" customWidth="1"/>
    <col min="10766" max="11004" width="9.140625" style="81"/>
    <col min="11005" max="11005" width="7.42578125" style="81" customWidth="1"/>
    <col min="11006" max="11006" width="15" style="81" customWidth="1"/>
    <col min="11007" max="11007" width="36.140625" style="81" customWidth="1"/>
    <col min="11008" max="11008" width="18.28515625" style="81" customWidth="1"/>
    <col min="11009" max="11009" width="17.28515625" style="81" customWidth="1"/>
    <col min="11010" max="11010" width="19.5703125" style="81" customWidth="1"/>
    <col min="11011" max="11011" width="20.140625" style="81" customWidth="1"/>
    <col min="11012" max="11013" width="13.7109375" style="81" customWidth="1"/>
    <col min="11014" max="11015" width="13.5703125" style="81" customWidth="1"/>
    <col min="11016" max="11019" width="13.7109375" style="81" customWidth="1"/>
    <col min="11020" max="11020" width="13.85546875" style="81" customWidth="1"/>
    <col min="11021" max="11021" width="12.28515625" style="81" customWidth="1"/>
    <col min="11022" max="11260" width="9.140625" style="81"/>
    <col min="11261" max="11261" width="7.42578125" style="81" customWidth="1"/>
    <col min="11262" max="11262" width="15" style="81" customWidth="1"/>
    <col min="11263" max="11263" width="36.140625" style="81" customWidth="1"/>
    <col min="11264" max="11264" width="18.28515625" style="81" customWidth="1"/>
    <col min="11265" max="11265" width="17.28515625" style="81" customWidth="1"/>
    <col min="11266" max="11266" width="19.5703125" style="81" customWidth="1"/>
    <col min="11267" max="11267" width="20.140625" style="81" customWidth="1"/>
    <col min="11268" max="11269" width="13.7109375" style="81" customWidth="1"/>
    <col min="11270" max="11271" width="13.5703125" style="81" customWidth="1"/>
    <col min="11272" max="11275" width="13.7109375" style="81" customWidth="1"/>
    <col min="11276" max="11276" width="13.85546875" style="81" customWidth="1"/>
    <col min="11277" max="11277" width="12.28515625" style="81" customWidth="1"/>
    <col min="11278" max="11516" width="9.140625" style="81"/>
    <col min="11517" max="11517" width="7.42578125" style="81" customWidth="1"/>
    <col min="11518" max="11518" width="15" style="81" customWidth="1"/>
    <col min="11519" max="11519" width="36.140625" style="81" customWidth="1"/>
    <col min="11520" max="11520" width="18.28515625" style="81" customWidth="1"/>
    <col min="11521" max="11521" width="17.28515625" style="81" customWidth="1"/>
    <col min="11522" max="11522" width="19.5703125" style="81" customWidth="1"/>
    <col min="11523" max="11523" width="20.140625" style="81" customWidth="1"/>
    <col min="11524" max="11525" width="13.7109375" style="81" customWidth="1"/>
    <col min="11526" max="11527" width="13.5703125" style="81" customWidth="1"/>
    <col min="11528" max="11531" width="13.7109375" style="81" customWidth="1"/>
    <col min="11532" max="11532" width="13.85546875" style="81" customWidth="1"/>
    <col min="11533" max="11533" width="12.28515625" style="81" customWidth="1"/>
    <col min="11534" max="11772" width="9.140625" style="81"/>
    <col min="11773" max="11773" width="7.42578125" style="81" customWidth="1"/>
    <col min="11774" max="11774" width="15" style="81" customWidth="1"/>
    <col min="11775" max="11775" width="36.140625" style="81" customWidth="1"/>
    <col min="11776" max="11776" width="18.28515625" style="81" customWidth="1"/>
    <col min="11777" max="11777" width="17.28515625" style="81" customWidth="1"/>
    <col min="11778" max="11778" width="19.5703125" style="81" customWidth="1"/>
    <col min="11779" max="11779" width="20.140625" style="81" customWidth="1"/>
    <col min="11780" max="11781" width="13.7109375" style="81" customWidth="1"/>
    <col min="11782" max="11783" width="13.5703125" style="81" customWidth="1"/>
    <col min="11784" max="11787" width="13.7109375" style="81" customWidth="1"/>
    <col min="11788" max="11788" width="13.85546875" style="81" customWidth="1"/>
    <col min="11789" max="11789" width="12.28515625" style="81" customWidth="1"/>
    <col min="11790" max="12028" width="9.140625" style="81"/>
    <col min="12029" max="12029" width="7.42578125" style="81" customWidth="1"/>
    <col min="12030" max="12030" width="15" style="81" customWidth="1"/>
    <col min="12031" max="12031" width="36.140625" style="81" customWidth="1"/>
    <col min="12032" max="12032" width="18.28515625" style="81" customWidth="1"/>
    <col min="12033" max="12033" width="17.28515625" style="81" customWidth="1"/>
    <col min="12034" max="12034" width="19.5703125" style="81" customWidth="1"/>
    <col min="12035" max="12035" width="20.140625" style="81" customWidth="1"/>
    <col min="12036" max="12037" width="13.7109375" style="81" customWidth="1"/>
    <col min="12038" max="12039" width="13.5703125" style="81" customWidth="1"/>
    <col min="12040" max="12043" width="13.7109375" style="81" customWidth="1"/>
    <col min="12044" max="12044" width="13.85546875" style="81" customWidth="1"/>
    <col min="12045" max="12045" width="12.28515625" style="81" customWidth="1"/>
    <col min="12046" max="12284" width="9.140625" style="81"/>
    <col min="12285" max="12285" width="7.42578125" style="81" customWidth="1"/>
    <col min="12286" max="12286" width="15" style="81" customWidth="1"/>
    <col min="12287" max="12287" width="36.140625" style="81" customWidth="1"/>
    <col min="12288" max="12288" width="18.28515625" style="81" customWidth="1"/>
    <col min="12289" max="12289" width="17.28515625" style="81" customWidth="1"/>
    <col min="12290" max="12290" width="19.5703125" style="81" customWidth="1"/>
    <col min="12291" max="12291" width="20.140625" style="81" customWidth="1"/>
    <col min="12292" max="12293" width="13.7109375" style="81" customWidth="1"/>
    <col min="12294" max="12295" width="13.5703125" style="81" customWidth="1"/>
    <col min="12296" max="12299" width="13.7109375" style="81" customWidth="1"/>
    <col min="12300" max="12300" width="13.85546875" style="81" customWidth="1"/>
    <col min="12301" max="12301" width="12.28515625" style="81" customWidth="1"/>
    <col min="12302" max="12540" width="9.140625" style="81"/>
    <col min="12541" max="12541" width="7.42578125" style="81" customWidth="1"/>
    <col min="12542" max="12542" width="15" style="81" customWidth="1"/>
    <col min="12543" max="12543" width="36.140625" style="81" customWidth="1"/>
    <col min="12544" max="12544" width="18.28515625" style="81" customWidth="1"/>
    <col min="12545" max="12545" width="17.28515625" style="81" customWidth="1"/>
    <col min="12546" max="12546" width="19.5703125" style="81" customWidth="1"/>
    <col min="12547" max="12547" width="20.140625" style="81" customWidth="1"/>
    <col min="12548" max="12549" width="13.7109375" style="81" customWidth="1"/>
    <col min="12550" max="12551" width="13.5703125" style="81" customWidth="1"/>
    <col min="12552" max="12555" width="13.7109375" style="81" customWidth="1"/>
    <col min="12556" max="12556" width="13.85546875" style="81" customWidth="1"/>
    <col min="12557" max="12557" width="12.28515625" style="81" customWidth="1"/>
    <col min="12558" max="12796" width="9.140625" style="81"/>
    <col min="12797" max="12797" width="7.42578125" style="81" customWidth="1"/>
    <col min="12798" max="12798" width="15" style="81" customWidth="1"/>
    <col min="12799" max="12799" width="36.140625" style="81" customWidth="1"/>
    <col min="12800" max="12800" width="18.28515625" style="81" customWidth="1"/>
    <col min="12801" max="12801" width="17.28515625" style="81" customWidth="1"/>
    <col min="12802" max="12802" width="19.5703125" style="81" customWidth="1"/>
    <col min="12803" max="12803" width="20.140625" style="81" customWidth="1"/>
    <col min="12804" max="12805" width="13.7109375" style="81" customWidth="1"/>
    <col min="12806" max="12807" width="13.5703125" style="81" customWidth="1"/>
    <col min="12808" max="12811" width="13.7109375" style="81" customWidth="1"/>
    <col min="12812" max="12812" width="13.85546875" style="81" customWidth="1"/>
    <col min="12813" max="12813" width="12.28515625" style="81" customWidth="1"/>
    <col min="12814" max="13052" width="9.140625" style="81"/>
    <col min="13053" max="13053" width="7.42578125" style="81" customWidth="1"/>
    <col min="13054" max="13054" width="15" style="81" customWidth="1"/>
    <col min="13055" max="13055" width="36.140625" style="81" customWidth="1"/>
    <col min="13056" max="13056" width="18.28515625" style="81" customWidth="1"/>
    <col min="13057" max="13057" width="17.28515625" style="81" customWidth="1"/>
    <col min="13058" max="13058" width="19.5703125" style="81" customWidth="1"/>
    <col min="13059" max="13059" width="20.140625" style="81" customWidth="1"/>
    <col min="13060" max="13061" width="13.7109375" style="81" customWidth="1"/>
    <col min="13062" max="13063" width="13.5703125" style="81" customWidth="1"/>
    <col min="13064" max="13067" width="13.7109375" style="81" customWidth="1"/>
    <col min="13068" max="13068" width="13.85546875" style="81" customWidth="1"/>
    <col min="13069" max="13069" width="12.28515625" style="81" customWidth="1"/>
    <col min="13070" max="13308" width="9.140625" style="81"/>
    <col min="13309" max="13309" width="7.42578125" style="81" customWidth="1"/>
    <col min="13310" max="13310" width="15" style="81" customWidth="1"/>
    <col min="13311" max="13311" width="36.140625" style="81" customWidth="1"/>
    <col min="13312" max="13312" width="18.28515625" style="81" customWidth="1"/>
    <col min="13313" max="13313" width="17.28515625" style="81" customWidth="1"/>
    <col min="13314" max="13314" width="19.5703125" style="81" customWidth="1"/>
    <col min="13315" max="13315" width="20.140625" style="81" customWidth="1"/>
    <col min="13316" max="13317" width="13.7109375" style="81" customWidth="1"/>
    <col min="13318" max="13319" width="13.5703125" style="81" customWidth="1"/>
    <col min="13320" max="13323" width="13.7109375" style="81" customWidth="1"/>
    <col min="13324" max="13324" width="13.85546875" style="81" customWidth="1"/>
    <col min="13325" max="13325" width="12.28515625" style="81" customWidth="1"/>
    <col min="13326" max="13564" width="9.140625" style="81"/>
    <col min="13565" max="13565" width="7.42578125" style="81" customWidth="1"/>
    <col min="13566" max="13566" width="15" style="81" customWidth="1"/>
    <col min="13567" max="13567" width="36.140625" style="81" customWidth="1"/>
    <col min="13568" max="13568" width="18.28515625" style="81" customWidth="1"/>
    <col min="13569" max="13569" width="17.28515625" style="81" customWidth="1"/>
    <col min="13570" max="13570" width="19.5703125" style="81" customWidth="1"/>
    <col min="13571" max="13571" width="20.140625" style="81" customWidth="1"/>
    <col min="13572" max="13573" width="13.7109375" style="81" customWidth="1"/>
    <col min="13574" max="13575" width="13.5703125" style="81" customWidth="1"/>
    <col min="13576" max="13579" width="13.7109375" style="81" customWidth="1"/>
    <col min="13580" max="13580" width="13.85546875" style="81" customWidth="1"/>
    <col min="13581" max="13581" width="12.28515625" style="81" customWidth="1"/>
    <col min="13582" max="13820" width="9.140625" style="81"/>
    <col min="13821" max="13821" width="7.42578125" style="81" customWidth="1"/>
    <col min="13822" max="13822" width="15" style="81" customWidth="1"/>
    <col min="13823" max="13823" width="36.140625" style="81" customWidth="1"/>
    <col min="13824" max="13824" width="18.28515625" style="81" customWidth="1"/>
    <col min="13825" max="13825" width="17.28515625" style="81" customWidth="1"/>
    <col min="13826" max="13826" width="19.5703125" style="81" customWidth="1"/>
    <col min="13827" max="13827" width="20.140625" style="81" customWidth="1"/>
    <col min="13828" max="13829" width="13.7109375" style="81" customWidth="1"/>
    <col min="13830" max="13831" width="13.5703125" style="81" customWidth="1"/>
    <col min="13832" max="13835" width="13.7109375" style="81" customWidth="1"/>
    <col min="13836" max="13836" width="13.85546875" style="81" customWidth="1"/>
    <col min="13837" max="13837" width="12.28515625" style="81" customWidth="1"/>
    <col min="13838" max="14076" width="9.140625" style="81"/>
    <col min="14077" max="14077" width="7.42578125" style="81" customWidth="1"/>
    <col min="14078" max="14078" width="15" style="81" customWidth="1"/>
    <col min="14079" max="14079" width="36.140625" style="81" customWidth="1"/>
    <col min="14080" max="14080" width="18.28515625" style="81" customWidth="1"/>
    <col min="14081" max="14081" width="17.28515625" style="81" customWidth="1"/>
    <col min="14082" max="14082" width="19.5703125" style="81" customWidth="1"/>
    <col min="14083" max="14083" width="20.140625" style="81" customWidth="1"/>
    <col min="14084" max="14085" width="13.7109375" style="81" customWidth="1"/>
    <col min="14086" max="14087" width="13.5703125" style="81" customWidth="1"/>
    <col min="14088" max="14091" width="13.7109375" style="81" customWidth="1"/>
    <col min="14092" max="14092" width="13.85546875" style="81" customWidth="1"/>
    <col min="14093" max="14093" width="12.28515625" style="81" customWidth="1"/>
    <col min="14094" max="14332" width="9.140625" style="81"/>
    <col min="14333" max="14333" width="7.42578125" style="81" customWidth="1"/>
    <col min="14334" max="14334" width="15" style="81" customWidth="1"/>
    <col min="14335" max="14335" width="36.140625" style="81" customWidth="1"/>
    <col min="14336" max="14336" width="18.28515625" style="81" customWidth="1"/>
    <col min="14337" max="14337" width="17.28515625" style="81" customWidth="1"/>
    <col min="14338" max="14338" width="19.5703125" style="81" customWidth="1"/>
    <col min="14339" max="14339" width="20.140625" style="81" customWidth="1"/>
    <col min="14340" max="14341" width="13.7109375" style="81" customWidth="1"/>
    <col min="14342" max="14343" width="13.5703125" style="81" customWidth="1"/>
    <col min="14344" max="14347" width="13.7109375" style="81" customWidth="1"/>
    <col min="14348" max="14348" width="13.85546875" style="81" customWidth="1"/>
    <col min="14349" max="14349" width="12.28515625" style="81" customWidth="1"/>
    <col min="14350" max="14588" width="9.140625" style="81"/>
    <col min="14589" max="14589" width="7.42578125" style="81" customWidth="1"/>
    <col min="14590" max="14590" width="15" style="81" customWidth="1"/>
    <col min="14591" max="14591" width="36.140625" style="81" customWidth="1"/>
    <col min="14592" max="14592" width="18.28515625" style="81" customWidth="1"/>
    <col min="14593" max="14593" width="17.28515625" style="81" customWidth="1"/>
    <col min="14594" max="14594" width="19.5703125" style="81" customWidth="1"/>
    <col min="14595" max="14595" width="20.140625" style="81" customWidth="1"/>
    <col min="14596" max="14597" width="13.7109375" style="81" customWidth="1"/>
    <col min="14598" max="14599" width="13.5703125" style="81" customWidth="1"/>
    <col min="14600" max="14603" width="13.7109375" style="81" customWidth="1"/>
    <col min="14604" max="14604" width="13.85546875" style="81" customWidth="1"/>
    <col min="14605" max="14605" width="12.28515625" style="81" customWidth="1"/>
    <col min="14606" max="14844" width="9.140625" style="81"/>
    <col min="14845" max="14845" width="7.42578125" style="81" customWidth="1"/>
    <col min="14846" max="14846" width="15" style="81" customWidth="1"/>
    <col min="14847" max="14847" width="36.140625" style="81" customWidth="1"/>
    <col min="14848" max="14848" width="18.28515625" style="81" customWidth="1"/>
    <col min="14849" max="14849" width="17.28515625" style="81" customWidth="1"/>
    <col min="14850" max="14850" width="19.5703125" style="81" customWidth="1"/>
    <col min="14851" max="14851" width="20.140625" style="81" customWidth="1"/>
    <col min="14852" max="14853" width="13.7109375" style="81" customWidth="1"/>
    <col min="14854" max="14855" width="13.5703125" style="81" customWidth="1"/>
    <col min="14856" max="14859" width="13.7109375" style="81" customWidth="1"/>
    <col min="14860" max="14860" width="13.85546875" style="81" customWidth="1"/>
    <col min="14861" max="14861" width="12.28515625" style="81" customWidth="1"/>
    <col min="14862" max="15100" width="9.140625" style="81"/>
    <col min="15101" max="15101" width="7.42578125" style="81" customWidth="1"/>
    <col min="15102" max="15102" width="15" style="81" customWidth="1"/>
    <col min="15103" max="15103" width="36.140625" style="81" customWidth="1"/>
    <col min="15104" max="15104" width="18.28515625" style="81" customWidth="1"/>
    <col min="15105" max="15105" width="17.28515625" style="81" customWidth="1"/>
    <col min="15106" max="15106" width="19.5703125" style="81" customWidth="1"/>
    <col min="15107" max="15107" width="20.140625" style="81" customWidth="1"/>
    <col min="15108" max="15109" width="13.7109375" style="81" customWidth="1"/>
    <col min="15110" max="15111" width="13.5703125" style="81" customWidth="1"/>
    <col min="15112" max="15115" width="13.7109375" style="81" customWidth="1"/>
    <col min="15116" max="15116" width="13.85546875" style="81" customWidth="1"/>
    <col min="15117" max="15117" width="12.28515625" style="81" customWidth="1"/>
    <col min="15118" max="15356" width="9.140625" style="81"/>
    <col min="15357" max="15357" width="7.42578125" style="81" customWidth="1"/>
    <col min="15358" max="15358" width="15" style="81" customWidth="1"/>
    <col min="15359" max="15359" width="36.140625" style="81" customWidth="1"/>
    <col min="15360" max="15360" width="18.28515625" style="81" customWidth="1"/>
    <col min="15361" max="15361" width="17.28515625" style="81" customWidth="1"/>
    <col min="15362" max="15362" width="19.5703125" style="81" customWidth="1"/>
    <col min="15363" max="15363" width="20.140625" style="81" customWidth="1"/>
    <col min="15364" max="15365" width="13.7109375" style="81" customWidth="1"/>
    <col min="15366" max="15367" width="13.5703125" style="81" customWidth="1"/>
    <col min="15368" max="15371" width="13.7109375" style="81" customWidth="1"/>
    <col min="15372" max="15372" width="13.85546875" style="81" customWidth="1"/>
    <col min="15373" max="15373" width="12.28515625" style="81" customWidth="1"/>
    <col min="15374" max="15612" width="9.140625" style="81"/>
    <col min="15613" max="15613" width="7.42578125" style="81" customWidth="1"/>
    <col min="15614" max="15614" width="15" style="81" customWidth="1"/>
    <col min="15615" max="15615" width="36.140625" style="81" customWidth="1"/>
    <col min="15616" max="15616" width="18.28515625" style="81" customWidth="1"/>
    <col min="15617" max="15617" width="17.28515625" style="81" customWidth="1"/>
    <col min="15618" max="15618" width="19.5703125" style="81" customWidth="1"/>
    <col min="15619" max="15619" width="20.140625" style="81" customWidth="1"/>
    <col min="15620" max="15621" width="13.7109375" style="81" customWidth="1"/>
    <col min="15622" max="15623" width="13.5703125" style="81" customWidth="1"/>
    <col min="15624" max="15627" width="13.7109375" style="81" customWidth="1"/>
    <col min="15628" max="15628" width="13.85546875" style="81" customWidth="1"/>
    <col min="15629" max="15629" width="12.28515625" style="81" customWidth="1"/>
    <col min="15630" max="15868" width="9.140625" style="81"/>
    <col min="15869" max="15869" width="7.42578125" style="81" customWidth="1"/>
    <col min="15870" max="15870" width="15" style="81" customWidth="1"/>
    <col min="15871" max="15871" width="36.140625" style="81" customWidth="1"/>
    <col min="15872" max="15872" width="18.28515625" style="81" customWidth="1"/>
    <col min="15873" max="15873" width="17.28515625" style="81" customWidth="1"/>
    <col min="15874" max="15874" width="19.5703125" style="81" customWidth="1"/>
    <col min="15875" max="15875" width="20.140625" style="81" customWidth="1"/>
    <col min="15876" max="15877" width="13.7109375" style="81" customWidth="1"/>
    <col min="15878" max="15879" width="13.5703125" style="81" customWidth="1"/>
    <col min="15880" max="15883" width="13.7109375" style="81" customWidth="1"/>
    <col min="15884" max="15884" width="13.85546875" style="81" customWidth="1"/>
    <col min="15885" max="15885" width="12.28515625" style="81" customWidth="1"/>
    <col min="15886" max="16124" width="9.140625" style="81"/>
    <col min="16125" max="16125" width="7.42578125" style="81" customWidth="1"/>
    <col min="16126" max="16126" width="15" style="81" customWidth="1"/>
    <col min="16127" max="16127" width="36.140625" style="81" customWidth="1"/>
    <col min="16128" max="16128" width="18.28515625" style="81" customWidth="1"/>
    <col min="16129" max="16129" width="17.28515625" style="81" customWidth="1"/>
    <col min="16130" max="16130" width="19.5703125" style="81" customWidth="1"/>
    <col min="16131" max="16131" width="20.140625" style="81" customWidth="1"/>
    <col min="16132" max="16133" width="13.7109375" style="81" customWidth="1"/>
    <col min="16134" max="16135" width="13.5703125" style="81" customWidth="1"/>
    <col min="16136" max="16139" width="13.7109375" style="81" customWidth="1"/>
    <col min="16140" max="16140" width="13.85546875" style="81" customWidth="1"/>
    <col min="16141" max="16141" width="12.28515625" style="81" customWidth="1"/>
    <col min="16142" max="16384" width="9.140625" style="81"/>
  </cols>
  <sheetData>
    <row r="1" spans="1:95" ht="27.75" customHeight="1" x14ac:dyDescent="0.25">
      <c r="A1" s="79"/>
      <c r="B1" s="79"/>
      <c r="C1" s="79"/>
      <c r="D1" s="79"/>
      <c r="E1" s="79"/>
      <c r="F1" s="79"/>
      <c r="G1" s="79"/>
      <c r="H1" s="220" t="s">
        <v>1013</v>
      </c>
      <c r="I1" s="220"/>
      <c r="J1" s="220"/>
      <c r="K1" s="220"/>
      <c r="L1" s="220"/>
      <c r="M1" s="220"/>
      <c r="N1" s="220"/>
      <c r="O1" s="220"/>
      <c r="P1" s="220"/>
    </row>
    <row r="2" spans="1:95" x14ac:dyDescent="0.25">
      <c r="A2" s="79"/>
      <c r="B2" s="79"/>
      <c r="C2" s="79"/>
      <c r="D2" s="79"/>
      <c r="E2" s="79"/>
      <c r="F2" s="79"/>
      <c r="G2" s="79"/>
      <c r="H2" s="220"/>
      <c r="I2" s="220"/>
      <c r="J2" s="220"/>
      <c r="K2" s="220"/>
      <c r="L2" s="220"/>
      <c r="M2" s="220"/>
      <c r="N2" s="220"/>
      <c r="O2" s="220"/>
      <c r="P2" s="220"/>
    </row>
    <row r="3" spans="1:95" x14ac:dyDescent="0.25">
      <c r="A3" s="79"/>
      <c r="B3" s="79"/>
      <c r="C3" s="79"/>
      <c r="D3" s="79"/>
      <c r="E3" s="79"/>
      <c r="F3" s="79"/>
      <c r="G3" s="79"/>
      <c r="H3" s="80"/>
      <c r="I3" s="80"/>
      <c r="J3" s="80"/>
      <c r="K3" s="80"/>
      <c r="L3" s="80"/>
      <c r="M3" s="80"/>
      <c r="N3" s="80"/>
      <c r="O3" s="80"/>
      <c r="P3" s="80"/>
    </row>
    <row r="4" spans="1:95" ht="18" x14ac:dyDescent="0.25">
      <c r="A4" s="221" t="s">
        <v>1011</v>
      </c>
      <c r="B4" s="221"/>
      <c r="C4" s="221"/>
      <c r="D4" s="221"/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</row>
    <row r="5" spans="1:95" s="82" customFormat="1" x14ac:dyDescent="0.25">
      <c r="A5" s="222"/>
      <c r="B5" s="222"/>
      <c r="C5" s="222"/>
      <c r="D5" s="222"/>
      <c r="E5" s="222"/>
      <c r="F5" s="222"/>
      <c r="G5" s="222"/>
      <c r="H5" s="222"/>
      <c r="I5" s="222"/>
      <c r="J5" s="222"/>
      <c r="K5" s="222"/>
      <c r="L5" s="222"/>
      <c r="M5" s="222"/>
      <c r="N5" s="222"/>
      <c r="O5" s="222"/>
      <c r="P5" s="222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  <c r="BC5" s="81"/>
      <c r="BD5" s="81"/>
      <c r="BE5" s="81"/>
      <c r="BF5" s="81"/>
      <c r="BG5" s="81"/>
      <c r="BH5" s="81"/>
      <c r="BI5" s="81"/>
      <c r="BJ5" s="81"/>
      <c r="BK5" s="81"/>
      <c r="BL5" s="81"/>
      <c r="BM5" s="81"/>
      <c r="BN5" s="81"/>
      <c r="BO5" s="81"/>
      <c r="BP5" s="81"/>
      <c r="BQ5" s="81"/>
      <c r="BR5" s="81"/>
      <c r="BS5" s="81"/>
      <c r="BT5" s="81"/>
      <c r="BU5" s="81"/>
      <c r="BV5" s="81"/>
      <c r="BW5" s="81"/>
      <c r="BX5" s="81"/>
      <c r="BY5" s="81"/>
      <c r="BZ5" s="81"/>
      <c r="CA5" s="81"/>
      <c r="CB5" s="81"/>
      <c r="CC5" s="81"/>
      <c r="CD5" s="81"/>
      <c r="CE5" s="81"/>
      <c r="CF5" s="81"/>
      <c r="CG5" s="81"/>
      <c r="CH5" s="81"/>
      <c r="CI5" s="81"/>
      <c r="CJ5" s="81"/>
      <c r="CK5" s="81"/>
      <c r="CL5" s="81"/>
      <c r="CM5" s="81"/>
      <c r="CN5" s="81"/>
      <c r="CO5" s="81"/>
      <c r="CP5" s="81"/>
      <c r="CQ5" s="81"/>
    </row>
    <row r="6" spans="1:95" x14ac:dyDescent="0.25">
      <c r="A6" s="216" t="s">
        <v>626</v>
      </c>
      <c r="B6" s="216" t="s">
        <v>627</v>
      </c>
      <c r="C6" s="216"/>
      <c r="D6" s="216" t="s">
        <v>628</v>
      </c>
      <c r="E6" s="216" t="s">
        <v>629</v>
      </c>
      <c r="F6" s="216" t="s">
        <v>630</v>
      </c>
      <c r="G6" s="216" t="s">
        <v>631</v>
      </c>
      <c r="H6" s="216" t="s">
        <v>632</v>
      </c>
      <c r="I6" s="216"/>
      <c r="J6" s="216"/>
      <c r="K6" s="216"/>
      <c r="L6" s="216"/>
      <c r="M6" s="216"/>
      <c r="N6" s="216"/>
      <c r="O6" s="216"/>
      <c r="P6" s="216" t="s">
        <v>633</v>
      </c>
    </row>
    <row r="7" spans="1:95" ht="31.5" x14ac:dyDescent="0.25">
      <c r="A7" s="216"/>
      <c r="B7" s="216"/>
      <c r="C7" s="216"/>
      <c r="D7" s="216"/>
      <c r="E7" s="216"/>
      <c r="F7" s="216"/>
      <c r="G7" s="216"/>
      <c r="H7" s="83">
        <v>2022</v>
      </c>
      <c r="I7" s="83">
        <v>2023</v>
      </c>
      <c r="J7" s="83">
        <v>2024</v>
      </c>
      <c r="K7" s="83">
        <v>2025</v>
      </c>
      <c r="L7" s="83">
        <v>2026</v>
      </c>
      <c r="M7" s="83">
        <v>2027</v>
      </c>
      <c r="N7" s="83">
        <v>2028</v>
      </c>
      <c r="O7" s="83" t="s">
        <v>634</v>
      </c>
      <c r="P7" s="216"/>
    </row>
    <row r="8" spans="1:95" x14ac:dyDescent="0.25">
      <c r="A8" s="217" t="s">
        <v>635</v>
      </c>
      <c r="B8" s="217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</row>
    <row r="9" spans="1:95" s="88" customFormat="1" ht="47.25" x14ac:dyDescent="0.25">
      <c r="A9" s="84" t="s">
        <v>636</v>
      </c>
      <c r="B9" s="85" t="s">
        <v>637</v>
      </c>
      <c r="C9" s="85" t="s">
        <v>638</v>
      </c>
      <c r="D9" s="84" t="s">
        <v>639</v>
      </c>
      <c r="E9" s="84" t="s">
        <v>640</v>
      </c>
      <c r="F9" s="86">
        <v>84574</v>
      </c>
      <c r="G9" s="87">
        <v>13316</v>
      </c>
      <c r="H9" s="86">
        <v>2227</v>
      </c>
      <c r="I9" s="86">
        <v>0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7">
        <f>SUM(H9:O9)</f>
        <v>2227</v>
      </c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</row>
    <row r="10" spans="1:95" s="88" customFormat="1" ht="31.5" x14ac:dyDescent="0.25">
      <c r="A10" s="84" t="s">
        <v>641</v>
      </c>
      <c r="B10" s="85" t="s">
        <v>637</v>
      </c>
      <c r="C10" s="85" t="s">
        <v>642</v>
      </c>
      <c r="D10" s="84" t="s">
        <v>643</v>
      </c>
      <c r="E10" s="84" t="s">
        <v>644</v>
      </c>
      <c r="F10" s="86">
        <v>859148</v>
      </c>
      <c r="G10" s="87">
        <v>45210</v>
      </c>
      <c r="H10" s="86">
        <v>13566</v>
      </c>
      <c r="I10" s="86">
        <v>0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6">
        <v>0</v>
      </c>
      <c r="P10" s="87">
        <f t="shared" ref="P10:P73" si="0">SUM(H10:O10)</f>
        <v>13566</v>
      </c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</row>
    <row r="11" spans="1:95" s="88" customFormat="1" ht="31.5" x14ac:dyDescent="0.25">
      <c r="A11" s="84" t="s">
        <v>645</v>
      </c>
      <c r="B11" s="85" t="s">
        <v>637</v>
      </c>
      <c r="C11" s="85" t="s">
        <v>998</v>
      </c>
      <c r="D11" s="84" t="s">
        <v>646</v>
      </c>
      <c r="E11" s="84" t="s">
        <v>647</v>
      </c>
      <c r="F11" s="86">
        <v>46789</v>
      </c>
      <c r="G11" s="87">
        <v>46789</v>
      </c>
      <c r="H11" s="86">
        <v>203</v>
      </c>
      <c r="I11" s="86">
        <v>6643</v>
      </c>
      <c r="J11" s="86">
        <v>6633</v>
      </c>
      <c r="K11" s="86">
        <v>6604</v>
      </c>
      <c r="L11" s="86">
        <v>6575</v>
      </c>
      <c r="M11" s="86">
        <v>6546</v>
      </c>
      <c r="N11" s="86">
        <v>6517</v>
      </c>
      <c r="O11" s="86">
        <v>7676</v>
      </c>
      <c r="P11" s="87">
        <f t="shared" si="0"/>
        <v>47397</v>
      </c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</row>
    <row r="12" spans="1:95" s="88" customFormat="1" ht="47.25" x14ac:dyDescent="0.25">
      <c r="A12" s="84" t="s">
        <v>648</v>
      </c>
      <c r="B12" s="85" t="s">
        <v>637</v>
      </c>
      <c r="C12" s="85" t="s">
        <v>649</v>
      </c>
      <c r="D12" s="84" t="s">
        <v>650</v>
      </c>
      <c r="E12" s="84" t="s">
        <v>651</v>
      </c>
      <c r="F12" s="86">
        <v>56260</v>
      </c>
      <c r="G12" s="87">
        <v>52858</v>
      </c>
      <c r="H12" s="86">
        <v>2109</v>
      </c>
      <c r="I12" s="86">
        <v>2104</v>
      </c>
      <c r="J12" s="86">
        <v>2100</v>
      </c>
      <c r="K12" s="86">
        <v>2094</v>
      </c>
      <c r="L12" s="86">
        <v>2089</v>
      </c>
      <c r="M12" s="86">
        <v>2084</v>
      </c>
      <c r="N12" s="86">
        <v>2079</v>
      </c>
      <c r="O12" s="86">
        <v>39573</v>
      </c>
      <c r="P12" s="87">
        <f t="shared" si="0"/>
        <v>54232</v>
      </c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</row>
    <row r="13" spans="1:95" s="88" customFormat="1" ht="47.25" x14ac:dyDescent="0.25">
      <c r="A13" s="84" t="s">
        <v>652</v>
      </c>
      <c r="B13" s="85" t="s">
        <v>637</v>
      </c>
      <c r="C13" s="85" t="s">
        <v>653</v>
      </c>
      <c r="D13" s="84" t="s">
        <v>654</v>
      </c>
      <c r="E13" s="84" t="s">
        <v>655</v>
      </c>
      <c r="F13" s="86">
        <v>65000</v>
      </c>
      <c r="G13" s="87">
        <v>44536</v>
      </c>
      <c r="H13" s="86">
        <v>2456</v>
      </c>
      <c r="I13" s="86">
        <v>2450</v>
      </c>
      <c r="J13" s="86">
        <v>2444</v>
      </c>
      <c r="K13" s="86">
        <v>2438</v>
      </c>
      <c r="L13" s="86">
        <v>2432</v>
      </c>
      <c r="M13" s="86">
        <v>2426</v>
      </c>
      <c r="N13" s="86">
        <v>2421</v>
      </c>
      <c r="O13" s="86">
        <v>29205</v>
      </c>
      <c r="P13" s="87">
        <f t="shared" si="0"/>
        <v>46272</v>
      </c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</row>
    <row r="14" spans="1:95" s="88" customFormat="1" ht="47.25" x14ac:dyDescent="0.25">
      <c r="A14" s="84" t="s">
        <v>656</v>
      </c>
      <c r="B14" s="85" t="s">
        <v>637</v>
      </c>
      <c r="C14" s="85" t="s">
        <v>657</v>
      </c>
      <c r="D14" s="84" t="s">
        <v>654</v>
      </c>
      <c r="E14" s="84" t="s">
        <v>655</v>
      </c>
      <c r="F14" s="86">
        <v>75000</v>
      </c>
      <c r="G14" s="87">
        <v>39900</v>
      </c>
      <c r="H14" s="86">
        <v>2200</v>
      </c>
      <c r="I14" s="86">
        <v>2195</v>
      </c>
      <c r="J14" s="86">
        <v>2190</v>
      </c>
      <c r="K14" s="86">
        <v>2184</v>
      </c>
      <c r="L14" s="86">
        <v>2179</v>
      </c>
      <c r="M14" s="86">
        <v>2174</v>
      </c>
      <c r="N14" s="86">
        <v>2169</v>
      </c>
      <c r="O14" s="86">
        <v>25127</v>
      </c>
      <c r="P14" s="87">
        <f t="shared" si="0"/>
        <v>40418</v>
      </c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</row>
    <row r="15" spans="1:95" s="88" customFormat="1" ht="47.25" x14ac:dyDescent="0.25">
      <c r="A15" s="84" t="s">
        <v>658</v>
      </c>
      <c r="B15" s="85" t="s">
        <v>637</v>
      </c>
      <c r="C15" s="85" t="s">
        <v>659</v>
      </c>
      <c r="D15" s="84" t="s">
        <v>660</v>
      </c>
      <c r="E15" s="84" t="s">
        <v>661</v>
      </c>
      <c r="F15" s="86">
        <v>2026411</v>
      </c>
      <c r="G15" s="87">
        <v>1855797</v>
      </c>
      <c r="H15" s="86">
        <v>21331</v>
      </c>
      <c r="I15" s="86">
        <v>0</v>
      </c>
      <c r="J15" s="86">
        <v>0</v>
      </c>
      <c r="K15" s="86">
        <v>0</v>
      </c>
      <c r="L15" s="86">
        <v>0</v>
      </c>
      <c r="M15" s="86">
        <v>0</v>
      </c>
      <c r="N15" s="86">
        <v>0</v>
      </c>
      <c r="O15" s="86">
        <v>0</v>
      </c>
      <c r="P15" s="87">
        <f t="shared" si="0"/>
        <v>21331</v>
      </c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</row>
    <row r="16" spans="1:95" s="88" customFormat="1" x14ac:dyDescent="0.25">
      <c r="A16" s="84" t="s">
        <v>662</v>
      </c>
      <c r="B16" s="85" t="s">
        <v>637</v>
      </c>
      <c r="C16" s="85" t="s">
        <v>663</v>
      </c>
      <c r="D16" s="84" t="s">
        <v>664</v>
      </c>
      <c r="E16" s="84" t="s">
        <v>665</v>
      </c>
      <c r="F16" s="86">
        <v>683972</v>
      </c>
      <c r="G16" s="87">
        <v>52352</v>
      </c>
      <c r="H16" s="86">
        <v>31664</v>
      </c>
      <c r="I16" s="86">
        <v>20848</v>
      </c>
      <c r="J16" s="86">
        <v>0</v>
      </c>
      <c r="K16" s="86">
        <v>0</v>
      </c>
      <c r="L16" s="86">
        <v>0</v>
      </c>
      <c r="M16" s="86">
        <v>0</v>
      </c>
      <c r="N16" s="86">
        <v>0</v>
      </c>
      <c r="O16" s="86">
        <v>0</v>
      </c>
      <c r="P16" s="87">
        <f t="shared" si="0"/>
        <v>52512</v>
      </c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</row>
    <row r="17" spans="1:78" s="88" customFormat="1" ht="31.5" x14ac:dyDescent="0.25">
      <c r="A17" s="84" t="s">
        <v>666</v>
      </c>
      <c r="B17" s="85" t="s">
        <v>637</v>
      </c>
      <c r="C17" s="85" t="s">
        <v>667</v>
      </c>
      <c r="D17" s="84" t="s">
        <v>668</v>
      </c>
      <c r="E17" s="84" t="s">
        <v>669</v>
      </c>
      <c r="F17" s="86">
        <v>463856</v>
      </c>
      <c r="G17" s="87">
        <v>47962</v>
      </c>
      <c r="H17" s="86">
        <v>7998</v>
      </c>
      <c r="I17" s="86">
        <v>0</v>
      </c>
      <c r="J17" s="86">
        <v>0</v>
      </c>
      <c r="K17" s="86">
        <v>0</v>
      </c>
      <c r="L17" s="86">
        <v>0</v>
      </c>
      <c r="M17" s="86">
        <v>0</v>
      </c>
      <c r="N17" s="86">
        <v>0</v>
      </c>
      <c r="O17" s="86">
        <v>0</v>
      </c>
      <c r="P17" s="87">
        <f t="shared" si="0"/>
        <v>7998</v>
      </c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</row>
    <row r="18" spans="1:78" s="88" customFormat="1" x14ac:dyDescent="0.25">
      <c r="A18" s="84" t="s">
        <v>670</v>
      </c>
      <c r="B18" s="85" t="s">
        <v>637</v>
      </c>
      <c r="C18" s="85" t="s">
        <v>671</v>
      </c>
      <c r="D18" s="84" t="s">
        <v>672</v>
      </c>
      <c r="E18" s="84" t="s">
        <v>673</v>
      </c>
      <c r="F18" s="86">
        <v>426862</v>
      </c>
      <c r="G18" s="87">
        <v>44114</v>
      </c>
      <c r="H18" s="86">
        <v>29542</v>
      </c>
      <c r="I18" s="86">
        <v>14695</v>
      </c>
      <c r="J18" s="86">
        <v>0</v>
      </c>
      <c r="K18" s="86">
        <v>0</v>
      </c>
      <c r="L18" s="86">
        <v>0</v>
      </c>
      <c r="M18" s="86">
        <v>0</v>
      </c>
      <c r="N18" s="86">
        <v>0</v>
      </c>
      <c r="O18" s="86">
        <v>0</v>
      </c>
      <c r="P18" s="87">
        <f t="shared" si="0"/>
        <v>44237</v>
      </c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</row>
    <row r="19" spans="1:78" s="88" customFormat="1" ht="31.5" x14ac:dyDescent="0.25">
      <c r="A19" s="84" t="s">
        <v>674</v>
      </c>
      <c r="B19" s="85" t="s">
        <v>637</v>
      </c>
      <c r="C19" s="85" t="s">
        <v>1005</v>
      </c>
      <c r="D19" s="84" t="s">
        <v>675</v>
      </c>
      <c r="E19" s="84" t="s">
        <v>673</v>
      </c>
      <c r="F19" s="86">
        <v>1195212</v>
      </c>
      <c r="G19" s="87">
        <v>193821</v>
      </c>
      <c r="H19" s="86">
        <v>129654</v>
      </c>
      <c r="I19" s="86">
        <v>64708</v>
      </c>
      <c r="J19" s="86">
        <v>0</v>
      </c>
      <c r="K19" s="86">
        <v>0</v>
      </c>
      <c r="L19" s="86">
        <v>0</v>
      </c>
      <c r="M19" s="86">
        <v>0</v>
      </c>
      <c r="N19" s="86">
        <v>0</v>
      </c>
      <c r="O19" s="86">
        <v>0</v>
      </c>
      <c r="P19" s="87">
        <f t="shared" si="0"/>
        <v>194362</v>
      </c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</row>
    <row r="20" spans="1:78" s="88" customFormat="1" ht="31.5" x14ac:dyDescent="0.25">
      <c r="A20" s="84" t="s">
        <v>676</v>
      </c>
      <c r="B20" s="85" t="s">
        <v>637</v>
      </c>
      <c r="C20" s="85" t="s">
        <v>677</v>
      </c>
      <c r="D20" s="84" t="s">
        <v>678</v>
      </c>
      <c r="E20" s="84" t="s">
        <v>679</v>
      </c>
      <c r="F20" s="86">
        <v>498005</v>
      </c>
      <c r="G20" s="87">
        <v>51110</v>
      </c>
      <c r="H20" s="86">
        <v>8595</v>
      </c>
      <c r="I20" s="86">
        <v>0</v>
      </c>
      <c r="J20" s="86">
        <v>0</v>
      </c>
      <c r="K20" s="86">
        <v>0</v>
      </c>
      <c r="L20" s="86">
        <v>0</v>
      </c>
      <c r="M20" s="86">
        <v>0</v>
      </c>
      <c r="N20" s="86">
        <v>0</v>
      </c>
      <c r="O20" s="86">
        <v>0</v>
      </c>
      <c r="P20" s="87">
        <f t="shared" si="0"/>
        <v>8595</v>
      </c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</row>
    <row r="21" spans="1:78" s="88" customFormat="1" x14ac:dyDescent="0.25">
      <c r="A21" s="84" t="s">
        <v>680</v>
      </c>
      <c r="B21" s="85" t="s">
        <v>637</v>
      </c>
      <c r="C21" s="85" t="s">
        <v>681</v>
      </c>
      <c r="D21" s="84" t="s">
        <v>682</v>
      </c>
      <c r="E21" s="84" t="s">
        <v>683</v>
      </c>
      <c r="F21" s="86">
        <v>426862</v>
      </c>
      <c r="G21" s="87">
        <v>20233</v>
      </c>
      <c r="H21" s="86">
        <v>20263</v>
      </c>
      <c r="I21" s="86">
        <v>0</v>
      </c>
      <c r="J21" s="86">
        <v>0</v>
      </c>
      <c r="K21" s="86">
        <v>0</v>
      </c>
      <c r="L21" s="86">
        <v>0</v>
      </c>
      <c r="M21" s="86">
        <v>0</v>
      </c>
      <c r="N21" s="86">
        <v>0</v>
      </c>
      <c r="O21" s="86">
        <v>0</v>
      </c>
      <c r="P21" s="87">
        <f t="shared" si="0"/>
        <v>20263</v>
      </c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</row>
    <row r="22" spans="1:78" s="88" customFormat="1" ht="31.5" x14ac:dyDescent="0.25">
      <c r="A22" s="84" t="s">
        <v>684</v>
      </c>
      <c r="B22" s="85" t="s">
        <v>637</v>
      </c>
      <c r="C22" s="85" t="s">
        <v>685</v>
      </c>
      <c r="D22" s="84" t="s">
        <v>686</v>
      </c>
      <c r="E22" s="84" t="s">
        <v>687</v>
      </c>
      <c r="F22" s="86">
        <v>338643</v>
      </c>
      <c r="G22" s="87">
        <v>86796</v>
      </c>
      <c r="H22" s="86">
        <v>16790</v>
      </c>
      <c r="I22" s="86">
        <v>0</v>
      </c>
      <c r="J22" s="86">
        <v>0</v>
      </c>
      <c r="K22" s="86">
        <v>0</v>
      </c>
      <c r="L22" s="86">
        <v>0</v>
      </c>
      <c r="M22" s="86">
        <v>0</v>
      </c>
      <c r="N22" s="86">
        <v>0</v>
      </c>
      <c r="O22" s="86">
        <v>0</v>
      </c>
      <c r="P22" s="87">
        <f t="shared" si="0"/>
        <v>16790</v>
      </c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1"/>
      <c r="AL22" s="81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1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</row>
    <row r="23" spans="1:78" s="88" customFormat="1" ht="31.5" x14ac:dyDescent="0.25">
      <c r="A23" s="84" t="s">
        <v>688</v>
      </c>
      <c r="B23" s="85" t="s">
        <v>637</v>
      </c>
      <c r="C23" s="85" t="s">
        <v>689</v>
      </c>
      <c r="D23" s="84" t="s">
        <v>690</v>
      </c>
      <c r="E23" s="84" t="s">
        <v>691</v>
      </c>
      <c r="F23" s="86">
        <v>156516</v>
      </c>
      <c r="G23" s="87">
        <v>27205</v>
      </c>
      <c r="H23" s="86">
        <v>2021</v>
      </c>
      <c r="I23" s="86">
        <v>0</v>
      </c>
      <c r="J23" s="86">
        <v>0</v>
      </c>
      <c r="K23" s="86">
        <v>0</v>
      </c>
      <c r="L23" s="86">
        <v>0</v>
      </c>
      <c r="M23" s="86"/>
      <c r="N23" s="86"/>
      <c r="O23" s="86">
        <v>0</v>
      </c>
      <c r="P23" s="87">
        <f t="shared" si="0"/>
        <v>2021</v>
      </c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1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</row>
    <row r="24" spans="1:78" s="88" customFormat="1" x14ac:dyDescent="0.25">
      <c r="A24" s="84" t="s">
        <v>692</v>
      </c>
      <c r="B24" s="85" t="s">
        <v>637</v>
      </c>
      <c r="C24" s="85" t="s">
        <v>999</v>
      </c>
      <c r="D24" s="84" t="s">
        <v>693</v>
      </c>
      <c r="E24" s="84" t="s">
        <v>694</v>
      </c>
      <c r="F24" s="86">
        <v>3783184</v>
      </c>
      <c r="G24" s="87">
        <v>3292588</v>
      </c>
      <c r="H24" s="86">
        <v>253545</v>
      </c>
      <c r="I24" s="86">
        <v>245063</v>
      </c>
      <c r="J24" s="86">
        <v>236761</v>
      </c>
      <c r="K24" s="86">
        <v>232715</v>
      </c>
      <c r="L24" s="86">
        <v>228728</v>
      </c>
      <c r="M24" s="86">
        <v>220075</v>
      </c>
      <c r="N24" s="86">
        <v>203794</v>
      </c>
      <c r="O24" s="86">
        <v>1731173</v>
      </c>
      <c r="P24" s="87">
        <f t="shared" si="0"/>
        <v>3351854</v>
      </c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1"/>
      <c r="BE24" s="81"/>
      <c r="BF24" s="81"/>
      <c r="BG24" s="81"/>
      <c r="BH24" s="81"/>
      <c r="BI24" s="81"/>
      <c r="BJ24" s="81"/>
      <c r="BK24" s="81"/>
      <c r="BL24" s="81"/>
      <c r="BM24" s="81"/>
      <c r="BN24" s="81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</row>
    <row r="25" spans="1:78" s="88" customFormat="1" ht="31.5" x14ac:dyDescent="0.25">
      <c r="A25" s="84" t="s">
        <v>695</v>
      </c>
      <c r="B25" s="85" t="s">
        <v>637</v>
      </c>
      <c r="C25" s="85" t="s">
        <v>696</v>
      </c>
      <c r="D25" s="84" t="s">
        <v>697</v>
      </c>
      <c r="E25" s="84" t="s">
        <v>698</v>
      </c>
      <c r="F25" s="86">
        <v>400000</v>
      </c>
      <c r="G25" s="87">
        <v>400000</v>
      </c>
      <c r="H25" s="86">
        <v>71572</v>
      </c>
      <c r="I25" s="86">
        <v>94918</v>
      </c>
      <c r="J25" s="86">
        <v>94681</v>
      </c>
      <c r="K25" s="86">
        <v>94441</v>
      </c>
      <c r="L25" s="86">
        <v>47134</v>
      </c>
      <c r="M25" s="86">
        <v>0</v>
      </c>
      <c r="N25" s="86">
        <v>0</v>
      </c>
      <c r="O25" s="86">
        <v>0</v>
      </c>
      <c r="P25" s="87">
        <f t="shared" si="0"/>
        <v>402746</v>
      </c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1"/>
      <c r="AZ25" s="81"/>
      <c r="BA25" s="81"/>
      <c r="BB25" s="81"/>
      <c r="BC25" s="81"/>
      <c r="BD25" s="81"/>
      <c r="BE25" s="81"/>
      <c r="BF25" s="81"/>
      <c r="BG25" s="81"/>
      <c r="BH25" s="81"/>
      <c r="BI25" s="81"/>
      <c r="BJ25" s="81"/>
      <c r="BK25" s="81"/>
      <c r="BL25" s="81"/>
      <c r="BM25" s="81"/>
      <c r="BN25" s="81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</row>
    <row r="26" spans="1:78" s="88" customFormat="1" ht="47.25" x14ac:dyDescent="0.25">
      <c r="A26" s="84" t="s">
        <v>699</v>
      </c>
      <c r="B26" s="85" t="s">
        <v>637</v>
      </c>
      <c r="C26" s="85" t="s">
        <v>700</v>
      </c>
      <c r="D26" s="84" t="s">
        <v>701</v>
      </c>
      <c r="E26" s="84" t="s">
        <v>702</v>
      </c>
      <c r="F26" s="86">
        <v>221900</v>
      </c>
      <c r="G26" s="87">
        <v>169689</v>
      </c>
      <c r="H26" s="86">
        <v>52621</v>
      </c>
      <c r="I26" s="86">
        <v>52489</v>
      </c>
      <c r="J26" s="86">
        <v>52357</v>
      </c>
      <c r="K26" s="86">
        <v>13076</v>
      </c>
      <c r="L26" s="86">
        <v>0</v>
      </c>
      <c r="M26" s="86">
        <v>0</v>
      </c>
      <c r="N26" s="86">
        <v>0</v>
      </c>
      <c r="O26" s="86">
        <v>0</v>
      </c>
      <c r="P26" s="87">
        <f t="shared" si="0"/>
        <v>170543</v>
      </c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/>
      <c r="BJ26" s="81"/>
      <c r="BK26" s="81"/>
      <c r="BL26" s="81"/>
      <c r="BM26" s="81"/>
      <c r="BN26" s="81"/>
      <c r="BO26" s="81"/>
      <c r="BP26" s="81"/>
      <c r="BQ26" s="81"/>
      <c r="BR26" s="81"/>
      <c r="BS26" s="81"/>
      <c r="BT26" s="81"/>
      <c r="BU26" s="81"/>
      <c r="BV26" s="81"/>
      <c r="BW26" s="81"/>
      <c r="BX26" s="81"/>
      <c r="BY26" s="81"/>
      <c r="BZ26" s="81"/>
    </row>
    <row r="27" spans="1:78" s="88" customFormat="1" ht="31.5" x14ac:dyDescent="0.25">
      <c r="A27" s="84" t="s">
        <v>703</v>
      </c>
      <c r="B27" s="85" t="s">
        <v>637</v>
      </c>
      <c r="C27" s="85" t="s">
        <v>1000</v>
      </c>
      <c r="D27" s="84" t="s">
        <v>704</v>
      </c>
      <c r="E27" s="84" t="s">
        <v>705</v>
      </c>
      <c r="F27" s="86">
        <v>37794</v>
      </c>
      <c r="G27" s="87">
        <v>25896</v>
      </c>
      <c r="H27" s="86">
        <v>2721</v>
      </c>
      <c r="I27" s="86">
        <v>2714</v>
      </c>
      <c r="J27" s="86">
        <v>2707</v>
      </c>
      <c r="K27" s="86">
        <v>2700</v>
      </c>
      <c r="L27" s="86">
        <v>2694</v>
      </c>
      <c r="M27" s="86">
        <v>2687</v>
      </c>
      <c r="N27" s="86">
        <v>2680</v>
      </c>
      <c r="O27" s="86">
        <v>11950</v>
      </c>
      <c r="P27" s="87">
        <f t="shared" si="0"/>
        <v>30853</v>
      </c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/>
      <c r="BJ27" s="81"/>
      <c r="BK27" s="81"/>
      <c r="BL27" s="81"/>
      <c r="BM27" s="81"/>
      <c r="BN27" s="81"/>
      <c r="BO27" s="81"/>
      <c r="BP27" s="81"/>
      <c r="BQ27" s="81"/>
      <c r="BR27" s="81"/>
      <c r="BS27" s="81"/>
      <c r="BT27" s="81"/>
      <c r="BU27" s="81"/>
      <c r="BV27" s="81"/>
      <c r="BW27" s="81"/>
      <c r="BX27" s="81"/>
      <c r="BY27" s="81"/>
      <c r="BZ27" s="81"/>
    </row>
    <row r="28" spans="1:78" s="88" customFormat="1" ht="47.25" x14ac:dyDescent="0.25">
      <c r="A28" s="84" t="s">
        <v>706</v>
      </c>
      <c r="B28" s="85" t="s">
        <v>637</v>
      </c>
      <c r="C28" s="85" t="s">
        <v>1001</v>
      </c>
      <c r="D28" s="84" t="s">
        <v>704</v>
      </c>
      <c r="E28" s="84" t="s">
        <v>707</v>
      </c>
      <c r="F28" s="86">
        <v>426584</v>
      </c>
      <c r="G28" s="87">
        <v>347442</v>
      </c>
      <c r="H28" s="86">
        <v>18466</v>
      </c>
      <c r="I28" s="86">
        <v>18421</v>
      </c>
      <c r="J28" s="86">
        <v>18379</v>
      </c>
      <c r="K28" s="86">
        <v>18332</v>
      </c>
      <c r="L28" s="86">
        <v>18287</v>
      </c>
      <c r="M28" s="86">
        <v>18243</v>
      </c>
      <c r="N28" s="86">
        <v>18200</v>
      </c>
      <c r="O28" s="86">
        <v>228148</v>
      </c>
      <c r="P28" s="87">
        <f t="shared" si="0"/>
        <v>356476</v>
      </c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  <c r="BA28" s="81"/>
      <c r="BB28" s="81"/>
      <c r="BC28" s="81"/>
      <c r="BD28" s="81"/>
      <c r="BE28" s="81"/>
      <c r="BF28" s="81"/>
      <c r="BG28" s="81"/>
      <c r="BH28" s="81"/>
      <c r="BI28" s="81"/>
      <c r="BJ28" s="81"/>
      <c r="BK28" s="81"/>
      <c r="BL28" s="81"/>
      <c r="BM28" s="81"/>
      <c r="BN28" s="81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</row>
    <row r="29" spans="1:78" s="88" customFormat="1" ht="63" x14ac:dyDescent="0.25">
      <c r="A29" s="84" t="s">
        <v>708</v>
      </c>
      <c r="B29" s="85" t="s">
        <v>637</v>
      </c>
      <c r="C29" s="85" t="s">
        <v>709</v>
      </c>
      <c r="D29" s="84" t="s">
        <v>710</v>
      </c>
      <c r="E29" s="84" t="s">
        <v>711</v>
      </c>
      <c r="F29" s="86">
        <v>105805</v>
      </c>
      <c r="G29" s="87">
        <v>77994</v>
      </c>
      <c r="H29" s="86">
        <v>7623</v>
      </c>
      <c r="I29" s="86">
        <v>7604</v>
      </c>
      <c r="J29" s="86">
        <v>7586</v>
      </c>
      <c r="K29" s="86">
        <v>7566</v>
      </c>
      <c r="L29" s="86">
        <v>7548</v>
      </c>
      <c r="M29" s="86">
        <v>7529</v>
      </c>
      <c r="N29" s="86">
        <v>7510</v>
      </c>
      <c r="O29" s="86">
        <v>26041</v>
      </c>
      <c r="P29" s="87">
        <f t="shared" si="0"/>
        <v>79007</v>
      </c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1"/>
      <c r="BO29" s="81"/>
      <c r="BP29" s="81"/>
      <c r="BQ29" s="81"/>
      <c r="BR29" s="81"/>
      <c r="BS29" s="81"/>
      <c r="BT29" s="81"/>
      <c r="BU29" s="81"/>
      <c r="BV29" s="81"/>
      <c r="BW29" s="81"/>
      <c r="BX29" s="81"/>
      <c r="BY29" s="81"/>
      <c r="BZ29" s="81"/>
    </row>
    <row r="30" spans="1:78" s="88" customFormat="1" ht="47.25" x14ac:dyDescent="0.25">
      <c r="A30" s="84" t="s">
        <v>712</v>
      </c>
      <c r="B30" s="85" t="s">
        <v>637</v>
      </c>
      <c r="C30" s="85" t="s">
        <v>713</v>
      </c>
      <c r="D30" s="84" t="s">
        <v>710</v>
      </c>
      <c r="E30" s="84" t="s">
        <v>711</v>
      </c>
      <c r="F30" s="86">
        <v>93510</v>
      </c>
      <c r="G30" s="87">
        <v>68922</v>
      </c>
      <c r="H30" s="86">
        <v>6736</v>
      </c>
      <c r="I30" s="86">
        <v>6719</v>
      </c>
      <c r="J30" s="86">
        <v>6703</v>
      </c>
      <c r="K30" s="86">
        <v>6686</v>
      </c>
      <c r="L30" s="86">
        <v>6670</v>
      </c>
      <c r="M30" s="86">
        <v>6653</v>
      </c>
      <c r="N30" s="86">
        <v>6636</v>
      </c>
      <c r="O30" s="86">
        <v>23014</v>
      </c>
      <c r="P30" s="87">
        <f t="shared" si="0"/>
        <v>69817</v>
      </c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1"/>
      <c r="AN30" s="81"/>
      <c r="AO30" s="81"/>
      <c r="AP30" s="81"/>
      <c r="AQ30" s="81"/>
      <c r="AR30" s="81"/>
      <c r="AS30" s="81"/>
      <c r="AT30" s="81"/>
      <c r="AU30" s="81"/>
      <c r="AV30" s="81"/>
      <c r="AW30" s="81"/>
      <c r="AX30" s="81"/>
      <c r="AY30" s="81"/>
      <c r="AZ30" s="81"/>
      <c r="BA30" s="81"/>
      <c r="BB30" s="81"/>
      <c r="BC30" s="81"/>
      <c r="BD30" s="81"/>
      <c r="BE30" s="81"/>
      <c r="BF30" s="81"/>
      <c r="BG30" s="81"/>
      <c r="BH30" s="81"/>
      <c r="BI30" s="81"/>
      <c r="BJ30" s="81"/>
      <c r="BK30" s="81"/>
      <c r="BL30" s="81"/>
      <c r="BM30" s="81"/>
      <c r="BN30" s="81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</row>
    <row r="31" spans="1:78" s="88" customFormat="1" ht="47.25" x14ac:dyDescent="0.25">
      <c r="A31" s="84" t="s">
        <v>714</v>
      </c>
      <c r="B31" s="85" t="s">
        <v>637</v>
      </c>
      <c r="C31" s="85" t="s">
        <v>715</v>
      </c>
      <c r="D31" s="84" t="s">
        <v>716</v>
      </c>
      <c r="E31" s="84" t="s">
        <v>717</v>
      </c>
      <c r="F31" s="86">
        <v>782000</v>
      </c>
      <c r="G31" s="87">
        <v>573404</v>
      </c>
      <c r="H31" s="86">
        <v>10267</v>
      </c>
      <c r="I31" s="86">
        <v>11847</v>
      </c>
      <c r="J31" s="86">
        <v>60538</v>
      </c>
      <c r="K31" s="86">
        <v>75905</v>
      </c>
      <c r="L31" s="86">
        <v>74917</v>
      </c>
      <c r="M31" s="86">
        <v>73930</v>
      </c>
      <c r="N31" s="86">
        <v>72943</v>
      </c>
      <c r="O31" s="86">
        <v>499292</v>
      </c>
      <c r="P31" s="87">
        <f t="shared" si="0"/>
        <v>879639</v>
      </c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/>
      <c r="BG31" s="81"/>
      <c r="BH31" s="81"/>
      <c r="BI31" s="81"/>
      <c r="BJ31" s="81"/>
      <c r="BK31" s="81"/>
      <c r="BL31" s="81"/>
      <c r="BM31" s="81"/>
      <c r="BN31" s="81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</row>
    <row r="32" spans="1:78" s="88" customFormat="1" ht="31.5" x14ac:dyDescent="0.25">
      <c r="A32" s="84" t="s">
        <v>718</v>
      </c>
      <c r="B32" s="85" t="s">
        <v>637</v>
      </c>
      <c r="C32" s="85" t="s">
        <v>719</v>
      </c>
      <c r="D32" s="84" t="s">
        <v>720</v>
      </c>
      <c r="E32" s="84" t="s">
        <v>721</v>
      </c>
      <c r="F32" s="86">
        <v>574582</v>
      </c>
      <c r="G32" s="87">
        <v>342754</v>
      </c>
      <c r="H32" s="86">
        <v>41177</v>
      </c>
      <c r="I32" s="86">
        <v>41075</v>
      </c>
      <c r="J32" s="86">
        <v>40974</v>
      </c>
      <c r="K32" s="86">
        <v>40870</v>
      </c>
      <c r="L32" s="86">
        <v>40768</v>
      </c>
      <c r="M32" s="86">
        <v>40666</v>
      </c>
      <c r="N32" s="86">
        <v>40564</v>
      </c>
      <c r="O32" s="86">
        <v>61115</v>
      </c>
      <c r="P32" s="87">
        <f t="shared" si="0"/>
        <v>347209</v>
      </c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/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/>
      <c r="BC32" s="81"/>
      <c r="BD32" s="81"/>
      <c r="BE32" s="81"/>
      <c r="BF32" s="81"/>
      <c r="BG32" s="81"/>
      <c r="BH32" s="81"/>
      <c r="BI32" s="81"/>
      <c r="BJ32" s="81"/>
      <c r="BK32" s="81"/>
      <c r="BL32" s="81"/>
      <c r="BM32" s="81"/>
      <c r="BN32" s="81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</row>
    <row r="33" spans="1:78" s="88" customFormat="1" ht="31.5" x14ac:dyDescent="0.25">
      <c r="A33" s="84" t="s">
        <v>722</v>
      </c>
      <c r="B33" s="85" t="s">
        <v>637</v>
      </c>
      <c r="C33" s="85" t="s">
        <v>723</v>
      </c>
      <c r="D33" s="84" t="s">
        <v>724</v>
      </c>
      <c r="E33" s="84" t="s">
        <v>725</v>
      </c>
      <c r="F33" s="86">
        <v>6355406</v>
      </c>
      <c r="G33" s="87">
        <v>5045040</v>
      </c>
      <c r="H33" s="86">
        <v>274764</v>
      </c>
      <c r="I33" s="86">
        <v>274099</v>
      </c>
      <c r="J33" s="86">
        <v>273466</v>
      </c>
      <c r="K33" s="86">
        <v>272772</v>
      </c>
      <c r="L33" s="86">
        <v>272109</v>
      </c>
      <c r="M33" s="86">
        <v>271444</v>
      </c>
      <c r="N33" s="86">
        <v>270802</v>
      </c>
      <c r="O33" s="86">
        <v>3266755</v>
      </c>
      <c r="P33" s="87">
        <f t="shared" si="0"/>
        <v>5176211</v>
      </c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1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1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</row>
    <row r="34" spans="1:78" s="88" customFormat="1" ht="47.25" x14ac:dyDescent="0.25">
      <c r="A34" s="84" t="s">
        <v>726</v>
      </c>
      <c r="B34" s="85" t="s">
        <v>637</v>
      </c>
      <c r="C34" s="85" t="s">
        <v>727</v>
      </c>
      <c r="D34" s="84" t="s">
        <v>728</v>
      </c>
      <c r="E34" s="84" t="s">
        <v>729</v>
      </c>
      <c r="F34" s="86">
        <v>71172</v>
      </c>
      <c r="G34" s="87">
        <v>8374</v>
      </c>
      <c r="H34" s="86">
        <v>8388</v>
      </c>
      <c r="I34" s="86">
        <v>0</v>
      </c>
      <c r="J34" s="86">
        <v>0</v>
      </c>
      <c r="K34" s="86">
        <v>0</v>
      </c>
      <c r="L34" s="86">
        <v>0</v>
      </c>
      <c r="M34" s="86">
        <v>0</v>
      </c>
      <c r="N34" s="86">
        <v>0</v>
      </c>
      <c r="O34" s="86">
        <v>0</v>
      </c>
      <c r="P34" s="87">
        <f t="shared" si="0"/>
        <v>8388</v>
      </c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1"/>
      <c r="BD34" s="81"/>
      <c r="BE34" s="81"/>
      <c r="BF34" s="81"/>
      <c r="BG34" s="81"/>
      <c r="BH34" s="81"/>
      <c r="BI34" s="81"/>
      <c r="BJ34" s="81"/>
      <c r="BK34" s="81"/>
      <c r="BL34" s="81"/>
      <c r="BM34" s="81"/>
      <c r="BN34" s="81"/>
      <c r="BO34" s="81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</row>
    <row r="35" spans="1:78" s="88" customFormat="1" ht="63" x14ac:dyDescent="0.25">
      <c r="A35" s="84" t="s">
        <v>730</v>
      </c>
      <c r="B35" s="85" t="s">
        <v>637</v>
      </c>
      <c r="C35" s="85" t="s">
        <v>731</v>
      </c>
      <c r="D35" s="84" t="s">
        <v>728</v>
      </c>
      <c r="E35" s="84" t="s">
        <v>729</v>
      </c>
      <c r="F35" s="86">
        <v>120740</v>
      </c>
      <c r="G35" s="87">
        <v>14206</v>
      </c>
      <c r="H35" s="86">
        <v>14230</v>
      </c>
      <c r="I35" s="86">
        <v>0</v>
      </c>
      <c r="J35" s="86">
        <v>0</v>
      </c>
      <c r="K35" s="86">
        <v>0</v>
      </c>
      <c r="L35" s="86">
        <v>0</v>
      </c>
      <c r="M35" s="86">
        <v>0</v>
      </c>
      <c r="N35" s="86">
        <v>0</v>
      </c>
      <c r="O35" s="86">
        <v>0</v>
      </c>
      <c r="P35" s="87">
        <f t="shared" si="0"/>
        <v>14230</v>
      </c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1"/>
      <c r="BD35" s="81"/>
      <c r="BE35" s="81"/>
      <c r="BF35" s="81"/>
      <c r="BG35" s="81"/>
      <c r="BH35" s="81"/>
      <c r="BI35" s="81"/>
      <c r="BJ35" s="81"/>
      <c r="BK35" s="81"/>
      <c r="BL35" s="81"/>
      <c r="BM35" s="81"/>
      <c r="BN35" s="81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</row>
    <row r="36" spans="1:78" s="88" customFormat="1" ht="63" x14ac:dyDescent="0.25">
      <c r="A36" s="84" t="s">
        <v>732</v>
      </c>
      <c r="B36" s="85" t="s">
        <v>637</v>
      </c>
      <c r="C36" s="85" t="s">
        <v>733</v>
      </c>
      <c r="D36" s="84" t="s">
        <v>734</v>
      </c>
      <c r="E36" s="84" t="s">
        <v>735</v>
      </c>
      <c r="F36" s="86">
        <v>296240</v>
      </c>
      <c r="G36" s="87">
        <v>224598</v>
      </c>
      <c r="H36" s="86">
        <v>14176</v>
      </c>
      <c r="I36" s="86">
        <v>14141</v>
      </c>
      <c r="J36" s="86">
        <v>14108</v>
      </c>
      <c r="K36" s="86">
        <v>14072</v>
      </c>
      <c r="L36" s="86">
        <v>14038</v>
      </c>
      <c r="M36" s="86">
        <v>14003</v>
      </c>
      <c r="N36" s="86">
        <v>13970</v>
      </c>
      <c r="O36" s="86">
        <v>131480</v>
      </c>
      <c r="P36" s="87">
        <f t="shared" si="0"/>
        <v>229988</v>
      </c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1"/>
      <c r="BD36" s="81"/>
      <c r="BE36" s="81"/>
      <c r="BF36" s="81"/>
      <c r="BG36" s="81"/>
      <c r="BH36" s="81"/>
      <c r="BI36" s="81"/>
      <c r="BJ36" s="81"/>
      <c r="BK36" s="81"/>
      <c r="BL36" s="81"/>
      <c r="BM36" s="81"/>
      <c r="BN36" s="81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</row>
    <row r="37" spans="1:78" s="88" customFormat="1" ht="63" x14ac:dyDescent="0.25">
      <c r="A37" s="84" t="s">
        <v>736</v>
      </c>
      <c r="B37" s="85" t="s">
        <v>637</v>
      </c>
      <c r="C37" s="85" t="s">
        <v>737</v>
      </c>
      <c r="D37" s="84" t="s">
        <v>738</v>
      </c>
      <c r="E37" s="84" t="s">
        <v>739</v>
      </c>
      <c r="F37" s="86">
        <v>343744</v>
      </c>
      <c r="G37" s="87">
        <v>343744</v>
      </c>
      <c r="H37" s="86">
        <v>19944</v>
      </c>
      <c r="I37" s="86">
        <v>26277</v>
      </c>
      <c r="J37" s="86">
        <v>26214</v>
      </c>
      <c r="K37" s="86">
        <v>26148</v>
      </c>
      <c r="L37" s="86">
        <v>26083</v>
      </c>
      <c r="M37" s="86">
        <v>26019</v>
      </c>
      <c r="N37" s="86">
        <v>25955</v>
      </c>
      <c r="O37" s="86">
        <v>173291</v>
      </c>
      <c r="P37" s="87">
        <f t="shared" si="0"/>
        <v>349931</v>
      </c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1"/>
      <c r="BD37" s="81"/>
      <c r="BE37" s="81"/>
      <c r="BF37" s="81"/>
      <c r="BG37" s="81"/>
      <c r="BH37" s="81"/>
      <c r="BI37" s="81"/>
      <c r="BJ37" s="81"/>
      <c r="BK37" s="81"/>
      <c r="BL37" s="81"/>
      <c r="BM37" s="81"/>
      <c r="BN37" s="81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</row>
    <row r="38" spans="1:78" s="88" customFormat="1" ht="31.5" x14ac:dyDescent="0.25">
      <c r="A38" s="84" t="s">
        <v>740</v>
      </c>
      <c r="B38" s="85" t="s">
        <v>637</v>
      </c>
      <c r="C38" s="85" t="s">
        <v>741</v>
      </c>
      <c r="D38" s="84" t="s">
        <v>738</v>
      </c>
      <c r="E38" s="84" t="s">
        <v>739</v>
      </c>
      <c r="F38" s="86">
        <v>657700</v>
      </c>
      <c r="G38" s="87">
        <v>657700</v>
      </c>
      <c r="H38" s="86">
        <v>1667</v>
      </c>
      <c r="I38" s="86">
        <v>41188</v>
      </c>
      <c r="J38" s="86">
        <v>54166</v>
      </c>
      <c r="K38" s="86">
        <v>54029</v>
      </c>
      <c r="L38" s="86">
        <v>53896</v>
      </c>
      <c r="M38" s="86">
        <v>53762</v>
      </c>
      <c r="N38" s="86">
        <v>53632</v>
      </c>
      <c r="O38" s="86">
        <v>357198</v>
      </c>
      <c r="P38" s="87">
        <f t="shared" si="0"/>
        <v>669538</v>
      </c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81"/>
      <c r="AP38" s="81"/>
      <c r="AQ38" s="81"/>
      <c r="AR38" s="81"/>
      <c r="AS38" s="81"/>
      <c r="AT38" s="81"/>
      <c r="AU38" s="81"/>
      <c r="AV38" s="81"/>
      <c r="AW38" s="81"/>
      <c r="AX38" s="81"/>
      <c r="AY38" s="81"/>
      <c r="AZ38" s="81"/>
      <c r="BA38" s="81"/>
      <c r="BB38" s="81"/>
      <c r="BC38" s="81"/>
      <c r="BD38" s="81"/>
      <c r="BE38" s="81"/>
      <c r="BF38" s="81"/>
      <c r="BG38" s="81"/>
      <c r="BH38" s="81"/>
      <c r="BI38" s="81"/>
      <c r="BJ38" s="81"/>
      <c r="BK38" s="81"/>
      <c r="BL38" s="81"/>
      <c r="BM38" s="81"/>
      <c r="BN38" s="81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</row>
    <row r="39" spans="1:78" s="88" customFormat="1" ht="94.5" x14ac:dyDescent="0.25">
      <c r="A39" s="84" t="s">
        <v>742</v>
      </c>
      <c r="B39" s="85" t="s">
        <v>637</v>
      </c>
      <c r="C39" s="85" t="s">
        <v>1002</v>
      </c>
      <c r="D39" s="84" t="s">
        <v>743</v>
      </c>
      <c r="E39" s="84" t="s">
        <v>744</v>
      </c>
      <c r="F39" s="86">
        <v>13834742</v>
      </c>
      <c r="G39" s="87">
        <v>13585826</v>
      </c>
      <c r="H39" s="86">
        <v>644686</v>
      </c>
      <c r="I39" s="86">
        <v>643246</v>
      </c>
      <c r="J39" s="86">
        <v>641784</v>
      </c>
      <c r="K39" s="86">
        <v>640153</v>
      </c>
      <c r="L39" s="86">
        <v>638608</v>
      </c>
      <c r="M39" s="86">
        <v>637059</v>
      </c>
      <c r="N39" s="86">
        <v>635576</v>
      </c>
      <c r="O39" s="86">
        <v>9512288</v>
      </c>
      <c r="P39" s="87">
        <f t="shared" si="0"/>
        <v>13993400</v>
      </c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1"/>
      <c r="AZ39" s="81"/>
      <c r="BA39" s="81"/>
      <c r="BB39" s="81"/>
      <c r="BC39" s="81"/>
      <c r="BD39" s="81"/>
      <c r="BE39" s="81"/>
      <c r="BF39" s="81"/>
      <c r="BG39" s="81"/>
      <c r="BH39" s="81"/>
      <c r="BI39" s="81"/>
      <c r="BJ39" s="81"/>
      <c r="BK39" s="81"/>
      <c r="BL39" s="81"/>
      <c r="BM39" s="81"/>
      <c r="BN39" s="81"/>
      <c r="BO39" s="81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</row>
    <row r="40" spans="1:78" s="88" customFormat="1" ht="63" x14ac:dyDescent="0.25">
      <c r="A40" s="84" t="s">
        <v>745</v>
      </c>
      <c r="B40" s="85" t="s">
        <v>637</v>
      </c>
      <c r="C40" s="85" t="s">
        <v>746</v>
      </c>
      <c r="D40" s="84" t="s">
        <v>747</v>
      </c>
      <c r="E40" s="84" t="s">
        <v>721</v>
      </c>
      <c r="F40" s="86">
        <v>94383</v>
      </c>
      <c r="G40" s="87">
        <v>57960</v>
      </c>
      <c r="H40" s="86">
        <v>6768</v>
      </c>
      <c r="I40" s="86">
        <v>6751</v>
      </c>
      <c r="J40" s="86">
        <v>6735</v>
      </c>
      <c r="K40" s="86">
        <v>6718</v>
      </c>
      <c r="L40" s="86">
        <v>6701</v>
      </c>
      <c r="M40" s="86">
        <v>6684</v>
      </c>
      <c r="N40" s="86">
        <v>6688</v>
      </c>
      <c r="O40" s="86">
        <v>11668</v>
      </c>
      <c r="P40" s="87">
        <f t="shared" si="0"/>
        <v>58713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1"/>
      <c r="BD40" s="81"/>
      <c r="BE40" s="81"/>
      <c r="BF40" s="81"/>
      <c r="BG40" s="81"/>
      <c r="BH40" s="81"/>
      <c r="BI40" s="81"/>
      <c r="BJ40" s="81"/>
      <c r="BK40" s="81"/>
      <c r="BL40" s="81"/>
      <c r="BM40" s="81"/>
      <c r="BN40" s="81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</row>
    <row r="41" spans="1:78" s="88" customFormat="1" ht="78.75" x14ac:dyDescent="0.25">
      <c r="A41" s="84" t="s">
        <v>748</v>
      </c>
      <c r="B41" s="85" t="s">
        <v>637</v>
      </c>
      <c r="C41" s="85" t="s">
        <v>749</v>
      </c>
      <c r="D41" s="84" t="s">
        <v>747</v>
      </c>
      <c r="E41" s="84" t="s">
        <v>721</v>
      </c>
      <c r="F41" s="86">
        <v>83464</v>
      </c>
      <c r="G41" s="87">
        <v>51275</v>
      </c>
      <c r="H41" s="86">
        <v>5988</v>
      </c>
      <c r="I41" s="86">
        <v>5973</v>
      </c>
      <c r="J41" s="86">
        <v>5958</v>
      </c>
      <c r="K41" s="86">
        <v>5943</v>
      </c>
      <c r="L41" s="86">
        <v>5928</v>
      </c>
      <c r="M41" s="86">
        <v>5913</v>
      </c>
      <c r="N41" s="86">
        <v>5899</v>
      </c>
      <c r="O41" s="86">
        <v>10339</v>
      </c>
      <c r="P41" s="87">
        <f t="shared" si="0"/>
        <v>51941</v>
      </c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1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1"/>
      <c r="BD41" s="81"/>
      <c r="BE41" s="81"/>
      <c r="BF41" s="81"/>
      <c r="BG41" s="81"/>
      <c r="BH41" s="81"/>
      <c r="BI41" s="81"/>
      <c r="BJ41" s="81"/>
      <c r="BK41" s="81"/>
      <c r="BL41" s="81"/>
      <c r="BM41" s="81"/>
      <c r="BN41" s="81"/>
      <c r="BO41" s="81"/>
      <c r="BP41" s="81"/>
      <c r="BQ41" s="81"/>
      <c r="BR41" s="81"/>
      <c r="BS41" s="81"/>
      <c r="BT41" s="81"/>
      <c r="BU41" s="81"/>
      <c r="BV41" s="81"/>
      <c r="BW41" s="81"/>
      <c r="BX41" s="81"/>
      <c r="BY41" s="81"/>
      <c r="BZ41" s="81"/>
    </row>
    <row r="42" spans="1:78" s="88" customFormat="1" ht="63" x14ac:dyDescent="0.25">
      <c r="A42" s="84" t="s">
        <v>750</v>
      </c>
      <c r="B42" s="85" t="s">
        <v>637</v>
      </c>
      <c r="C42" s="85" t="s">
        <v>1003</v>
      </c>
      <c r="D42" s="84" t="s">
        <v>751</v>
      </c>
      <c r="E42" s="84" t="s">
        <v>644</v>
      </c>
      <c r="F42" s="86">
        <v>111130</v>
      </c>
      <c r="G42" s="87">
        <v>111130</v>
      </c>
      <c r="H42" s="86">
        <v>111320</v>
      </c>
      <c r="I42" s="86">
        <v>0</v>
      </c>
      <c r="J42" s="86">
        <v>0</v>
      </c>
      <c r="K42" s="86">
        <v>0</v>
      </c>
      <c r="L42" s="86">
        <v>0</v>
      </c>
      <c r="M42" s="86">
        <v>0</v>
      </c>
      <c r="N42" s="86">
        <v>0</v>
      </c>
      <c r="O42" s="86">
        <v>0</v>
      </c>
      <c r="P42" s="87">
        <f t="shared" si="0"/>
        <v>111320</v>
      </c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81"/>
      <c r="AO42" s="81"/>
      <c r="AP42" s="81"/>
      <c r="AQ42" s="81"/>
      <c r="AR42" s="81"/>
      <c r="AS42" s="81"/>
      <c r="AT42" s="81"/>
      <c r="AU42" s="81"/>
      <c r="AV42" s="81"/>
      <c r="AW42" s="81"/>
      <c r="AX42" s="81"/>
      <c r="AY42" s="81"/>
      <c r="AZ42" s="81"/>
      <c r="BA42" s="81"/>
      <c r="BB42" s="81"/>
      <c r="BC42" s="81"/>
      <c r="BD42" s="81"/>
      <c r="BE42" s="81"/>
      <c r="BF42" s="81"/>
      <c r="BG42" s="81"/>
      <c r="BH42" s="81"/>
      <c r="BI42" s="81"/>
      <c r="BJ42" s="81"/>
      <c r="BK42" s="81"/>
      <c r="BL42" s="81"/>
      <c r="BM42" s="81"/>
      <c r="BN42" s="81"/>
      <c r="BO42" s="81"/>
      <c r="BP42" s="81"/>
      <c r="BQ42" s="81"/>
      <c r="BR42" s="81"/>
      <c r="BS42" s="81"/>
      <c r="BT42" s="81"/>
      <c r="BU42" s="81"/>
      <c r="BV42" s="81"/>
      <c r="BW42" s="81"/>
      <c r="BX42" s="81"/>
      <c r="BY42" s="81"/>
      <c r="BZ42" s="81"/>
    </row>
    <row r="43" spans="1:78" s="88" customFormat="1" ht="78.75" x14ac:dyDescent="0.25">
      <c r="A43" s="84" t="s">
        <v>752</v>
      </c>
      <c r="B43" s="85" t="s">
        <v>637</v>
      </c>
      <c r="C43" s="85" t="s">
        <v>753</v>
      </c>
      <c r="D43" s="84" t="s">
        <v>754</v>
      </c>
      <c r="E43" s="84" t="s">
        <v>755</v>
      </c>
      <c r="F43" s="86">
        <v>406950</v>
      </c>
      <c r="G43" s="87">
        <v>380259</v>
      </c>
      <c r="H43" s="86">
        <v>12223</v>
      </c>
      <c r="I43" s="86">
        <v>48275</v>
      </c>
      <c r="J43" s="86">
        <v>48159</v>
      </c>
      <c r="K43" s="86">
        <v>28115</v>
      </c>
      <c r="L43" s="86">
        <v>28043</v>
      </c>
      <c r="M43" s="86">
        <v>27973</v>
      </c>
      <c r="N43" s="86">
        <v>27905</v>
      </c>
      <c r="O43" s="86">
        <v>166410</v>
      </c>
      <c r="P43" s="87">
        <f t="shared" si="0"/>
        <v>387103</v>
      </c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81"/>
      <c r="AZ43" s="81"/>
      <c r="BA43" s="81"/>
      <c r="BB43" s="81"/>
      <c r="BC43" s="81"/>
      <c r="BD43" s="81"/>
      <c r="BE43" s="81"/>
      <c r="BF43" s="81"/>
      <c r="BG43" s="81"/>
      <c r="BH43" s="81"/>
      <c r="BI43" s="81"/>
      <c r="BJ43" s="81"/>
      <c r="BK43" s="81"/>
      <c r="BL43" s="81"/>
      <c r="BM43" s="81"/>
      <c r="BN43" s="81"/>
      <c r="BO43" s="81"/>
      <c r="BP43" s="81"/>
      <c r="BQ43" s="81"/>
      <c r="BR43" s="81"/>
      <c r="BS43" s="81"/>
      <c r="BT43" s="81"/>
      <c r="BU43" s="81"/>
      <c r="BV43" s="81"/>
      <c r="BW43" s="81"/>
      <c r="BX43" s="81"/>
      <c r="BY43" s="81"/>
      <c r="BZ43" s="81"/>
    </row>
    <row r="44" spans="1:78" s="88" customFormat="1" ht="47.25" x14ac:dyDescent="0.25">
      <c r="A44" s="84" t="s">
        <v>756</v>
      </c>
      <c r="B44" s="85" t="s">
        <v>637</v>
      </c>
      <c r="C44" s="85" t="s">
        <v>757</v>
      </c>
      <c r="D44" s="84" t="s">
        <v>758</v>
      </c>
      <c r="E44" s="84" t="s">
        <v>759</v>
      </c>
      <c r="F44" s="86">
        <v>2075170</v>
      </c>
      <c r="G44" s="87">
        <v>1941299</v>
      </c>
      <c r="H44" s="86">
        <v>89238</v>
      </c>
      <c r="I44" s="86">
        <v>89081</v>
      </c>
      <c r="J44" s="86">
        <v>88880</v>
      </c>
      <c r="K44" s="86">
        <v>88654</v>
      </c>
      <c r="L44" s="86">
        <v>88440</v>
      </c>
      <c r="M44" s="86">
        <v>88226</v>
      </c>
      <c r="N44" s="86">
        <v>88022</v>
      </c>
      <c r="O44" s="86">
        <v>1369290</v>
      </c>
      <c r="P44" s="87">
        <f t="shared" si="0"/>
        <v>1989831</v>
      </c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1"/>
      <c r="AL44" s="81"/>
      <c r="AM44" s="81"/>
      <c r="AN44" s="81"/>
      <c r="AO44" s="81"/>
      <c r="AP44" s="81"/>
      <c r="AQ44" s="81"/>
      <c r="AR44" s="81"/>
      <c r="AS44" s="81"/>
      <c r="AT44" s="81"/>
      <c r="AU44" s="81"/>
      <c r="AV44" s="81"/>
      <c r="AW44" s="81"/>
      <c r="AX44" s="81"/>
      <c r="AY44" s="81"/>
      <c r="AZ44" s="81"/>
      <c r="BA44" s="81"/>
      <c r="BB44" s="81"/>
      <c r="BC44" s="81"/>
      <c r="BD44" s="81"/>
      <c r="BE44" s="81"/>
      <c r="BF44" s="81"/>
      <c r="BG44" s="81"/>
      <c r="BH44" s="81"/>
      <c r="BI44" s="81"/>
      <c r="BJ44" s="81"/>
      <c r="BK44" s="81"/>
      <c r="BL44" s="81"/>
      <c r="BM44" s="81"/>
      <c r="BN44" s="81"/>
      <c r="BO44" s="81"/>
      <c r="BP44" s="81"/>
      <c r="BQ44" s="81"/>
      <c r="BR44" s="81"/>
      <c r="BS44" s="81"/>
      <c r="BT44" s="81"/>
      <c r="BU44" s="81"/>
      <c r="BV44" s="81"/>
      <c r="BW44" s="81"/>
      <c r="BX44" s="81"/>
      <c r="BY44" s="81"/>
      <c r="BZ44" s="81"/>
    </row>
    <row r="45" spans="1:78" s="88" customFormat="1" ht="63" x14ac:dyDescent="0.25">
      <c r="A45" s="84" t="s">
        <v>760</v>
      </c>
      <c r="B45" s="85" t="s">
        <v>637</v>
      </c>
      <c r="C45" s="85" t="s">
        <v>1004</v>
      </c>
      <c r="D45" s="84" t="s">
        <v>761</v>
      </c>
      <c r="E45" s="84" t="s">
        <v>762</v>
      </c>
      <c r="F45" s="86">
        <v>692260</v>
      </c>
      <c r="G45" s="87">
        <v>535423</v>
      </c>
      <c r="H45" s="86">
        <v>29843</v>
      </c>
      <c r="I45" s="86">
        <v>37189</v>
      </c>
      <c r="J45" s="86">
        <v>36700</v>
      </c>
      <c r="K45" s="86">
        <v>36164</v>
      </c>
      <c r="L45" s="86">
        <v>35652</v>
      </c>
      <c r="M45" s="86">
        <v>35140</v>
      </c>
      <c r="N45" s="86">
        <v>34645</v>
      </c>
      <c r="O45" s="86">
        <v>379587</v>
      </c>
      <c r="P45" s="87">
        <f t="shared" si="0"/>
        <v>624920</v>
      </c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1"/>
      <c r="AL45" s="81"/>
      <c r="AM45" s="81"/>
      <c r="AN45" s="81"/>
      <c r="AO45" s="81"/>
      <c r="AP45" s="81"/>
      <c r="AQ45" s="81"/>
      <c r="AR45" s="81"/>
      <c r="AS45" s="81"/>
      <c r="AT45" s="81"/>
      <c r="AU45" s="81"/>
      <c r="AV45" s="81"/>
      <c r="AW45" s="81"/>
      <c r="AX45" s="81"/>
      <c r="AY45" s="81"/>
      <c r="AZ45" s="81"/>
      <c r="BA45" s="81"/>
      <c r="BB45" s="81"/>
      <c r="BC45" s="81"/>
      <c r="BD45" s="81"/>
      <c r="BE45" s="81"/>
      <c r="BF45" s="81"/>
      <c r="BG45" s="81"/>
      <c r="BH45" s="81"/>
      <c r="BI45" s="81"/>
      <c r="BJ45" s="81"/>
      <c r="BK45" s="81"/>
      <c r="BL45" s="81"/>
      <c r="BM45" s="81"/>
      <c r="BN45" s="81"/>
      <c r="BO45" s="81"/>
      <c r="BP45" s="81"/>
      <c r="BQ45" s="81"/>
      <c r="BR45" s="81"/>
      <c r="BS45" s="81"/>
      <c r="BT45" s="81"/>
      <c r="BU45" s="81"/>
      <c r="BV45" s="81"/>
      <c r="BW45" s="81"/>
      <c r="BX45" s="81"/>
      <c r="BY45" s="81"/>
      <c r="BZ45" s="81"/>
    </row>
    <row r="46" spans="1:78" s="88" customFormat="1" ht="31.5" x14ac:dyDescent="0.25">
      <c r="A46" s="84" t="s">
        <v>763</v>
      </c>
      <c r="B46" s="85" t="s">
        <v>637</v>
      </c>
      <c r="C46" s="85" t="s">
        <v>764</v>
      </c>
      <c r="D46" s="84" t="s">
        <v>765</v>
      </c>
      <c r="E46" s="84" t="s">
        <v>766</v>
      </c>
      <c r="F46" s="86">
        <v>175924</v>
      </c>
      <c r="G46" s="87">
        <v>108045</v>
      </c>
      <c r="H46" s="86">
        <v>12617</v>
      </c>
      <c r="I46" s="86">
        <v>12586</v>
      </c>
      <c r="J46" s="86">
        <v>12555</v>
      </c>
      <c r="K46" s="86">
        <v>12523</v>
      </c>
      <c r="L46" s="86">
        <v>12492</v>
      </c>
      <c r="M46" s="86">
        <v>12461</v>
      </c>
      <c r="N46" s="86">
        <v>12429</v>
      </c>
      <c r="O46" s="86">
        <v>21786</v>
      </c>
      <c r="P46" s="87">
        <f t="shared" si="0"/>
        <v>109449</v>
      </c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1"/>
      <c r="AL46" s="81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/>
      <c r="AZ46" s="81"/>
      <c r="BA46" s="81"/>
      <c r="BB46" s="81"/>
      <c r="BC46" s="81"/>
      <c r="BD46" s="81"/>
      <c r="BE46" s="81"/>
      <c r="BF46" s="81"/>
      <c r="BG46" s="81"/>
      <c r="BH46" s="81"/>
      <c r="BI46" s="81"/>
      <c r="BJ46" s="81"/>
      <c r="BK46" s="81"/>
      <c r="BL46" s="81"/>
      <c r="BM46" s="81"/>
      <c r="BN46" s="81"/>
      <c r="BO46" s="81"/>
      <c r="BP46" s="81"/>
      <c r="BQ46" s="81"/>
      <c r="BR46" s="81"/>
      <c r="BS46" s="81"/>
      <c r="BT46" s="81"/>
      <c r="BU46" s="81"/>
      <c r="BV46" s="81"/>
      <c r="BW46" s="81"/>
      <c r="BX46" s="81"/>
      <c r="BY46" s="81"/>
      <c r="BZ46" s="81"/>
    </row>
    <row r="47" spans="1:78" s="88" customFormat="1" x14ac:dyDescent="0.25">
      <c r="A47" s="84" t="s">
        <v>767</v>
      </c>
      <c r="B47" s="85" t="s">
        <v>637</v>
      </c>
      <c r="C47" s="85" t="s">
        <v>768</v>
      </c>
      <c r="D47" s="84" t="s">
        <v>765</v>
      </c>
      <c r="E47" s="84" t="s">
        <v>766</v>
      </c>
      <c r="F47" s="86">
        <v>33890</v>
      </c>
      <c r="G47" s="87">
        <v>20825</v>
      </c>
      <c r="H47" s="86">
        <v>2432</v>
      </c>
      <c r="I47" s="86">
        <v>2426</v>
      </c>
      <c r="J47" s="86">
        <v>2420</v>
      </c>
      <c r="K47" s="86">
        <v>2414</v>
      </c>
      <c r="L47" s="86">
        <v>2408</v>
      </c>
      <c r="M47" s="86">
        <v>2402</v>
      </c>
      <c r="N47" s="86">
        <v>2396</v>
      </c>
      <c r="O47" s="86">
        <v>5382</v>
      </c>
      <c r="P47" s="87">
        <f t="shared" si="0"/>
        <v>22280</v>
      </c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1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1"/>
      <c r="BD47" s="81"/>
      <c r="BE47" s="81"/>
      <c r="BF47" s="81"/>
      <c r="BG47" s="81"/>
      <c r="BH47" s="81"/>
      <c r="BI47" s="81"/>
      <c r="BJ47" s="81"/>
      <c r="BK47" s="81"/>
      <c r="BL47" s="81"/>
      <c r="BM47" s="81"/>
      <c r="BN47" s="81"/>
      <c r="BO47" s="81"/>
      <c r="BP47" s="81"/>
      <c r="BQ47" s="81"/>
      <c r="BR47" s="81"/>
      <c r="BS47" s="81"/>
      <c r="BT47" s="81"/>
      <c r="BU47" s="81"/>
      <c r="BV47" s="81"/>
      <c r="BW47" s="81"/>
      <c r="BX47" s="81"/>
      <c r="BY47" s="81"/>
      <c r="BZ47" s="81"/>
    </row>
    <row r="48" spans="1:78" s="88" customFormat="1" ht="63" x14ac:dyDescent="0.25">
      <c r="A48" s="84" t="s">
        <v>769</v>
      </c>
      <c r="B48" s="85" t="s">
        <v>637</v>
      </c>
      <c r="C48" s="85" t="s">
        <v>770</v>
      </c>
      <c r="D48" s="84" t="s">
        <v>765</v>
      </c>
      <c r="E48" s="84" t="s">
        <v>766</v>
      </c>
      <c r="F48" s="86">
        <v>79130</v>
      </c>
      <c r="G48" s="87">
        <v>48615</v>
      </c>
      <c r="H48" s="86">
        <v>5677</v>
      </c>
      <c r="I48" s="86">
        <v>5663</v>
      </c>
      <c r="J48" s="86">
        <v>5649</v>
      </c>
      <c r="K48" s="86">
        <v>5635</v>
      </c>
      <c r="L48" s="86">
        <v>5621</v>
      </c>
      <c r="M48" s="86">
        <v>5607</v>
      </c>
      <c r="N48" s="86">
        <v>5593</v>
      </c>
      <c r="O48" s="86">
        <v>9801</v>
      </c>
      <c r="P48" s="87">
        <f t="shared" si="0"/>
        <v>49246</v>
      </c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81"/>
      <c r="BN48" s="81"/>
      <c r="BO48" s="81"/>
      <c r="BP48" s="81"/>
      <c r="BQ48" s="81"/>
      <c r="BR48" s="81"/>
      <c r="BS48" s="81"/>
      <c r="BT48" s="81"/>
      <c r="BU48" s="81"/>
      <c r="BV48" s="81"/>
      <c r="BW48" s="81"/>
      <c r="BX48" s="81"/>
      <c r="BY48" s="81"/>
      <c r="BZ48" s="81"/>
    </row>
    <row r="49" spans="1:78" s="88" customFormat="1" ht="78.75" x14ac:dyDescent="0.25">
      <c r="A49" s="84" t="s">
        <v>771</v>
      </c>
      <c r="B49" s="85" t="s">
        <v>637</v>
      </c>
      <c r="C49" s="85" t="s">
        <v>772</v>
      </c>
      <c r="D49" s="84" t="s">
        <v>773</v>
      </c>
      <c r="E49" s="84" t="s">
        <v>774</v>
      </c>
      <c r="F49" s="86">
        <v>142586</v>
      </c>
      <c r="G49" s="87">
        <v>104832</v>
      </c>
      <c r="H49" s="86">
        <v>10246</v>
      </c>
      <c r="I49" s="86">
        <v>10220</v>
      </c>
      <c r="J49" s="86">
        <v>10196</v>
      </c>
      <c r="K49" s="86">
        <v>10170</v>
      </c>
      <c r="L49" s="86">
        <v>10145</v>
      </c>
      <c r="M49" s="86">
        <v>10119</v>
      </c>
      <c r="N49" s="86">
        <v>10094</v>
      </c>
      <c r="O49" s="86">
        <v>35004</v>
      </c>
      <c r="P49" s="87">
        <f t="shared" si="0"/>
        <v>106194</v>
      </c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1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1"/>
      <c r="BD49" s="81"/>
      <c r="BE49" s="81"/>
      <c r="BF49" s="81"/>
      <c r="BG49" s="81"/>
      <c r="BH49" s="81"/>
      <c r="BI49" s="81"/>
      <c r="BJ49" s="81"/>
      <c r="BK49" s="81"/>
      <c r="BL49" s="81"/>
      <c r="BM49" s="81"/>
      <c r="BN49" s="81"/>
      <c r="BO49" s="81"/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</row>
    <row r="50" spans="1:78" s="88" customFormat="1" ht="31.5" x14ac:dyDescent="0.25">
      <c r="A50" s="84" t="s">
        <v>775</v>
      </c>
      <c r="B50" s="85" t="s">
        <v>637</v>
      </c>
      <c r="C50" s="85" t="s">
        <v>776</v>
      </c>
      <c r="D50" s="84" t="s">
        <v>777</v>
      </c>
      <c r="E50" s="84" t="s">
        <v>644</v>
      </c>
      <c r="F50" s="86">
        <v>33335</v>
      </c>
      <c r="G50" s="87">
        <v>3882</v>
      </c>
      <c r="H50" s="86">
        <v>3889</v>
      </c>
      <c r="I50" s="86">
        <v>0</v>
      </c>
      <c r="J50" s="86">
        <v>0</v>
      </c>
      <c r="K50" s="86">
        <v>0</v>
      </c>
      <c r="L50" s="86">
        <v>0</v>
      </c>
      <c r="M50" s="86">
        <v>0</v>
      </c>
      <c r="N50" s="86">
        <v>0</v>
      </c>
      <c r="O50" s="86">
        <v>0</v>
      </c>
      <c r="P50" s="87">
        <f t="shared" si="0"/>
        <v>3889</v>
      </c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1"/>
      <c r="BD50" s="81"/>
      <c r="BE50" s="81"/>
      <c r="BF50" s="81"/>
      <c r="BG50" s="81"/>
      <c r="BH50" s="81"/>
      <c r="BI50" s="81"/>
      <c r="BJ50" s="81"/>
      <c r="BK50" s="81"/>
      <c r="BL50" s="81"/>
      <c r="BM50" s="81"/>
      <c r="BN50" s="81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</row>
    <row r="51" spans="1:78" s="88" customFormat="1" ht="63" x14ac:dyDescent="0.25">
      <c r="A51" s="84" t="s">
        <v>778</v>
      </c>
      <c r="B51" s="85" t="s">
        <v>637</v>
      </c>
      <c r="C51" s="85" t="s">
        <v>779</v>
      </c>
      <c r="D51" s="84" t="s">
        <v>773</v>
      </c>
      <c r="E51" s="84" t="s">
        <v>774</v>
      </c>
      <c r="F51" s="86">
        <v>105150</v>
      </c>
      <c r="G51" s="87">
        <v>77280</v>
      </c>
      <c r="H51" s="86">
        <v>7553</v>
      </c>
      <c r="I51" s="86">
        <v>7534</v>
      </c>
      <c r="J51" s="86">
        <v>7516</v>
      </c>
      <c r="K51" s="86">
        <v>7497</v>
      </c>
      <c r="L51" s="86">
        <v>7478</v>
      </c>
      <c r="M51" s="86">
        <v>7460</v>
      </c>
      <c r="N51" s="86">
        <v>7441</v>
      </c>
      <c r="O51" s="86">
        <v>25805</v>
      </c>
      <c r="P51" s="87">
        <f t="shared" si="0"/>
        <v>78284</v>
      </c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1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</row>
    <row r="52" spans="1:78" s="88" customFormat="1" ht="31.5" x14ac:dyDescent="0.25">
      <c r="A52" s="84" t="s">
        <v>780</v>
      </c>
      <c r="B52" s="85" t="s">
        <v>637</v>
      </c>
      <c r="C52" s="85" t="s">
        <v>781</v>
      </c>
      <c r="D52" s="84" t="s">
        <v>782</v>
      </c>
      <c r="E52" s="84" t="s">
        <v>783</v>
      </c>
      <c r="F52" s="86">
        <v>48847</v>
      </c>
      <c r="G52" s="87">
        <v>34200</v>
      </c>
      <c r="H52" s="86">
        <v>3505</v>
      </c>
      <c r="I52" s="86">
        <v>3497</v>
      </c>
      <c r="J52" s="86">
        <v>3488</v>
      </c>
      <c r="K52" s="86">
        <v>3479</v>
      </c>
      <c r="L52" s="86">
        <v>3471</v>
      </c>
      <c r="M52" s="86">
        <v>3462</v>
      </c>
      <c r="N52" s="86">
        <v>3453</v>
      </c>
      <c r="O52" s="86">
        <v>10289</v>
      </c>
      <c r="P52" s="87">
        <f t="shared" si="0"/>
        <v>34644</v>
      </c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1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</row>
    <row r="53" spans="1:78" s="88" customFormat="1" ht="47.25" x14ac:dyDescent="0.25">
      <c r="A53" s="84" t="s">
        <v>784</v>
      </c>
      <c r="B53" s="85" t="s">
        <v>637</v>
      </c>
      <c r="C53" s="85" t="s">
        <v>785</v>
      </c>
      <c r="D53" s="84" t="s">
        <v>782</v>
      </c>
      <c r="E53" s="84" t="s">
        <v>783</v>
      </c>
      <c r="F53" s="86">
        <v>85240</v>
      </c>
      <c r="G53" s="87">
        <v>59840</v>
      </c>
      <c r="H53" s="86">
        <v>6133</v>
      </c>
      <c r="I53" s="86">
        <v>6118</v>
      </c>
      <c r="J53" s="86">
        <v>6103</v>
      </c>
      <c r="K53" s="86">
        <v>6088</v>
      </c>
      <c r="L53" s="86">
        <v>6073</v>
      </c>
      <c r="M53" s="86">
        <v>6058</v>
      </c>
      <c r="N53" s="86">
        <v>6042</v>
      </c>
      <c r="O53" s="86">
        <v>18002</v>
      </c>
      <c r="P53" s="87">
        <f t="shared" si="0"/>
        <v>60617</v>
      </c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1"/>
      <c r="BE53" s="81"/>
      <c r="BF53" s="81"/>
      <c r="BG53" s="81"/>
      <c r="BH53" s="81"/>
      <c r="BI53" s="81"/>
      <c r="BJ53" s="81"/>
      <c r="BK53" s="81"/>
      <c r="BL53" s="81"/>
      <c r="BM53" s="81"/>
      <c r="BN53" s="81"/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</row>
    <row r="54" spans="1:78" s="88" customFormat="1" ht="47.25" x14ac:dyDescent="0.25">
      <c r="A54" s="84" t="s">
        <v>786</v>
      </c>
      <c r="B54" s="85" t="s">
        <v>637</v>
      </c>
      <c r="C54" s="85" t="s">
        <v>787</v>
      </c>
      <c r="D54" s="84" t="s">
        <v>782</v>
      </c>
      <c r="E54" s="84" t="s">
        <v>783</v>
      </c>
      <c r="F54" s="86">
        <v>122911</v>
      </c>
      <c r="G54" s="87">
        <v>86280</v>
      </c>
      <c r="H54" s="86">
        <v>8843</v>
      </c>
      <c r="I54" s="86">
        <v>8821</v>
      </c>
      <c r="J54" s="86">
        <v>8800</v>
      </c>
      <c r="K54" s="86">
        <v>8778</v>
      </c>
      <c r="L54" s="86">
        <v>8756</v>
      </c>
      <c r="M54" s="86">
        <v>8734</v>
      </c>
      <c r="N54" s="86">
        <v>8712</v>
      </c>
      <c r="O54" s="86">
        <v>25958</v>
      </c>
      <c r="P54" s="87">
        <f t="shared" si="0"/>
        <v>87402</v>
      </c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1"/>
      <c r="BD54" s="81"/>
      <c r="BE54" s="81"/>
      <c r="BF54" s="81"/>
      <c r="BG54" s="81"/>
      <c r="BH54" s="81"/>
      <c r="BI54" s="81"/>
      <c r="BJ54" s="81"/>
      <c r="BK54" s="81"/>
      <c r="BL54" s="81"/>
      <c r="BM54" s="81"/>
      <c r="BN54" s="81"/>
      <c r="BO54" s="81"/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</row>
    <row r="55" spans="1:78" s="88" customFormat="1" ht="78.75" x14ac:dyDescent="0.25">
      <c r="A55" s="84" t="s">
        <v>788</v>
      </c>
      <c r="B55" s="85" t="s">
        <v>637</v>
      </c>
      <c r="C55" s="85" t="s">
        <v>789</v>
      </c>
      <c r="D55" s="84" t="s">
        <v>790</v>
      </c>
      <c r="E55" s="84" t="s">
        <v>791</v>
      </c>
      <c r="F55" s="86">
        <v>37367</v>
      </c>
      <c r="G55" s="87">
        <v>22960</v>
      </c>
      <c r="H55" s="86">
        <v>2681</v>
      </c>
      <c r="I55" s="86">
        <v>2674</v>
      </c>
      <c r="J55" s="86">
        <v>2668</v>
      </c>
      <c r="K55" s="86">
        <v>2661</v>
      </c>
      <c r="L55" s="86">
        <v>2655</v>
      </c>
      <c r="M55" s="86">
        <v>2648</v>
      </c>
      <c r="N55" s="86">
        <v>2641</v>
      </c>
      <c r="O55" s="86">
        <v>4630</v>
      </c>
      <c r="P55" s="87">
        <f t="shared" si="0"/>
        <v>23258</v>
      </c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1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1"/>
      <c r="BO55" s="81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</row>
    <row r="56" spans="1:78" s="88" customFormat="1" ht="47.25" x14ac:dyDescent="0.25">
      <c r="A56" s="84" t="s">
        <v>792</v>
      </c>
      <c r="B56" s="85" t="s">
        <v>637</v>
      </c>
      <c r="C56" s="85" t="s">
        <v>793</v>
      </c>
      <c r="D56" s="84" t="s">
        <v>794</v>
      </c>
      <c r="E56" s="84" t="s">
        <v>783</v>
      </c>
      <c r="F56" s="86">
        <v>329605</v>
      </c>
      <c r="G56" s="87">
        <v>226600</v>
      </c>
      <c r="H56" s="86">
        <v>23225</v>
      </c>
      <c r="I56" s="86">
        <v>23168</v>
      </c>
      <c r="J56" s="86">
        <v>23112</v>
      </c>
      <c r="K56" s="86">
        <v>23053</v>
      </c>
      <c r="L56" s="86">
        <v>22996</v>
      </c>
      <c r="M56" s="86">
        <v>22938</v>
      </c>
      <c r="N56" s="86">
        <v>22881</v>
      </c>
      <c r="O56" s="86">
        <v>68172</v>
      </c>
      <c r="P56" s="87">
        <f t="shared" si="0"/>
        <v>229545</v>
      </c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1"/>
      <c r="BO56" s="81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</row>
    <row r="57" spans="1:78" s="88" customFormat="1" ht="47.25" x14ac:dyDescent="0.25">
      <c r="A57" s="84" t="s">
        <v>795</v>
      </c>
      <c r="B57" s="85" t="s">
        <v>637</v>
      </c>
      <c r="C57" s="85" t="s">
        <v>796</v>
      </c>
      <c r="D57" s="84" t="s">
        <v>797</v>
      </c>
      <c r="E57" s="84" t="s">
        <v>798</v>
      </c>
      <c r="F57" s="86">
        <v>132520</v>
      </c>
      <c r="G57" s="87">
        <v>93000</v>
      </c>
      <c r="H57" s="86">
        <v>9352</v>
      </c>
      <c r="I57" s="86">
        <v>10201</v>
      </c>
      <c r="J57" s="86">
        <v>10306</v>
      </c>
      <c r="K57" s="86">
        <v>10176</v>
      </c>
      <c r="L57" s="86">
        <v>10048</v>
      </c>
      <c r="M57" s="86">
        <v>9920</v>
      </c>
      <c r="N57" s="86">
        <v>9793</v>
      </c>
      <c r="O57" s="86">
        <v>28615</v>
      </c>
      <c r="P57" s="87">
        <f t="shared" si="0"/>
        <v>98411</v>
      </c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</row>
    <row r="58" spans="1:78" s="88" customFormat="1" ht="47.25" x14ac:dyDescent="0.25">
      <c r="A58" s="84" t="s">
        <v>799</v>
      </c>
      <c r="B58" s="85" t="s">
        <v>637</v>
      </c>
      <c r="C58" s="85" t="s">
        <v>800</v>
      </c>
      <c r="D58" s="84" t="s">
        <v>797</v>
      </c>
      <c r="E58" s="84" t="s">
        <v>798</v>
      </c>
      <c r="F58" s="86">
        <v>271200</v>
      </c>
      <c r="G58" s="87">
        <v>188040</v>
      </c>
      <c r="H58" s="86">
        <v>19273</v>
      </c>
      <c r="I58" s="86">
        <v>19225</v>
      </c>
      <c r="J58" s="86">
        <v>19179</v>
      </c>
      <c r="K58" s="86">
        <v>19130</v>
      </c>
      <c r="L58" s="86">
        <v>19083</v>
      </c>
      <c r="M58" s="86">
        <v>19035</v>
      </c>
      <c r="N58" s="86">
        <v>18988</v>
      </c>
      <c r="O58" s="86">
        <v>56571</v>
      </c>
      <c r="P58" s="87">
        <f t="shared" si="0"/>
        <v>190484</v>
      </c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</row>
    <row r="59" spans="1:78" s="88" customFormat="1" ht="63" x14ac:dyDescent="0.25">
      <c r="A59" s="84" t="s">
        <v>801</v>
      </c>
      <c r="B59" s="85" t="s">
        <v>637</v>
      </c>
      <c r="C59" s="85" t="s">
        <v>802</v>
      </c>
      <c r="D59" s="84" t="s">
        <v>803</v>
      </c>
      <c r="E59" s="84" t="s">
        <v>804</v>
      </c>
      <c r="F59" s="86">
        <v>105617</v>
      </c>
      <c r="G59" s="87">
        <v>67931</v>
      </c>
      <c r="H59" s="86">
        <v>7717</v>
      </c>
      <c r="I59" s="86">
        <v>7698</v>
      </c>
      <c r="J59" s="86">
        <v>7679</v>
      </c>
      <c r="K59" s="86">
        <v>7660</v>
      </c>
      <c r="L59" s="86">
        <v>7641</v>
      </c>
      <c r="M59" s="86">
        <v>7622</v>
      </c>
      <c r="N59" s="86">
        <v>7603</v>
      </c>
      <c r="O59" s="86">
        <v>15194</v>
      </c>
      <c r="P59" s="87">
        <f t="shared" si="0"/>
        <v>68814</v>
      </c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</row>
    <row r="60" spans="1:78" s="88" customFormat="1" ht="47.25" x14ac:dyDescent="0.25">
      <c r="A60" s="84" t="s">
        <v>805</v>
      </c>
      <c r="B60" s="85" t="s">
        <v>637</v>
      </c>
      <c r="C60" s="85" t="s">
        <v>806</v>
      </c>
      <c r="D60" s="84" t="s">
        <v>803</v>
      </c>
      <c r="E60" s="84" t="s">
        <v>804</v>
      </c>
      <c r="F60" s="86">
        <v>23324</v>
      </c>
      <c r="G60" s="87">
        <v>14508</v>
      </c>
      <c r="H60" s="86">
        <v>1648</v>
      </c>
      <c r="I60" s="86">
        <v>1644</v>
      </c>
      <c r="J60" s="86">
        <v>1640</v>
      </c>
      <c r="K60" s="86">
        <v>1636</v>
      </c>
      <c r="L60" s="86">
        <v>1632</v>
      </c>
      <c r="M60" s="86">
        <v>1628</v>
      </c>
      <c r="N60" s="86">
        <v>1624</v>
      </c>
      <c r="O60" s="86">
        <v>3244</v>
      </c>
      <c r="P60" s="87">
        <f t="shared" si="0"/>
        <v>14696</v>
      </c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</row>
    <row r="61" spans="1:78" s="88" customFormat="1" ht="47.25" x14ac:dyDescent="0.25">
      <c r="A61" s="84" t="s">
        <v>807</v>
      </c>
      <c r="B61" s="85" t="s">
        <v>637</v>
      </c>
      <c r="C61" s="85" t="s">
        <v>808</v>
      </c>
      <c r="D61" s="84" t="s">
        <v>803</v>
      </c>
      <c r="E61" s="84" t="s">
        <v>804</v>
      </c>
      <c r="F61" s="86">
        <v>36207</v>
      </c>
      <c r="G61" s="87">
        <v>22500</v>
      </c>
      <c r="H61" s="86">
        <v>2556</v>
      </c>
      <c r="I61" s="86">
        <v>2550</v>
      </c>
      <c r="J61" s="86">
        <v>2543</v>
      </c>
      <c r="K61" s="86">
        <v>2537</v>
      </c>
      <c r="L61" s="86">
        <v>2531</v>
      </c>
      <c r="M61" s="86">
        <v>2524</v>
      </c>
      <c r="N61" s="86">
        <v>2518</v>
      </c>
      <c r="O61" s="86">
        <v>5033</v>
      </c>
      <c r="P61" s="87">
        <f t="shared" si="0"/>
        <v>22792</v>
      </c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</row>
    <row r="62" spans="1:78" s="88" customFormat="1" ht="47.25" x14ac:dyDescent="0.25">
      <c r="A62" s="84" t="s">
        <v>809</v>
      </c>
      <c r="B62" s="85" t="s">
        <v>637</v>
      </c>
      <c r="C62" s="85" t="s">
        <v>810</v>
      </c>
      <c r="D62" s="84" t="s">
        <v>811</v>
      </c>
      <c r="E62" s="84" t="s">
        <v>804</v>
      </c>
      <c r="F62" s="86">
        <v>299023</v>
      </c>
      <c r="G62" s="87">
        <v>192168</v>
      </c>
      <c r="H62" s="86">
        <v>21831</v>
      </c>
      <c r="I62" s="86">
        <v>21776</v>
      </c>
      <c r="J62" s="86">
        <v>21723</v>
      </c>
      <c r="K62" s="86">
        <v>21668</v>
      </c>
      <c r="L62" s="86">
        <v>21614</v>
      </c>
      <c r="M62" s="86">
        <v>21560</v>
      </c>
      <c r="N62" s="86">
        <v>21506</v>
      </c>
      <c r="O62" s="86">
        <v>42988</v>
      </c>
      <c r="P62" s="87">
        <f t="shared" si="0"/>
        <v>194666</v>
      </c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</row>
    <row r="63" spans="1:78" s="88" customFormat="1" ht="31.5" x14ac:dyDescent="0.25">
      <c r="A63" s="84" t="s">
        <v>812</v>
      </c>
      <c r="B63" s="85" t="s">
        <v>637</v>
      </c>
      <c r="C63" s="85" t="s">
        <v>813</v>
      </c>
      <c r="D63" s="84" t="s">
        <v>814</v>
      </c>
      <c r="E63" s="84" t="s">
        <v>815</v>
      </c>
      <c r="F63" s="86">
        <v>78090</v>
      </c>
      <c r="G63" s="87">
        <v>57921</v>
      </c>
      <c r="H63" s="86">
        <v>5533</v>
      </c>
      <c r="I63" s="86">
        <v>5519</v>
      </c>
      <c r="J63" s="86">
        <v>5506</v>
      </c>
      <c r="K63" s="86">
        <v>5492</v>
      </c>
      <c r="L63" s="86">
        <v>5478</v>
      </c>
      <c r="M63" s="86">
        <v>5464</v>
      </c>
      <c r="N63" s="86">
        <v>5451</v>
      </c>
      <c r="O63" s="86">
        <v>40662</v>
      </c>
      <c r="P63" s="87">
        <f t="shared" si="0"/>
        <v>79105</v>
      </c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</row>
    <row r="64" spans="1:78" s="88" customFormat="1" ht="78.75" x14ac:dyDescent="0.25">
      <c r="A64" s="84" t="s">
        <v>816</v>
      </c>
      <c r="B64" s="85" t="s">
        <v>637</v>
      </c>
      <c r="C64" s="85" t="s">
        <v>817</v>
      </c>
      <c r="D64" s="84" t="s">
        <v>818</v>
      </c>
      <c r="E64" s="84" t="s">
        <v>819</v>
      </c>
      <c r="F64" s="86">
        <v>203206</v>
      </c>
      <c r="G64" s="87">
        <v>148311</v>
      </c>
      <c r="H64" s="86">
        <v>22339</v>
      </c>
      <c r="I64" s="86">
        <v>22284</v>
      </c>
      <c r="J64" s="86">
        <v>22229</v>
      </c>
      <c r="K64" s="86">
        <v>22172</v>
      </c>
      <c r="L64" s="86">
        <v>22117</v>
      </c>
      <c r="M64" s="86">
        <v>22061</v>
      </c>
      <c r="N64" s="86">
        <v>16510</v>
      </c>
      <c r="O64" s="86">
        <v>0</v>
      </c>
      <c r="P64" s="87">
        <f t="shared" si="0"/>
        <v>149712</v>
      </c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</row>
    <row r="65" spans="1:78" s="88" customFormat="1" ht="47.25" x14ac:dyDescent="0.25">
      <c r="A65" s="84" t="s">
        <v>820</v>
      </c>
      <c r="B65" s="85" t="s">
        <v>637</v>
      </c>
      <c r="C65" s="85" t="s">
        <v>821</v>
      </c>
      <c r="D65" s="84" t="s">
        <v>814</v>
      </c>
      <c r="E65" s="84" t="s">
        <v>815</v>
      </c>
      <c r="F65" s="86">
        <v>393462</v>
      </c>
      <c r="G65" s="87">
        <v>296829</v>
      </c>
      <c r="H65" s="86">
        <v>28353</v>
      </c>
      <c r="I65" s="86">
        <v>28283</v>
      </c>
      <c r="J65" s="86">
        <v>28215</v>
      </c>
      <c r="K65" s="86">
        <v>28144</v>
      </c>
      <c r="L65" s="86">
        <v>28074</v>
      </c>
      <c r="M65" s="86">
        <v>28004</v>
      </c>
      <c r="N65" s="86">
        <v>27934</v>
      </c>
      <c r="O65" s="86">
        <v>103680</v>
      </c>
      <c r="P65" s="87">
        <f t="shared" si="0"/>
        <v>300687</v>
      </c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</row>
    <row r="66" spans="1:78" s="88" customFormat="1" ht="110.25" x14ac:dyDescent="0.25">
      <c r="A66" s="84" t="s">
        <v>822</v>
      </c>
      <c r="B66" s="85" t="s">
        <v>637</v>
      </c>
      <c r="C66" s="85" t="s">
        <v>823</v>
      </c>
      <c r="D66" s="84" t="s">
        <v>824</v>
      </c>
      <c r="E66" s="84" t="s">
        <v>825</v>
      </c>
      <c r="F66" s="86">
        <v>280300</v>
      </c>
      <c r="G66" s="87">
        <v>204552</v>
      </c>
      <c r="H66" s="86">
        <v>30811</v>
      </c>
      <c r="I66" s="86">
        <v>30734</v>
      </c>
      <c r="J66" s="86">
        <v>30658</v>
      </c>
      <c r="K66" s="86">
        <v>30580</v>
      </c>
      <c r="L66" s="86">
        <v>30503</v>
      </c>
      <c r="M66" s="86">
        <v>30427</v>
      </c>
      <c r="N66" s="86">
        <v>22770</v>
      </c>
      <c r="O66" s="86">
        <v>0</v>
      </c>
      <c r="P66" s="87">
        <f t="shared" si="0"/>
        <v>206483</v>
      </c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</row>
    <row r="67" spans="1:78" s="88" customFormat="1" ht="47.25" x14ac:dyDescent="0.25">
      <c r="A67" s="84" t="s">
        <v>826</v>
      </c>
      <c r="B67" s="85" t="s">
        <v>637</v>
      </c>
      <c r="C67" s="85" t="s">
        <v>827</v>
      </c>
      <c r="D67" s="84" t="s">
        <v>828</v>
      </c>
      <c r="E67" s="84" t="s">
        <v>829</v>
      </c>
      <c r="F67" s="86">
        <v>186053</v>
      </c>
      <c r="G67" s="87">
        <v>115667</v>
      </c>
      <c r="H67" s="86">
        <v>20401</v>
      </c>
      <c r="I67" s="86">
        <v>20350</v>
      </c>
      <c r="J67" s="86">
        <v>20300</v>
      </c>
      <c r="K67" s="86">
        <v>20248</v>
      </c>
      <c r="L67" s="86">
        <v>20197</v>
      </c>
      <c r="M67" s="86">
        <v>15116</v>
      </c>
      <c r="N67" s="86">
        <v>0</v>
      </c>
      <c r="O67" s="86">
        <v>0</v>
      </c>
      <c r="P67" s="87">
        <f t="shared" si="0"/>
        <v>116612</v>
      </c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</row>
    <row r="68" spans="1:78" s="88" customFormat="1" ht="63" x14ac:dyDescent="0.25">
      <c r="A68" s="84" t="s">
        <v>830</v>
      </c>
      <c r="B68" s="85" t="s">
        <v>637</v>
      </c>
      <c r="C68" s="85" t="s">
        <v>831</v>
      </c>
      <c r="D68" s="84" t="s">
        <v>832</v>
      </c>
      <c r="E68" s="84" t="s">
        <v>833</v>
      </c>
      <c r="F68" s="86">
        <v>113570</v>
      </c>
      <c r="G68" s="87">
        <v>44203</v>
      </c>
      <c r="H68" s="86">
        <v>4654</v>
      </c>
      <c r="I68" s="86">
        <v>4649</v>
      </c>
      <c r="J68" s="86">
        <v>4639</v>
      </c>
      <c r="K68" s="86">
        <v>4626</v>
      </c>
      <c r="L68" s="86">
        <v>4614</v>
      </c>
      <c r="M68" s="86">
        <v>4614</v>
      </c>
      <c r="N68" s="86">
        <v>4589</v>
      </c>
      <c r="O68" s="86">
        <v>12702</v>
      </c>
      <c r="P68" s="87">
        <f t="shared" si="0"/>
        <v>45087</v>
      </c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1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1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1"/>
      <c r="BO68" s="81"/>
      <c r="BP68" s="81"/>
      <c r="BQ68" s="81"/>
      <c r="BR68" s="81"/>
      <c r="BS68" s="81"/>
      <c r="BT68" s="81"/>
      <c r="BU68" s="81"/>
      <c r="BV68" s="81"/>
      <c r="BW68" s="81"/>
      <c r="BX68" s="81"/>
      <c r="BY68" s="81"/>
      <c r="BZ68" s="81"/>
    </row>
    <row r="69" spans="1:78" s="88" customFormat="1" ht="94.5" x14ac:dyDescent="0.25">
      <c r="A69" s="84" t="s">
        <v>834</v>
      </c>
      <c r="B69" s="85" t="s">
        <v>637</v>
      </c>
      <c r="C69" s="85" t="s">
        <v>835</v>
      </c>
      <c r="D69" s="84" t="s">
        <v>832</v>
      </c>
      <c r="E69" s="84" t="s">
        <v>833</v>
      </c>
      <c r="F69" s="86">
        <v>106600</v>
      </c>
      <c r="G69" s="87">
        <v>106600</v>
      </c>
      <c r="H69" s="86">
        <v>4656</v>
      </c>
      <c r="I69" s="86">
        <v>4719</v>
      </c>
      <c r="J69" s="86">
        <v>4711</v>
      </c>
      <c r="K69" s="86">
        <v>4699</v>
      </c>
      <c r="L69" s="86">
        <v>4686</v>
      </c>
      <c r="M69" s="86">
        <v>4674</v>
      </c>
      <c r="N69" s="86">
        <v>4662</v>
      </c>
      <c r="O69" s="86">
        <v>76564</v>
      </c>
      <c r="P69" s="87">
        <f t="shared" si="0"/>
        <v>109371</v>
      </c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1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</row>
    <row r="70" spans="1:78" s="88" customFormat="1" ht="63" x14ac:dyDescent="0.25">
      <c r="A70" s="84" t="s">
        <v>836</v>
      </c>
      <c r="B70" s="85" t="s">
        <v>637</v>
      </c>
      <c r="C70" s="85" t="s">
        <v>837</v>
      </c>
      <c r="D70" s="84" t="s">
        <v>838</v>
      </c>
      <c r="E70" s="84" t="s">
        <v>839</v>
      </c>
      <c r="F70" s="86">
        <v>404819</v>
      </c>
      <c r="G70" s="87">
        <v>295434</v>
      </c>
      <c r="H70" s="86">
        <v>44500</v>
      </c>
      <c r="I70" s="86">
        <v>44389</v>
      </c>
      <c r="J70" s="86">
        <v>44279</v>
      </c>
      <c r="K70" s="86">
        <v>44167</v>
      </c>
      <c r="L70" s="86">
        <v>44056</v>
      </c>
      <c r="M70" s="86">
        <v>43945</v>
      </c>
      <c r="N70" s="86">
        <v>32890</v>
      </c>
      <c r="O70" s="86">
        <v>0</v>
      </c>
      <c r="P70" s="87">
        <f t="shared" si="0"/>
        <v>298226</v>
      </c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1"/>
      <c r="AL70" s="81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1"/>
      <c r="BD70" s="81"/>
      <c r="BE70" s="81"/>
      <c r="BF70" s="81"/>
      <c r="BG70" s="81"/>
      <c r="BH70" s="81"/>
      <c r="BI70" s="81"/>
      <c r="BJ70" s="81"/>
      <c r="BK70" s="81"/>
      <c r="BL70" s="81"/>
      <c r="BM70" s="81"/>
      <c r="BN70" s="81"/>
      <c r="BO70" s="81"/>
      <c r="BP70" s="81"/>
      <c r="BQ70" s="81"/>
      <c r="BR70" s="81"/>
      <c r="BS70" s="81"/>
      <c r="BT70" s="81"/>
      <c r="BU70" s="81"/>
      <c r="BV70" s="81"/>
      <c r="BW70" s="81"/>
      <c r="BX70" s="81"/>
      <c r="BY70" s="81"/>
      <c r="BZ70" s="81"/>
    </row>
    <row r="71" spans="1:78" s="88" customFormat="1" ht="47.25" x14ac:dyDescent="0.25">
      <c r="A71" s="84" t="s">
        <v>840</v>
      </c>
      <c r="B71" s="85" t="s">
        <v>637</v>
      </c>
      <c r="C71" s="85" t="s">
        <v>841</v>
      </c>
      <c r="D71" s="84" t="s">
        <v>842</v>
      </c>
      <c r="E71" s="84" t="s">
        <v>843</v>
      </c>
      <c r="F71" s="86">
        <v>139950</v>
      </c>
      <c r="G71" s="87">
        <v>105608</v>
      </c>
      <c r="H71" s="86">
        <v>10088</v>
      </c>
      <c r="I71" s="86">
        <v>10063</v>
      </c>
      <c r="J71" s="86">
        <v>10039</v>
      </c>
      <c r="K71" s="86">
        <v>10013</v>
      </c>
      <c r="L71" s="86">
        <v>9988</v>
      </c>
      <c r="M71" s="86">
        <v>9963</v>
      </c>
      <c r="N71" s="86">
        <v>9939</v>
      </c>
      <c r="O71" s="86">
        <v>36887</v>
      </c>
      <c r="P71" s="87">
        <f t="shared" si="0"/>
        <v>106980</v>
      </c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1"/>
      <c r="BD71" s="81"/>
      <c r="BE71" s="81"/>
      <c r="BF71" s="81"/>
      <c r="BG71" s="81"/>
      <c r="BH71" s="81"/>
      <c r="BI71" s="81"/>
      <c r="BJ71" s="81"/>
      <c r="BK71" s="81"/>
      <c r="BL71" s="81"/>
      <c r="BM71" s="81"/>
      <c r="BN71" s="81"/>
      <c r="BO71" s="81"/>
      <c r="BP71" s="81"/>
      <c r="BQ71" s="81"/>
      <c r="BR71" s="81"/>
      <c r="BS71" s="81"/>
      <c r="BT71" s="81"/>
      <c r="BU71" s="81"/>
      <c r="BV71" s="81"/>
      <c r="BW71" s="81"/>
      <c r="BX71" s="81"/>
      <c r="BY71" s="81"/>
      <c r="BZ71" s="81"/>
    </row>
    <row r="72" spans="1:78" s="88" customFormat="1" ht="63" x14ac:dyDescent="0.25">
      <c r="A72" s="84" t="s">
        <v>844</v>
      </c>
      <c r="B72" s="85" t="s">
        <v>637</v>
      </c>
      <c r="C72" s="85" t="s">
        <v>845</v>
      </c>
      <c r="D72" s="84" t="s">
        <v>842</v>
      </c>
      <c r="E72" s="84" t="s">
        <v>846</v>
      </c>
      <c r="F72" s="86">
        <v>384981</v>
      </c>
      <c r="G72" s="87">
        <v>203895</v>
      </c>
      <c r="H72" s="86">
        <v>35963</v>
      </c>
      <c r="I72" s="86">
        <v>35873</v>
      </c>
      <c r="J72" s="86">
        <v>35784</v>
      </c>
      <c r="K72" s="86">
        <v>35693</v>
      </c>
      <c r="L72" s="86">
        <v>35604</v>
      </c>
      <c r="M72" s="86">
        <v>26649</v>
      </c>
      <c r="N72" s="86">
        <v>0</v>
      </c>
      <c r="O72" s="86">
        <v>0</v>
      </c>
      <c r="P72" s="87">
        <f t="shared" si="0"/>
        <v>205566</v>
      </c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  <c r="AI72" s="81"/>
      <c r="AJ72" s="81"/>
      <c r="AK72" s="81"/>
      <c r="AL72" s="81"/>
      <c r="AM72" s="81"/>
      <c r="AN72" s="81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81"/>
      <c r="BA72" s="81"/>
      <c r="BB72" s="81"/>
      <c r="BC72" s="81"/>
      <c r="BD72" s="81"/>
      <c r="BE72" s="81"/>
      <c r="BF72" s="81"/>
      <c r="BG72" s="81"/>
      <c r="BH72" s="81"/>
      <c r="BI72" s="81"/>
      <c r="BJ72" s="81"/>
      <c r="BK72" s="81"/>
      <c r="BL72" s="81"/>
      <c r="BM72" s="81"/>
      <c r="BN72" s="81"/>
      <c r="BO72" s="81"/>
      <c r="BP72" s="81"/>
      <c r="BQ72" s="81"/>
      <c r="BR72" s="81"/>
      <c r="BS72" s="81"/>
      <c r="BT72" s="81"/>
      <c r="BU72" s="81"/>
      <c r="BV72" s="81"/>
      <c r="BW72" s="81"/>
      <c r="BX72" s="81"/>
      <c r="BY72" s="81"/>
      <c r="BZ72" s="81"/>
    </row>
    <row r="73" spans="1:78" s="88" customFormat="1" ht="94.5" x14ac:dyDescent="0.25">
      <c r="A73" s="84" t="s">
        <v>847</v>
      </c>
      <c r="B73" s="85" t="s">
        <v>637</v>
      </c>
      <c r="C73" s="85" t="s">
        <v>848</v>
      </c>
      <c r="D73" s="84" t="s">
        <v>849</v>
      </c>
      <c r="E73" s="84" t="s">
        <v>850</v>
      </c>
      <c r="F73" s="86">
        <v>789200</v>
      </c>
      <c r="G73" s="87">
        <v>575910</v>
      </c>
      <c r="H73" s="86">
        <v>86746</v>
      </c>
      <c r="I73" s="86">
        <v>86530</v>
      </c>
      <c r="J73" s="86">
        <v>86316</v>
      </c>
      <c r="K73" s="86">
        <v>86097</v>
      </c>
      <c r="L73" s="86">
        <v>85882</v>
      </c>
      <c r="M73" s="86">
        <v>85665</v>
      </c>
      <c r="N73" s="86">
        <v>64119</v>
      </c>
      <c r="O73" s="86">
        <v>0</v>
      </c>
      <c r="P73" s="87">
        <f t="shared" si="0"/>
        <v>581355</v>
      </c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  <c r="AI73" s="81"/>
      <c r="AJ73" s="81"/>
      <c r="AK73" s="81"/>
      <c r="AL73" s="81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1"/>
      <c r="BE73" s="81"/>
      <c r="BF73" s="81"/>
      <c r="BG73" s="81"/>
      <c r="BH73" s="81"/>
      <c r="BI73" s="81"/>
      <c r="BJ73" s="81"/>
      <c r="BK73" s="81"/>
      <c r="BL73" s="81"/>
      <c r="BM73" s="81"/>
      <c r="BN73" s="81"/>
      <c r="BO73" s="81"/>
      <c r="BP73" s="81"/>
      <c r="BQ73" s="81"/>
      <c r="BR73" s="81"/>
      <c r="BS73" s="81"/>
      <c r="BT73" s="81"/>
      <c r="BU73" s="81"/>
      <c r="BV73" s="81"/>
      <c r="BW73" s="81"/>
      <c r="BX73" s="81"/>
      <c r="BY73" s="81"/>
      <c r="BZ73" s="81"/>
    </row>
    <row r="74" spans="1:78" s="88" customFormat="1" ht="31.5" x14ac:dyDescent="0.25">
      <c r="A74" s="84" t="s">
        <v>851</v>
      </c>
      <c r="B74" s="85" t="s">
        <v>637</v>
      </c>
      <c r="C74" s="85" t="s">
        <v>852</v>
      </c>
      <c r="D74" s="84" t="s">
        <v>853</v>
      </c>
      <c r="E74" s="84" t="s">
        <v>854</v>
      </c>
      <c r="F74" s="86">
        <v>82400</v>
      </c>
      <c r="G74" s="87">
        <v>61468</v>
      </c>
      <c r="H74" s="86">
        <v>5742</v>
      </c>
      <c r="I74" s="86">
        <v>5727</v>
      </c>
      <c r="J74" s="86">
        <v>5714</v>
      </c>
      <c r="K74" s="86">
        <v>5699</v>
      </c>
      <c r="L74" s="86">
        <v>5685</v>
      </c>
      <c r="M74" s="86">
        <v>5671</v>
      </c>
      <c r="N74" s="86">
        <v>5657</v>
      </c>
      <c r="O74" s="86">
        <v>22372</v>
      </c>
      <c r="P74" s="87">
        <f t="shared" ref="P74:P100" si="1">SUM(H74:O74)</f>
        <v>62267</v>
      </c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1"/>
      <c r="AG74" s="81"/>
      <c r="AH74" s="81"/>
      <c r="AI74" s="81"/>
      <c r="AJ74" s="81"/>
      <c r="AK74" s="81"/>
      <c r="AL74" s="81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1"/>
      <c r="BD74" s="81"/>
      <c r="BE74" s="81"/>
      <c r="BF74" s="81"/>
      <c r="BG74" s="81"/>
      <c r="BH74" s="81"/>
      <c r="BI74" s="81"/>
      <c r="BJ74" s="81"/>
      <c r="BK74" s="81"/>
      <c r="BL74" s="81"/>
      <c r="BM74" s="81"/>
      <c r="BN74" s="81"/>
      <c r="BO74" s="81"/>
      <c r="BP74" s="81"/>
      <c r="BQ74" s="81"/>
      <c r="BR74" s="81"/>
      <c r="BS74" s="81"/>
      <c r="BT74" s="81"/>
      <c r="BU74" s="81"/>
      <c r="BV74" s="81"/>
      <c r="BW74" s="81"/>
      <c r="BX74" s="81"/>
      <c r="BY74" s="81"/>
      <c r="BZ74" s="81"/>
    </row>
    <row r="75" spans="1:78" s="88" customFormat="1" ht="63" x14ac:dyDescent="0.25">
      <c r="A75" s="84" t="s">
        <v>855</v>
      </c>
      <c r="B75" s="85" t="s">
        <v>637</v>
      </c>
      <c r="C75" s="85" t="s">
        <v>856</v>
      </c>
      <c r="D75" s="84" t="s">
        <v>857</v>
      </c>
      <c r="E75" s="84" t="s">
        <v>854</v>
      </c>
      <c r="F75" s="86">
        <v>693390</v>
      </c>
      <c r="G75" s="87">
        <v>526020</v>
      </c>
      <c r="H75" s="86">
        <v>49134</v>
      </c>
      <c r="I75" s="86">
        <v>49013</v>
      </c>
      <c r="J75" s="86">
        <v>48895</v>
      </c>
      <c r="K75" s="86">
        <v>48771</v>
      </c>
      <c r="L75" s="86">
        <v>48650</v>
      </c>
      <c r="M75" s="86">
        <v>48529</v>
      </c>
      <c r="N75" s="86">
        <v>48409</v>
      </c>
      <c r="O75" s="86">
        <v>191457</v>
      </c>
      <c r="P75" s="87">
        <f t="shared" si="1"/>
        <v>532858</v>
      </c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1"/>
      <c r="AG75" s="81"/>
      <c r="AH75" s="81"/>
      <c r="AI75" s="81"/>
      <c r="AJ75" s="81"/>
      <c r="AK75" s="81"/>
      <c r="AL75" s="81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1"/>
      <c r="BD75" s="81"/>
      <c r="BE75" s="81"/>
      <c r="BF75" s="81"/>
      <c r="BG75" s="81"/>
      <c r="BH75" s="81"/>
      <c r="BI75" s="81"/>
      <c r="BJ75" s="81"/>
      <c r="BK75" s="81"/>
      <c r="BL75" s="81"/>
      <c r="BM75" s="81"/>
      <c r="BN75" s="81"/>
      <c r="BO75" s="81"/>
      <c r="BP75" s="81"/>
      <c r="BQ75" s="81"/>
      <c r="BR75" s="81"/>
      <c r="BS75" s="81"/>
      <c r="BT75" s="81"/>
      <c r="BU75" s="81"/>
      <c r="BV75" s="81"/>
      <c r="BW75" s="81"/>
      <c r="BX75" s="81"/>
      <c r="BY75" s="81"/>
      <c r="BZ75" s="81"/>
    </row>
    <row r="76" spans="1:78" s="88" customFormat="1" ht="31.5" x14ac:dyDescent="0.25">
      <c r="A76" s="84" t="s">
        <v>858</v>
      </c>
      <c r="B76" s="85" t="s">
        <v>637</v>
      </c>
      <c r="C76" s="85" t="s">
        <v>859</v>
      </c>
      <c r="D76" s="84" t="s">
        <v>860</v>
      </c>
      <c r="E76" s="84" t="s">
        <v>861</v>
      </c>
      <c r="F76" s="86">
        <v>770720</v>
      </c>
      <c r="G76" s="87">
        <v>635800</v>
      </c>
      <c r="H76" s="86">
        <v>52455</v>
      </c>
      <c r="I76" s="86">
        <v>52326</v>
      </c>
      <c r="J76" s="86">
        <v>52201</v>
      </c>
      <c r="K76" s="86">
        <v>52069</v>
      </c>
      <c r="L76" s="86">
        <v>51940</v>
      </c>
      <c r="M76" s="86">
        <v>51811</v>
      </c>
      <c r="N76" s="86">
        <v>51684</v>
      </c>
      <c r="O76" s="86">
        <v>279579</v>
      </c>
      <c r="P76" s="87">
        <f t="shared" si="1"/>
        <v>644065</v>
      </c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  <c r="AF76" s="81"/>
      <c r="AG76" s="81"/>
      <c r="AH76" s="81"/>
      <c r="AI76" s="81"/>
      <c r="AJ76" s="81"/>
      <c r="AK76" s="81"/>
      <c r="AL76" s="81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1"/>
      <c r="BD76" s="81"/>
      <c r="BE76" s="81"/>
      <c r="BF76" s="81"/>
      <c r="BG76" s="81"/>
      <c r="BH76" s="81"/>
      <c r="BI76" s="81"/>
      <c r="BJ76" s="81"/>
      <c r="BK76" s="81"/>
      <c r="BL76" s="81"/>
      <c r="BM76" s="81"/>
      <c r="BN76" s="81"/>
      <c r="BO76" s="81"/>
      <c r="BP76" s="81"/>
      <c r="BQ76" s="81"/>
      <c r="BR76" s="81"/>
      <c r="BS76" s="81"/>
      <c r="BT76" s="81"/>
      <c r="BU76" s="81"/>
      <c r="BV76" s="81"/>
      <c r="BW76" s="81"/>
      <c r="BX76" s="81"/>
      <c r="BY76" s="81"/>
      <c r="BZ76" s="81"/>
    </row>
    <row r="77" spans="1:78" s="88" customFormat="1" ht="63" x14ac:dyDescent="0.25">
      <c r="A77" s="84" t="s">
        <v>862</v>
      </c>
      <c r="B77" s="85" t="s">
        <v>637</v>
      </c>
      <c r="C77" s="85" t="s">
        <v>863</v>
      </c>
      <c r="D77" s="84" t="s">
        <v>864</v>
      </c>
      <c r="E77" s="84" t="s">
        <v>865</v>
      </c>
      <c r="F77" s="86">
        <v>5653509</v>
      </c>
      <c r="G77" s="87">
        <v>3809145</v>
      </c>
      <c r="H77" s="86">
        <v>259336</v>
      </c>
      <c r="I77" s="86">
        <v>258703</v>
      </c>
      <c r="J77" s="86">
        <v>258093</v>
      </c>
      <c r="K77" s="86">
        <v>257437</v>
      </c>
      <c r="L77" s="86">
        <v>256806</v>
      </c>
      <c r="M77" s="86">
        <v>256172</v>
      </c>
      <c r="N77" s="86">
        <v>255553</v>
      </c>
      <c r="O77" s="86">
        <v>2102273</v>
      </c>
      <c r="P77" s="87">
        <f t="shared" si="1"/>
        <v>3904373</v>
      </c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  <c r="AD77" s="81"/>
      <c r="AE77" s="81"/>
      <c r="AF77" s="81"/>
      <c r="AG77" s="81"/>
      <c r="AH77" s="81"/>
      <c r="AI77" s="81"/>
      <c r="AJ77" s="81"/>
      <c r="AK77" s="81"/>
      <c r="AL77" s="81"/>
      <c r="AM77" s="81"/>
      <c r="AN77" s="81"/>
      <c r="AO77" s="81"/>
      <c r="AP77" s="81"/>
      <c r="AQ77" s="81"/>
      <c r="AR77" s="81"/>
      <c r="AS77" s="81"/>
      <c r="AT77" s="81"/>
      <c r="AU77" s="81"/>
      <c r="AV77" s="81"/>
      <c r="AW77" s="81"/>
      <c r="AX77" s="81"/>
      <c r="AY77" s="81"/>
      <c r="AZ77" s="81"/>
      <c r="BA77" s="81"/>
      <c r="BB77" s="81"/>
      <c r="BC77" s="81"/>
      <c r="BD77" s="81"/>
      <c r="BE77" s="81"/>
      <c r="BF77" s="81"/>
      <c r="BG77" s="81"/>
      <c r="BH77" s="81"/>
      <c r="BI77" s="81"/>
      <c r="BJ77" s="81"/>
      <c r="BK77" s="81"/>
      <c r="BL77" s="81"/>
      <c r="BM77" s="81"/>
      <c r="BN77" s="81"/>
      <c r="BO77" s="81"/>
      <c r="BP77" s="81"/>
      <c r="BQ77" s="81"/>
      <c r="BR77" s="81"/>
      <c r="BS77" s="81"/>
      <c r="BT77" s="81"/>
      <c r="BU77" s="81"/>
      <c r="BV77" s="81"/>
      <c r="BW77" s="81"/>
      <c r="BX77" s="81"/>
      <c r="BY77" s="81"/>
      <c r="BZ77" s="81"/>
    </row>
    <row r="78" spans="1:78" s="88" customFormat="1" ht="94.5" x14ac:dyDescent="0.25">
      <c r="A78" s="84" t="s">
        <v>866</v>
      </c>
      <c r="B78" s="85" t="s">
        <v>637</v>
      </c>
      <c r="C78" s="85" t="s">
        <v>867</v>
      </c>
      <c r="D78" s="84" t="s">
        <v>860</v>
      </c>
      <c r="E78" s="84" t="s">
        <v>861</v>
      </c>
      <c r="F78" s="86">
        <v>1186080</v>
      </c>
      <c r="G78" s="87">
        <v>1017500</v>
      </c>
      <c r="H78" s="86">
        <v>83947</v>
      </c>
      <c r="I78" s="86">
        <v>83740</v>
      </c>
      <c r="J78" s="86">
        <v>83540</v>
      </c>
      <c r="K78" s="86">
        <v>83328</v>
      </c>
      <c r="L78" s="86">
        <v>83122</v>
      </c>
      <c r="M78" s="86">
        <v>82916</v>
      </c>
      <c r="N78" s="86">
        <v>82712</v>
      </c>
      <c r="O78" s="86">
        <v>447422</v>
      </c>
      <c r="P78" s="87">
        <f t="shared" si="1"/>
        <v>1030727</v>
      </c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1"/>
      <c r="AE78" s="81"/>
      <c r="AF78" s="81"/>
      <c r="AG78" s="81"/>
      <c r="AH78" s="81"/>
      <c r="AI78" s="81"/>
      <c r="AJ78" s="81"/>
      <c r="AK78" s="81"/>
      <c r="AL78" s="81"/>
      <c r="AM78" s="81"/>
      <c r="AN78" s="81"/>
      <c r="AO78" s="81"/>
      <c r="AP78" s="81"/>
      <c r="AQ78" s="81"/>
      <c r="AR78" s="81"/>
      <c r="AS78" s="81"/>
      <c r="AT78" s="81"/>
      <c r="AU78" s="81"/>
      <c r="AV78" s="81"/>
      <c r="AW78" s="81"/>
      <c r="AX78" s="81"/>
      <c r="AY78" s="81"/>
      <c r="AZ78" s="81"/>
      <c r="BA78" s="81"/>
      <c r="BB78" s="81"/>
      <c r="BC78" s="81"/>
      <c r="BD78" s="81"/>
      <c r="BE78" s="81"/>
      <c r="BF78" s="81"/>
      <c r="BG78" s="81"/>
      <c r="BH78" s="81"/>
      <c r="BI78" s="81"/>
      <c r="BJ78" s="81"/>
      <c r="BK78" s="81"/>
      <c r="BL78" s="81"/>
      <c r="BM78" s="81"/>
      <c r="BN78" s="81"/>
      <c r="BO78" s="81"/>
      <c r="BP78" s="81"/>
      <c r="BQ78" s="81"/>
      <c r="BR78" s="81"/>
      <c r="BS78" s="81"/>
      <c r="BT78" s="81"/>
      <c r="BU78" s="81"/>
      <c r="BV78" s="81"/>
      <c r="BW78" s="81"/>
      <c r="BX78" s="81"/>
      <c r="BY78" s="81"/>
      <c r="BZ78" s="81"/>
    </row>
    <row r="79" spans="1:78" s="88" customFormat="1" ht="63" x14ac:dyDescent="0.25">
      <c r="A79" s="84" t="s">
        <v>868</v>
      </c>
      <c r="B79" s="85" t="s">
        <v>637</v>
      </c>
      <c r="C79" s="85" t="s">
        <v>869</v>
      </c>
      <c r="D79" s="84" t="s">
        <v>870</v>
      </c>
      <c r="E79" s="84" t="s">
        <v>871</v>
      </c>
      <c r="F79" s="86">
        <v>57880</v>
      </c>
      <c r="G79" s="87">
        <v>43208</v>
      </c>
      <c r="H79" s="86">
        <v>4036</v>
      </c>
      <c r="I79" s="86">
        <v>4026</v>
      </c>
      <c r="J79" s="86">
        <v>4016</v>
      </c>
      <c r="K79" s="86">
        <v>4006</v>
      </c>
      <c r="L79" s="86">
        <v>3996</v>
      </c>
      <c r="M79" s="86">
        <v>3986</v>
      </c>
      <c r="N79" s="86">
        <v>3976</v>
      </c>
      <c r="O79" s="86">
        <v>15727</v>
      </c>
      <c r="P79" s="87">
        <f t="shared" si="1"/>
        <v>43769</v>
      </c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1"/>
      <c r="AG79" s="81"/>
      <c r="AH79" s="81"/>
      <c r="AI79" s="81"/>
      <c r="AJ79" s="81"/>
      <c r="AK79" s="81"/>
      <c r="AL79" s="81"/>
      <c r="AM79" s="81"/>
      <c r="AN79" s="81"/>
      <c r="AO79" s="81"/>
      <c r="AP79" s="81"/>
      <c r="AQ79" s="81"/>
      <c r="AR79" s="81"/>
      <c r="AS79" s="81"/>
      <c r="AT79" s="81"/>
      <c r="AU79" s="81"/>
      <c r="AV79" s="81"/>
      <c r="AW79" s="81"/>
      <c r="AX79" s="81"/>
      <c r="AY79" s="81"/>
      <c r="AZ79" s="81"/>
      <c r="BA79" s="81"/>
      <c r="BB79" s="81"/>
      <c r="BC79" s="81"/>
      <c r="BD79" s="81"/>
      <c r="BE79" s="81"/>
      <c r="BF79" s="81"/>
      <c r="BG79" s="81"/>
      <c r="BH79" s="81"/>
      <c r="BI79" s="81"/>
      <c r="BJ79" s="81"/>
      <c r="BK79" s="81"/>
      <c r="BL79" s="81"/>
      <c r="BM79" s="81"/>
      <c r="BN79" s="81"/>
      <c r="BO79" s="81"/>
      <c r="BP79" s="81"/>
      <c r="BQ79" s="81"/>
      <c r="BR79" s="81"/>
      <c r="BS79" s="81"/>
      <c r="BT79" s="81"/>
      <c r="BU79" s="81"/>
      <c r="BV79" s="81"/>
      <c r="BW79" s="81"/>
      <c r="BX79" s="81"/>
      <c r="BY79" s="81"/>
      <c r="BZ79" s="81"/>
    </row>
    <row r="80" spans="1:78" s="88" customFormat="1" ht="47.25" x14ac:dyDescent="0.25">
      <c r="A80" s="84" t="s">
        <v>872</v>
      </c>
      <c r="B80" s="85" t="s">
        <v>637</v>
      </c>
      <c r="C80" s="85" t="s">
        <v>873</v>
      </c>
      <c r="D80" s="84" t="s">
        <v>864</v>
      </c>
      <c r="E80" s="84" t="s">
        <v>874</v>
      </c>
      <c r="F80" s="86">
        <v>234257</v>
      </c>
      <c r="G80" s="87">
        <v>168510</v>
      </c>
      <c r="H80" s="86">
        <v>16861</v>
      </c>
      <c r="I80" s="86">
        <v>17705</v>
      </c>
      <c r="J80" s="86">
        <v>18275</v>
      </c>
      <c r="K80" s="86">
        <v>18044</v>
      </c>
      <c r="L80" s="86">
        <v>17819</v>
      </c>
      <c r="M80" s="86">
        <v>17592</v>
      </c>
      <c r="N80" s="86">
        <v>17368</v>
      </c>
      <c r="O80" s="86">
        <v>54890</v>
      </c>
      <c r="P80" s="87">
        <f t="shared" si="1"/>
        <v>178554</v>
      </c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  <c r="AE80" s="81"/>
      <c r="AF80" s="81"/>
      <c r="AG80" s="81"/>
      <c r="AH80" s="81"/>
      <c r="AI80" s="81"/>
      <c r="AJ80" s="81"/>
      <c r="AK80" s="81"/>
      <c r="AL80" s="81"/>
      <c r="AM80" s="81"/>
      <c r="AN80" s="81"/>
      <c r="AO80" s="81"/>
      <c r="AP80" s="81"/>
      <c r="AQ80" s="81"/>
      <c r="AR80" s="81"/>
      <c r="AS80" s="81"/>
      <c r="AT80" s="81"/>
      <c r="AU80" s="81"/>
      <c r="AV80" s="81"/>
      <c r="AW80" s="81"/>
      <c r="AX80" s="81"/>
      <c r="AY80" s="81"/>
      <c r="AZ80" s="81"/>
      <c r="BA80" s="81"/>
      <c r="BB80" s="81"/>
      <c r="BC80" s="81"/>
      <c r="BD80" s="81"/>
      <c r="BE80" s="81"/>
      <c r="BF80" s="81"/>
      <c r="BG80" s="81"/>
      <c r="BH80" s="81"/>
      <c r="BI80" s="81"/>
      <c r="BJ80" s="81"/>
      <c r="BK80" s="81"/>
      <c r="BL80" s="81"/>
      <c r="BM80" s="81"/>
      <c r="BN80" s="81"/>
      <c r="BO80" s="81"/>
      <c r="BP80" s="81"/>
      <c r="BQ80" s="81"/>
      <c r="BR80" s="81"/>
      <c r="BS80" s="81"/>
      <c r="BT80" s="81"/>
      <c r="BU80" s="81"/>
      <c r="BV80" s="81"/>
      <c r="BW80" s="81"/>
      <c r="BX80" s="81"/>
      <c r="BY80" s="81"/>
      <c r="BZ80" s="81"/>
    </row>
    <row r="81" spans="1:78" s="88" customFormat="1" ht="78.75" x14ac:dyDescent="0.25">
      <c r="A81" s="84" t="s">
        <v>875</v>
      </c>
      <c r="B81" s="85" t="s">
        <v>637</v>
      </c>
      <c r="C81" s="85" t="s">
        <v>876</v>
      </c>
      <c r="D81" s="84" t="s">
        <v>860</v>
      </c>
      <c r="E81" s="84" t="s">
        <v>877</v>
      </c>
      <c r="F81" s="86">
        <v>753370</v>
      </c>
      <c r="G81" s="87">
        <v>442350</v>
      </c>
      <c r="H81" s="86">
        <v>19077</v>
      </c>
      <c r="I81" s="86">
        <v>19088</v>
      </c>
      <c r="J81" s="86">
        <v>19044</v>
      </c>
      <c r="K81" s="86">
        <v>18996</v>
      </c>
      <c r="L81" s="86">
        <v>18950</v>
      </c>
      <c r="M81" s="86">
        <v>18904</v>
      </c>
      <c r="N81" s="86">
        <v>18860</v>
      </c>
      <c r="O81" s="86">
        <v>320932</v>
      </c>
      <c r="P81" s="87">
        <f t="shared" si="1"/>
        <v>453851</v>
      </c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1"/>
      <c r="AJ81" s="81"/>
      <c r="AK81" s="81"/>
      <c r="AL81" s="81"/>
      <c r="AM81" s="81"/>
      <c r="AN81" s="81"/>
      <c r="AO81" s="81"/>
      <c r="AP81" s="81"/>
      <c r="AQ81" s="81"/>
      <c r="AR81" s="81"/>
      <c r="AS81" s="81"/>
      <c r="AT81" s="81"/>
      <c r="AU81" s="81"/>
      <c r="AV81" s="81"/>
      <c r="AW81" s="81"/>
      <c r="AX81" s="81"/>
      <c r="AY81" s="81"/>
      <c r="AZ81" s="81"/>
      <c r="BA81" s="81"/>
      <c r="BB81" s="81"/>
      <c r="BC81" s="81"/>
      <c r="BD81" s="81"/>
      <c r="BE81" s="81"/>
      <c r="BF81" s="81"/>
      <c r="BG81" s="81"/>
      <c r="BH81" s="81"/>
      <c r="BI81" s="81"/>
      <c r="BJ81" s="81"/>
      <c r="BK81" s="81"/>
      <c r="BL81" s="81"/>
      <c r="BM81" s="81"/>
      <c r="BN81" s="81"/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1"/>
      <c r="BZ81" s="81"/>
    </row>
    <row r="82" spans="1:78" s="88" customFormat="1" ht="63" x14ac:dyDescent="0.25">
      <c r="A82" s="84" t="s">
        <v>878</v>
      </c>
      <c r="B82" s="85" t="s">
        <v>637</v>
      </c>
      <c r="C82" s="85" t="s">
        <v>879</v>
      </c>
      <c r="D82" s="84" t="s">
        <v>880</v>
      </c>
      <c r="E82" s="84" t="s">
        <v>881</v>
      </c>
      <c r="F82" s="86">
        <v>1107755</v>
      </c>
      <c r="G82" s="87">
        <v>880064</v>
      </c>
      <c r="H82" s="86">
        <v>57213</v>
      </c>
      <c r="I82" s="86">
        <v>57073</v>
      </c>
      <c r="J82" s="86">
        <v>56939</v>
      </c>
      <c r="K82" s="86">
        <v>56795</v>
      </c>
      <c r="L82" s="86">
        <v>56656</v>
      </c>
      <c r="M82" s="86">
        <v>56516</v>
      </c>
      <c r="N82" s="86">
        <v>56380</v>
      </c>
      <c r="O82" s="86">
        <v>498333</v>
      </c>
      <c r="P82" s="87">
        <f t="shared" si="1"/>
        <v>895905</v>
      </c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1"/>
      <c r="AJ82" s="81"/>
      <c r="AK82" s="81"/>
      <c r="AL82" s="81"/>
      <c r="AM82" s="81"/>
      <c r="AN82" s="81"/>
      <c r="AO82" s="81"/>
      <c r="AP82" s="81"/>
      <c r="AQ82" s="81"/>
      <c r="AR82" s="81"/>
      <c r="AS82" s="81"/>
      <c r="AT82" s="81"/>
      <c r="AU82" s="81"/>
      <c r="AV82" s="81"/>
      <c r="AW82" s="81"/>
      <c r="AX82" s="81"/>
      <c r="AY82" s="81"/>
      <c r="AZ82" s="81"/>
      <c r="BA82" s="81"/>
      <c r="BB82" s="81"/>
      <c r="BC82" s="81"/>
      <c r="BD82" s="81"/>
      <c r="BE82" s="81"/>
      <c r="BF82" s="81"/>
      <c r="BG82" s="81"/>
      <c r="BH82" s="81"/>
      <c r="BI82" s="81"/>
      <c r="BJ82" s="81"/>
      <c r="BK82" s="81"/>
      <c r="BL82" s="81"/>
      <c r="BM82" s="81"/>
      <c r="BN82" s="81"/>
      <c r="BO82" s="81"/>
      <c r="BP82" s="81"/>
      <c r="BQ82" s="81"/>
      <c r="BR82" s="81"/>
      <c r="BS82" s="81"/>
      <c r="BT82" s="81"/>
      <c r="BU82" s="81"/>
      <c r="BV82" s="81"/>
      <c r="BW82" s="81"/>
      <c r="BX82" s="81"/>
      <c r="BY82" s="81"/>
      <c r="BZ82" s="81"/>
    </row>
    <row r="83" spans="1:78" s="88" customFormat="1" ht="47.25" x14ac:dyDescent="0.25">
      <c r="A83" s="84" t="s">
        <v>882</v>
      </c>
      <c r="B83" s="85" t="s">
        <v>637</v>
      </c>
      <c r="C83" s="85" t="s">
        <v>883</v>
      </c>
      <c r="D83" s="84" t="s">
        <v>884</v>
      </c>
      <c r="E83" s="84" t="s">
        <v>885</v>
      </c>
      <c r="F83" s="86">
        <v>152450</v>
      </c>
      <c r="G83" s="87">
        <v>112336</v>
      </c>
      <c r="H83" s="86">
        <v>16326</v>
      </c>
      <c r="I83" s="86">
        <v>16286</v>
      </c>
      <c r="J83" s="86">
        <v>16246</v>
      </c>
      <c r="K83" s="86">
        <v>16204</v>
      </c>
      <c r="L83" s="86">
        <v>16164</v>
      </c>
      <c r="M83" s="86">
        <v>16123</v>
      </c>
      <c r="N83" s="86">
        <v>16082</v>
      </c>
      <c r="O83" s="86">
        <v>0</v>
      </c>
      <c r="P83" s="87">
        <f t="shared" si="1"/>
        <v>113431</v>
      </c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1"/>
      <c r="AJ83" s="81"/>
      <c r="AK83" s="81"/>
      <c r="AL83" s="81"/>
      <c r="AM83" s="81"/>
      <c r="AN83" s="81"/>
      <c r="AO83" s="81"/>
      <c r="AP83" s="81"/>
      <c r="AQ83" s="81"/>
      <c r="AR83" s="81"/>
      <c r="AS83" s="81"/>
      <c r="AT83" s="81"/>
      <c r="AU83" s="81"/>
      <c r="AV83" s="81"/>
      <c r="AW83" s="81"/>
      <c r="AX83" s="81"/>
      <c r="AY83" s="81"/>
      <c r="AZ83" s="81"/>
      <c r="BA83" s="81"/>
      <c r="BB83" s="81"/>
      <c r="BC83" s="81"/>
      <c r="BD83" s="81"/>
      <c r="BE83" s="81"/>
      <c r="BF83" s="81"/>
      <c r="BG83" s="81"/>
      <c r="BH83" s="81"/>
      <c r="BI83" s="81"/>
      <c r="BJ83" s="81"/>
      <c r="BK83" s="81"/>
      <c r="BL83" s="81"/>
      <c r="BM83" s="81"/>
      <c r="BN83" s="81"/>
      <c r="BO83" s="81"/>
      <c r="BP83" s="81"/>
      <c r="BQ83" s="81"/>
      <c r="BR83" s="81"/>
      <c r="BS83" s="81"/>
      <c r="BT83" s="81"/>
      <c r="BU83" s="81"/>
      <c r="BV83" s="81"/>
      <c r="BW83" s="81"/>
      <c r="BX83" s="81"/>
      <c r="BY83" s="81"/>
      <c r="BZ83" s="81"/>
    </row>
    <row r="84" spans="1:78" s="88" customFormat="1" ht="94.5" x14ac:dyDescent="0.25">
      <c r="A84" s="84" t="s">
        <v>886</v>
      </c>
      <c r="B84" s="85" t="s">
        <v>637</v>
      </c>
      <c r="C84" s="85" t="s">
        <v>887</v>
      </c>
      <c r="D84" s="84" t="s">
        <v>888</v>
      </c>
      <c r="E84" s="84" t="s">
        <v>889</v>
      </c>
      <c r="F84" s="86">
        <v>1104130</v>
      </c>
      <c r="G84" s="87">
        <v>669636</v>
      </c>
      <c r="H84" s="86">
        <v>31781</v>
      </c>
      <c r="I84" s="86">
        <v>31705</v>
      </c>
      <c r="J84" s="86">
        <v>31633</v>
      </c>
      <c r="K84" s="86">
        <v>31553</v>
      </c>
      <c r="L84" s="86">
        <v>31476</v>
      </c>
      <c r="M84" s="86">
        <v>31400</v>
      </c>
      <c r="N84" s="86">
        <v>31327</v>
      </c>
      <c r="O84" s="86">
        <v>466171</v>
      </c>
      <c r="P84" s="87">
        <f t="shared" si="1"/>
        <v>687046</v>
      </c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1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1"/>
      <c r="BD84" s="81"/>
      <c r="BE84" s="81"/>
      <c r="BF84" s="81"/>
      <c r="BG84" s="81"/>
      <c r="BH84" s="81"/>
      <c r="BI84" s="81"/>
      <c r="BJ84" s="81"/>
      <c r="BK84" s="81"/>
      <c r="BL84" s="81"/>
      <c r="BM84" s="81"/>
      <c r="BN84" s="81"/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</row>
    <row r="85" spans="1:78" s="88" customFormat="1" ht="63" x14ac:dyDescent="0.25">
      <c r="A85" s="84" t="s">
        <v>890</v>
      </c>
      <c r="B85" s="85" t="s">
        <v>637</v>
      </c>
      <c r="C85" s="85" t="s">
        <v>891</v>
      </c>
      <c r="D85" s="84" t="s">
        <v>892</v>
      </c>
      <c r="E85" s="84" t="s">
        <v>893</v>
      </c>
      <c r="F85" s="86">
        <v>302670</v>
      </c>
      <c r="G85" s="87">
        <v>36906</v>
      </c>
      <c r="H85" s="86">
        <v>2212</v>
      </c>
      <c r="I85" s="86">
        <v>2932</v>
      </c>
      <c r="J85" s="86">
        <v>2925</v>
      </c>
      <c r="K85" s="86">
        <v>2917</v>
      </c>
      <c r="L85" s="86">
        <v>2909</v>
      </c>
      <c r="M85" s="86">
        <v>2902</v>
      </c>
      <c r="N85" s="86">
        <v>2894</v>
      </c>
      <c r="O85" s="86">
        <v>17879</v>
      </c>
      <c r="P85" s="87">
        <f t="shared" si="1"/>
        <v>37570</v>
      </c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1"/>
      <c r="AG85" s="81"/>
      <c r="AH85" s="81"/>
      <c r="AI85" s="81"/>
      <c r="AJ85" s="81"/>
      <c r="AK85" s="81"/>
      <c r="AL85" s="81"/>
      <c r="AM85" s="81"/>
      <c r="AN85" s="81"/>
      <c r="AO85" s="81"/>
      <c r="AP85" s="81"/>
      <c r="AQ85" s="81"/>
      <c r="AR85" s="81"/>
      <c r="AS85" s="81"/>
      <c r="AT85" s="81"/>
      <c r="AU85" s="81"/>
      <c r="AV85" s="81"/>
      <c r="AW85" s="81"/>
      <c r="AX85" s="81"/>
      <c r="AY85" s="81"/>
      <c r="AZ85" s="81"/>
      <c r="BA85" s="81"/>
      <c r="BB85" s="81"/>
      <c r="BC85" s="81"/>
      <c r="BD85" s="81"/>
      <c r="BE85" s="81"/>
      <c r="BF85" s="81"/>
      <c r="BG85" s="81"/>
      <c r="BH85" s="81"/>
      <c r="BI85" s="81"/>
      <c r="BJ85" s="81"/>
      <c r="BK85" s="81"/>
      <c r="BL85" s="81"/>
      <c r="BM85" s="81"/>
      <c r="BN85" s="81"/>
      <c r="BO85" s="81"/>
      <c r="BP85" s="81"/>
      <c r="BQ85" s="81"/>
      <c r="BR85" s="81"/>
      <c r="BS85" s="81"/>
      <c r="BT85" s="81"/>
      <c r="BU85" s="81"/>
      <c r="BV85" s="81"/>
      <c r="BW85" s="81"/>
      <c r="BX85" s="81"/>
      <c r="BY85" s="81"/>
      <c r="BZ85" s="81"/>
    </row>
    <row r="86" spans="1:78" s="88" customFormat="1" ht="63" x14ac:dyDescent="0.25">
      <c r="A86" s="84" t="s">
        <v>894</v>
      </c>
      <c r="B86" s="85" t="s">
        <v>637</v>
      </c>
      <c r="C86" s="85" t="s">
        <v>895</v>
      </c>
      <c r="D86" s="84" t="s">
        <v>892</v>
      </c>
      <c r="E86" s="84" t="s">
        <v>893</v>
      </c>
      <c r="F86" s="86">
        <v>489990</v>
      </c>
      <c r="G86" s="87">
        <v>61718</v>
      </c>
      <c r="H86" s="86">
        <v>3716</v>
      </c>
      <c r="I86" s="86">
        <v>4902</v>
      </c>
      <c r="J86" s="86">
        <v>4890</v>
      </c>
      <c r="K86" s="86">
        <v>4877</v>
      </c>
      <c r="L86" s="86">
        <v>4864</v>
      </c>
      <c r="M86" s="86">
        <v>4851</v>
      </c>
      <c r="N86" s="86">
        <v>4839</v>
      </c>
      <c r="O86" s="86">
        <v>29581</v>
      </c>
      <c r="P86" s="87">
        <f t="shared" si="1"/>
        <v>62520</v>
      </c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1"/>
      <c r="AL86" s="81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1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1"/>
      <c r="BO86" s="81"/>
      <c r="BP86" s="81"/>
      <c r="BQ86" s="81"/>
      <c r="BR86" s="81"/>
      <c r="BS86" s="81"/>
      <c r="BT86" s="81"/>
      <c r="BU86" s="81"/>
      <c r="BV86" s="81"/>
      <c r="BW86" s="81"/>
      <c r="BX86" s="81"/>
      <c r="BY86" s="81"/>
      <c r="BZ86" s="81"/>
    </row>
    <row r="87" spans="1:78" s="88" customFormat="1" ht="47.25" x14ac:dyDescent="0.25">
      <c r="A87" s="84" t="s">
        <v>896</v>
      </c>
      <c r="B87" s="85" t="s">
        <v>637</v>
      </c>
      <c r="C87" s="85" t="s">
        <v>897</v>
      </c>
      <c r="D87" s="84" t="s">
        <v>898</v>
      </c>
      <c r="E87" s="84" t="s">
        <v>899</v>
      </c>
      <c r="F87" s="86">
        <v>632479</v>
      </c>
      <c r="G87" s="87">
        <v>267410</v>
      </c>
      <c r="H87" s="86">
        <v>18738</v>
      </c>
      <c r="I87" s="86">
        <v>18596</v>
      </c>
      <c r="J87" s="86">
        <v>18460</v>
      </c>
      <c r="K87" s="86">
        <v>18313</v>
      </c>
      <c r="L87" s="86">
        <v>18172</v>
      </c>
      <c r="M87" s="86">
        <v>18030</v>
      </c>
      <c r="N87" s="86">
        <v>17891</v>
      </c>
      <c r="O87" s="86">
        <v>144558</v>
      </c>
      <c r="P87" s="87">
        <f t="shared" si="1"/>
        <v>272758</v>
      </c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1"/>
      <c r="AL87" s="81"/>
      <c r="AM87" s="81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1"/>
      <c r="BD87" s="81"/>
      <c r="BE87" s="81"/>
      <c r="BF87" s="81"/>
      <c r="BG87" s="81"/>
      <c r="BH87" s="81"/>
      <c r="BI87" s="81"/>
      <c r="BJ87" s="81"/>
      <c r="BK87" s="81"/>
      <c r="BL87" s="81"/>
      <c r="BM87" s="81"/>
      <c r="BN87" s="81"/>
      <c r="BO87" s="81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</row>
    <row r="88" spans="1:78" s="88" customFormat="1" ht="47.25" x14ac:dyDescent="0.25">
      <c r="A88" s="84" t="s">
        <v>900</v>
      </c>
      <c r="B88" s="85" t="s">
        <v>637</v>
      </c>
      <c r="C88" s="85" t="s">
        <v>901</v>
      </c>
      <c r="D88" s="84" t="s">
        <v>898</v>
      </c>
      <c r="E88" s="84" t="s">
        <v>899</v>
      </c>
      <c r="F88" s="86">
        <v>1744521</v>
      </c>
      <c r="G88" s="87">
        <v>1435005</v>
      </c>
      <c r="H88" s="86">
        <v>91910</v>
      </c>
      <c r="I88" s="86">
        <v>91686</v>
      </c>
      <c r="J88" s="86">
        <v>91471</v>
      </c>
      <c r="K88" s="86">
        <v>91239</v>
      </c>
      <c r="L88" s="86">
        <v>91016</v>
      </c>
      <c r="M88" s="86">
        <v>90792</v>
      </c>
      <c r="N88" s="86">
        <v>90573</v>
      </c>
      <c r="O88" s="86">
        <v>814973</v>
      </c>
      <c r="P88" s="87">
        <f t="shared" si="1"/>
        <v>1453660</v>
      </c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1"/>
      <c r="AM88" s="81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1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1"/>
      <c r="BO88" s="81"/>
      <c r="BP88" s="81"/>
      <c r="BQ88" s="81"/>
      <c r="BR88" s="81"/>
      <c r="BS88" s="81"/>
      <c r="BT88" s="81"/>
      <c r="BU88" s="81"/>
      <c r="BV88" s="81"/>
      <c r="BW88" s="81"/>
      <c r="BX88" s="81"/>
      <c r="BY88" s="81"/>
      <c r="BZ88" s="81"/>
    </row>
    <row r="89" spans="1:78" s="88" customFormat="1" ht="31.5" x14ac:dyDescent="0.25">
      <c r="A89" s="84" t="s">
        <v>902</v>
      </c>
      <c r="B89" s="85" t="s">
        <v>637</v>
      </c>
      <c r="C89" s="85" t="s">
        <v>903</v>
      </c>
      <c r="D89" s="84" t="s">
        <v>904</v>
      </c>
      <c r="E89" s="84" t="s">
        <v>905</v>
      </c>
      <c r="F89" s="86">
        <v>5861100</v>
      </c>
      <c r="G89" s="87">
        <v>4004795</v>
      </c>
      <c r="H89" s="86">
        <v>608030</v>
      </c>
      <c r="I89" s="86">
        <v>606513</v>
      </c>
      <c r="J89" s="86">
        <v>605017</v>
      </c>
      <c r="K89" s="86">
        <v>603483</v>
      </c>
      <c r="L89" s="86">
        <v>521437</v>
      </c>
      <c r="M89" s="86">
        <v>380615</v>
      </c>
      <c r="N89" s="86">
        <v>276927</v>
      </c>
      <c r="O89" s="86">
        <v>454835</v>
      </c>
      <c r="P89" s="87">
        <f t="shared" si="1"/>
        <v>4056857</v>
      </c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1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</row>
    <row r="90" spans="1:78" s="88" customFormat="1" ht="31.5" x14ac:dyDescent="0.25">
      <c r="A90" s="84" t="s">
        <v>906</v>
      </c>
      <c r="B90" s="85" t="s">
        <v>637</v>
      </c>
      <c r="C90" s="85" t="s">
        <v>907</v>
      </c>
      <c r="D90" s="84" t="s">
        <v>908</v>
      </c>
      <c r="E90" s="84" t="s">
        <v>909</v>
      </c>
      <c r="F90" s="86">
        <v>105000</v>
      </c>
      <c r="G90" s="87">
        <v>105000</v>
      </c>
      <c r="H90" s="86">
        <v>254</v>
      </c>
      <c r="I90" s="86">
        <v>1770</v>
      </c>
      <c r="J90" s="86">
        <v>6349</v>
      </c>
      <c r="K90" s="86">
        <v>6333</v>
      </c>
      <c r="L90" s="86">
        <v>6317</v>
      </c>
      <c r="M90" s="86">
        <v>6302</v>
      </c>
      <c r="N90" s="86">
        <v>6287</v>
      </c>
      <c r="O90" s="86">
        <v>73278</v>
      </c>
      <c r="P90" s="87">
        <f t="shared" si="1"/>
        <v>106890</v>
      </c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1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1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1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</row>
    <row r="91" spans="1:78" s="88" customFormat="1" ht="31.5" x14ac:dyDescent="0.25">
      <c r="A91" s="84" t="s">
        <v>910</v>
      </c>
      <c r="B91" s="85" t="s">
        <v>637</v>
      </c>
      <c r="C91" s="85" t="s">
        <v>911</v>
      </c>
      <c r="D91" s="84" t="s">
        <v>912</v>
      </c>
      <c r="E91" s="84" t="s">
        <v>913</v>
      </c>
      <c r="F91" s="86">
        <v>385955</v>
      </c>
      <c r="G91" s="87">
        <v>385955</v>
      </c>
      <c r="H91" s="86">
        <v>978</v>
      </c>
      <c r="I91" s="86">
        <v>6641</v>
      </c>
      <c r="J91" s="86">
        <v>23661</v>
      </c>
      <c r="K91" s="86">
        <v>23601</v>
      </c>
      <c r="L91" s="86">
        <v>23544</v>
      </c>
      <c r="M91" s="86">
        <v>23486</v>
      </c>
      <c r="N91" s="86">
        <v>23431</v>
      </c>
      <c r="O91" s="86">
        <v>270688</v>
      </c>
      <c r="P91" s="87">
        <f t="shared" si="1"/>
        <v>396030</v>
      </c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  <c r="AE91" s="81"/>
      <c r="AF91" s="81"/>
      <c r="AG91" s="81"/>
      <c r="AH91" s="81"/>
      <c r="AI91" s="81"/>
      <c r="AJ91" s="81"/>
      <c r="AK91" s="81"/>
      <c r="AL91" s="81"/>
      <c r="AM91" s="81"/>
      <c r="AN91" s="81"/>
      <c r="AO91" s="81"/>
      <c r="AP91" s="81"/>
      <c r="AQ91" s="81"/>
      <c r="AR91" s="81"/>
      <c r="AS91" s="81"/>
      <c r="AT91" s="81"/>
      <c r="AU91" s="81"/>
      <c r="AV91" s="81"/>
      <c r="AW91" s="81"/>
      <c r="AX91" s="81"/>
      <c r="AY91" s="81"/>
      <c r="AZ91" s="81"/>
      <c r="BA91" s="81"/>
      <c r="BB91" s="81"/>
      <c r="BC91" s="81"/>
      <c r="BD91" s="81"/>
      <c r="BE91" s="81"/>
      <c r="BF91" s="81"/>
      <c r="BG91" s="81"/>
      <c r="BH91" s="81"/>
      <c r="BI91" s="81"/>
      <c r="BJ91" s="81"/>
      <c r="BK91" s="81"/>
      <c r="BL91" s="81"/>
      <c r="BM91" s="81"/>
      <c r="BN91" s="81"/>
      <c r="BO91" s="81"/>
      <c r="BP91" s="81"/>
      <c r="BQ91" s="81"/>
      <c r="BR91" s="81"/>
      <c r="BS91" s="81"/>
      <c r="BT91" s="81"/>
      <c r="BU91" s="81"/>
      <c r="BV91" s="81"/>
      <c r="BW91" s="81"/>
      <c r="BX91" s="81"/>
      <c r="BY91" s="81"/>
      <c r="BZ91" s="81"/>
    </row>
    <row r="92" spans="1:78" s="88" customFormat="1" ht="47.25" x14ac:dyDescent="0.25">
      <c r="A92" s="84" t="s">
        <v>914</v>
      </c>
      <c r="B92" s="85" t="s">
        <v>637</v>
      </c>
      <c r="C92" s="85" t="s">
        <v>915</v>
      </c>
      <c r="D92" s="84" t="s">
        <v>916</v>
      </c>
      <c r="E92" s="84" t="s">
        <v>917</v>
      </c>
      <c r="F92" s="86">
        <v>89093</v>
      </c>
      <c r="G92" s="87">
        <v>89093</v>
      </c>
      <c r="H92" s="86">
        <v>226</v>
      </c>
      <c r="I92" s="86">
        <v>2628</v>
      </c>
      <c r="J92" s="86">
        <v>5102</v>
      </c>
      <c r="K92" s="86">
        <v>5089</v>
      </c>
      <c r="L92" s="86">
        <v>5077</v>
      </c>
      <c r="M92" s="86">
        <v>5065</v>
      </c>
      <c r="N92" s="86">
        <v>5053</v>
      </c>
      <c r="O92" s="86">
        <v>63080</v>
      </c>
      <c r="P92" s="87">
        <f t="shared" si="1"/>
        <v>91320</v>
      </c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1"/>
      <c r="AL92" s="81"/>
      <c r="AM92" s="81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1"/>
      <c r="BD92" s="81"/>
      <c r="BE92" s="81"/>
      <c r="BF92" s="81"/>
      <c r="BG92" s="81"/>
      <c r="BH92" s="81"/>
      <c r="BI92" s="81"/>
      <c r="BJ92" s="81"/>
      <c r="BK92" s="81"/>
      <c r="BL92" s="81"/>
      <c r="BM92" s="81"/>
      <c r="BN92" s="81"/>
      <c r="BO92" s="81"/>
      <c r="BP92" s="81"/>
      <c r="BQ92" s="81"/>
      <c r="BR92" s="81"/>
      <c r="BS92" s="81"/>
      <c r="BT92" s="81"/>
      <c r="BU92" s="81"/>
      <c r="BV92" s="81"/>
      <c r="BW92" s="81"/>
      <c r="BX92" s="81"/>
      <c r="BY92" s="81"/>
      <c r="BZ92" s="81"/>
    </row>
    <row r="93" spans="1:78" s="88" customFormat="1" ht="31.5" x14ac:dyDescent="0.25">
      <c r="A93" s="84" t="s">
        <v>918</v>
      </c>
      <c r="B93" s="85" t="s">
        <v>637</v>
      </c>
      <c r="C93" s="85" t="s">
        <v>919</v>
      </c>
      <c r="D93" s="84" t="s">
        <v>916</v>
      </c>
      <c r="E93" s="84" t="s">
        <v>920</v>
      </c>
      <c r="F93" s="86">
        <v>115000</v>
      </c>
      <c r="G93" s="87">
        <v>110174</v>
      </c>
      <c r="H93" s="86">
        <v>268</v>
      </c>
      <c r="I93" s="86">
        <v>279</v>
      </c>
      <c r="J93" s="86">
        <v>7178</v>
      </c>
      <c r="K93" s="86">
        <v>9458</v>
      </c>
      <c r="L93" s="86">
        <v>9435</v>
      </c>
      <c r="M93" s="86">
        <v>9412</v>
      </c>
      <c r="N93" s="86">
        <v>9389</v>
      </c>
      <c r="O93" s="86">
        <v>66187</v>
      </c>
      <c r="P93" s="87">
        <f t="shared" si="1"/>
        <v>111606</v>
      </c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  <c r="AD93" s="81"/>
      <c r="AE93" s="81"/>
      <c r="AF93" s="81"/>
      <c r="AG93" s="81"/>
      <c r="AH93" s="81"/>
      <c r="AI93" s="81"/>
      <c r="AJ93" s="81"/>
      <c r="AK93" s="81"/>
      <c r="AL93" s="81"/>
      <c r="AM93" s="81"/>
      <c r="AN93" s="81"/>
      <c r="AO93" s="81"/>
      <c r="AP93" s="81"/>
      <c r="AQ93" s="81"/>
      <c r="AR93" s="81"/>
      <c r="AS93" s="81"/>
      <c r="AT93" s="81"/>
      <c r="AU93" s="81"/>
      <c r="AV93" s="81"/>
      <c r="AW93" s="81"/>
      <c r="AX93" s="81"/>
      <c r="AY93" s="81"/>
      <c r="AZ93" s="81"/>
      <c r="BA93" s="81"/>
      <c r="BB93" s="81"/>
      <c r="BC93" s="81"/>
      <c r="BD93" s="81"/>
      <c r="BE93" s="81"/>
      <c r="BF93" s="81"/>
      <c r="BG93" s="81"/>
      <c r="BH93" s="81"/>
      <c r="BI93" s="81"/>
      <c r="BJ93" s="81"/>
      <c r="BK93" s="81"/>
      <c r="BL93" s="81"/>
      <c r="BM93" s="81"/>
      <c r="BN93" s="81"/>
      <c r="BO93" s="81"/>
      <c r="BP93" s="81"/>
      <c r="BQ93" s="81"/>
      <c r="BR93" s="81"/>
      <c r="BS93" s="81"/>
      <c r="BT93" s="81"/>
      <c r="BU93" s="81"/>
      <c r="BV93" s="81"/>
      <c r="BW93" s="81"/>
      <c r="BX93" s="81"/>
      <c r="BY93" s="81"/>
      <c r="BZ93" s="81"/>
    </row>
    <row r="94" spans="1:78" s="88" customFormat="1" ht="63" x14ac:dyDescent="0.25">
      <c r="A94" s="84" t="s">
        <v>921</v>
      </c>
      <c r="B94" s="85" t="s">
        <v>637</v>
      </c>
      <c r="C94" s="85" t="s">
        <v>922</v>
      </c>
      <c r="D94" s="84" t="s">
        <v>923</v>
      </c>
      <c r="E94" s="84" t="s">
        <v>924</v>
      </c>
      <c r="F94" s="86">
        <v>127410</v>
      </c>
      <c r="G94" s="87">
        <v>127410</v>
      </c>
      <c r="H94" s="86">
        <v>323</v>
      </c>
      <c r="I94" s="86">
        <v>3767</v>
      </c>
      <c r="J94" s="86">
        <v>7296</v>
      </c>
      <c r="K94" s="86">
        <v>7278</v>
      </c>
      <c r="L94" s="86">
        <v>7260</v>
      </c>
      <c r="M94" s="86">
        <v>7242</v>
      </c>
      <c r="N94" s="86">
        <v>7225</v>
      </c>
      <c r="O94" s="86">
        <v>90331</v>
      </c>
      <c r="P94" s="87">
        <f t="shared" si="1"/>
        <v>130722</v>
      </c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1"/>
      <c r="AG94" s="81"/>
      <c r="AH94" s="81"/>
      <c r="AI94" s="81"/>
      <c r="AJ94" s="81"/>
      <c r="AK94" s="81"/>
      <c r="AL94" s="81"/>
      <c r="AM94" s="81"/>
      <c r="AN94" s="81"/>
      <c r="AO94" s="81"/>
      <c r="AP94" s="81"/>
      <c r="AQ94" s="81"/>
      <c r="AR94" s="81"/>
      <c r="AS94" s="81"/>
      <c r="AT94" s="81"/>
      <c r="AU94" s="81"/>
      <c r="AV94" s="81"/>
      <c r="AW94" s="81"/>
      <c r="AX94" s="81"/>
      <c r="AY94" s="81"/>
      <c r="AZ94" s="81"/>
      <c r="BA94" s="81"/>
      <c r="BB94" s="81"/>
      <c r="BC94" s="81"/>
      <c r="BD94" s="81"/>
      <c r="BE94" s="81"/>
      <c r="BF94" s="81"/>
      <c r="BG94" s="81"/>
      <c r="BH94" s="81"/>
      <c r="BI94" s="81"/>
      <c r="BJ94" s="81"/>
      <c r="BK94" s="81"/>
      <c r="BL94" s="81"/>
      <c r="BM94" s="81"/>
      <c r="BN94" s="81"/>
      <c r="BO94" s="81"/>
      <c r="BP94" s="81"/>
      <c r="BQ94" s="81"/>
      <c r="BR94" s="81"/>
      <c r="BS94" s="81"/>
      <c r="BT94" s="81"/>
      <c r="BU94" s="81"/>
      <c r="BV94" s="81"/>
      <c r="BW94" s="81"/>
      <c r="BX94" s="81"/>
      <c r="BY94" s="81"/>
      <c r="BZ94" s="81"/>
    </row>
    <row r="95" spans="1:78" s="88" customFormat="1" ht="31.5" x14ac:dyDescent="0.25">
      <c r="A95" s="84" t="s">
        <v>925</v>
      </c>
      <c r="B95" s="85" t="s">
        <v>637</v>
      </c>
      <c r="C95" s="90" t="s">
        <v>926</v>
      </c>
      <c r="D95" s="89" t="s">
        <v>923</v>
      </c>
      <c r="E95" s="89" t="s">
        <v>924</v>
      </c>
      <c r="F95" s="86">
        <v>469570</v>
      </c>
      <c r="G95" s="87">
        <v>68951</v>
      </c>
      <c r="H95" s="86">
        <v>145</v>
      </c>
      <c r="I95" s="86">
        <v>13000</v>
      </c>
      <c r="J95" s="86">
        <v>25864</v>
      </c>
      <c r="K95" s="86">
        <v>25799</v>
      </c>
      <c r="L95" s="86">
        <v>4670</v>
      </c>
      <c r="M95" s="86">
        <v>0</v>
      </c>
      <c r="N95" s="86">
        <v>0</v>
      </c>
      <c r="O95" s="91">
        <v>0</v>
      </c>
      <c r="P95" s="87">
        <f t="shared" si="1"/>
        <v>69478</v>
      </c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1"/>
      <c r="AG95" s="81"/>
      <c r="AH95" s="81"/>
      <c r="AI95" s="81"/>
      <c r="AJ95" s="81"/>
      <c r="AK95" s="81"/>
      <c r="AL95" s="81"/>
      <c r="AM95" s="81"/>
      <c r="AN95" s="81"/>
      <c r="AO95" s="81"/>
      <c r="AP95" s="81"/>
      <c r="AQ95" s="81"/>
      <c r="AR95" s="81"/>
      <c r="AS95" s="81"/>
      <c r="AT95" s="81"/>
      <c r="AU95" s="81"/>
      <c r="AV95" s="81"/>
      <c r="AW95" s="81"/>
      <c r="AX95" s="81"/>
      <c r="AY95" s="81"/>
      <c r="AZ95" s="81"/>
      <c r="BA95" s="81"/>
      <c r="BB95" s="81"/>
      <c r="BC95" s="81"/>
      <c r="BD95" s="81"/>
      <c r="BE95" s="81"/>
      <c r="BF95" s="81"/>
      <c r="BG95" s="81"/>
      <c r="BH95" s="81"/>
      <c r="BI95" s="81"/>
      <c r="BJ95" s="81"/>
      <c r="BK95" s="81"/>
      <c r="BL95" s="81"/>
      <c r="BM95" s="81"/>
      <c r="BN95" s="81"/>
      <c r="BO95" s="81"/>
      <c r="BP95" s="81"/>
      <c r="BQ95" s="81"/>
      <c r="BR95" s="81"/>
      <c r="BS95" s="81"/>
      <c r="BT95" s="81"/>
      <c r="BU95" s="81"/>
      <c r="BV95" s="81"/>
      <c r="BW95" s="81"/>
      <c r="BX95" s="81"/>
      <c r="BY95" s="81"/>
      <c r="BZ95" s="81"/>
    </row>
    <row r="96" spans="1:78" s="88" customFormat="1" ht="94.5" x14ac:dyDescent="0.25">
      <c r="A96" s="84" t="s">
        <v>927</v>
      </c>
      <c r="B96" s="85" t="s">
        <v>637</v>
      </c>
      <c r="C96" s="85" t="s">
        <v>928</v>
      </c>
      <c r="D96" s="84" t="s">
        <v>929</v>
      </c>
      <c r="E96" s="84" t="s">
        <v>930</v>
      </c>
      <c r="F96" s="86">
        <v>141718</v>
      </c>
      <c r="G96" s="87">
        <v>136879</v>
      </c>
      <c r="H96" s="86">
        <v>323</v>
      </c>
      <c r="I96" s="86">
        <v>347</v>
      </c>
      <c r="J96" s="86">
        <v>6094</v>
      </c>
      <c r="K96" s="86">
        <v>11900</v>
      </c>
      <c r="L96" s="86">
        <v>11871</v>
      </c>
      <c r="M96" s="86">
        <v>11841</v>
      </c>
      <c r="N96" s="86">
        <v>11812</v>
      </c>
      <c r="O96" s="86">
        <v>84470</v>
      </c>
      <c r="P96" s="87">
        <f t="shared" si="1"/>
        <v>138658</v>
      </c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  <c r="AD96" s="81"/>
      <c r="AE96" s="81"/>
      <c r="AF96" s="81"/>
      <c r="AG96" s="81"/>
      <c r="AH96" s="81"/>
      <c r="AI96" s="81"/>
      <c r="AJ96" s="81"/>
      <c r="AK96" s="81"/>
      <c r="AL96" s="81"/>
      <c r="AM96" s="81"/>
      <c r="AN96" s="81"/>
      <c r="AO96" s="81"/>
      <c r="AP96" s="81"/>
      <c r="AQ96" s="81"/>
      <c r="AR96" s="81"/>
      <c r="AS96" s="81"/>
      <c r="AT96" s="81"/>
      <c r="AU96" s="81"/>
      <c r="AV96" s="81"/>
      <c r="AW96" s="81"/>
      <c r="AX96" s="81"/>
      <c r="AY96" s="81"/>
      <c r="AZ96" s="81"/>
      <c r="BA96" s="81"/>
      <c r="BB96" s="81"/>
      <c r="BC96" s="81"/>
      <c r="BD96" s="81"/>
      <c r="BE96" s="81"/>
      <c r="BF96" s="81"/>
      <c r="BG96" s="81"/>
      <c r="BH96" s="81"/>
      <c r="BI96" s="81"/>
      <c r="BJ96" s="81"/>
      <c r="BK96" s="81"/>
      <c r="BL96" s="81"/>
      <c r="BM96" s="81"/>
      <c r="BN96" s="81"/>
      <c r="BO96" s="81"/>
      <c r="BP96" s="81"/>
      <c r="BQ96" s="81"/>
      <c r="BR96" s="81"/>
      <c r="BS96" s="81"/>
      <c r="BT96" s="81"/>
      <c r="BU96" s="81"/>
      <c r="BV96" s="81"/>
      <c r="BW96" s="81"/>
      <c r="BX96" s="81"/>
      <c r="BY96" s="81"/>
      <c r="BZ96" s="81"/>
    </row>
    <row r="97" spans="1:78" s="88" customFormat="1" ht="63" x14ac:dyDescent="0.25">
      <c r="A97" s="84" t="s">
        <v>931</v>
      </c>
      <c r="B97" s="85" t="s">
        <v>637</v>
      </c>
      <c r="C97" s="85" t="s">
        <v>932</v>
      </c>
      <c r="D97" s="84" t="s">
        <v>933</v>
      </c>
      <c r="E97" s="84" t="s">
        <v>934</v>
      </c>
      <c r="F97" s="86">
        <v>307500</v>
      </c>
      <c r="G97" s="87">
        <v>299319</v>
      </c>
      <c r="H97" s="86">
        <v>2222</v>
      </c>
      <c r="I97" s="86">
        <v>2580</v>
      </c>
      <c r="J97" s="86">
        <v>7011</v>
      </c>
      <c r="K97" s="86">
        <v>20343</v>
      </c>
      <c r="L97" s="86">
        <v>20192</v>
      </c>
      <c r="M97" s="86">
        <v>20038</v>
      </c>
      <c r="N97" s="86">
        <v>19890</v>
      </c>
      <c r="O97" s="86">
        <v>214525</v>
      </c>
      <c r="P97" s="87">
        <f t="shared" si="1"/>
        <v>306801</v>
      </c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1"/>
      <c r="AG97" s="81"/>
      <c r="AH97" s="81"/>
      <c r="AI97" s="81"/>
      <c r="AJ97" s="81"/>
      <c r="AK97" s="81"/>
      <c r="AL97" s="81"/>
      <c r="AM97" s="81"/>
      <c r="AN97" s="81"/>
      <c r="AO97" s="81"/>
      <c r="AP97" s="81"/>
      <c r="AQ97" s="81"/>
      <c r="AR97" s="81"/>
      <c r="AS97" s="81"/>
      <c r="AT97" s="81"/>
      <c r="AU97" s="81"/>
      <c r="AV97" s="81"/>
      <c r="AW97" s="81"/>
      <c r="AX97" s="81"/>
      <c r="AY97" s="81"/>
      <c r="AZ97" s="81"/>
      <c r="BA97" s="81"/>
      <c r="BB97" s="81"/>
      <c r="BC97" s="81"/>
      <c r="BD97" s="81"/>
      <c r="BE97" s="81"/>
      <c r="BF97" s="81"/>
      <c r="BG97" s="81"/>
      <c r="BH97" s="81"/>
      <c r="BI97" s="81"/>
      <c r="BJ97" s="81"/>
      <c r="BK97" s="81"/>
      <c r="BL97" s="81"/>
      <c r="BM97" s="81"/>
      <c r="BN97" s="81"/>
      <c r="BO97" s="81"/>
      <c r="BP97" s="81"/>
      <c r="BQ97" s="81"/>
      <c r="BR97" s="81"/>
      <c r="BS97" s="81"/>
      <c r="BT97" s="81"/>
      <c r="BU97" s="81"/>
      <c r="BV97" s="81"/>
      <c r="BW97" s="81"/>
      <c r="BX97" s="81"/>
      <c r="BY97" s="81"/>
      <c r="BZ97" s="81"/>
    </row>
    <row r="98" spans="1:78" s="88" customFormat="1" ht="63" x14ac:dyDescent="0.25">
      <c r="A98" s="84" t="s">
        <v>935</v>
      </c>
      <c r="B98" s="85" t="s">
        <v>637</v>
      </c>
      <c r="C98" s="85" t="s">
        <v>936</v>
      </c>
      <c r="D98" s="84" t="s">
        <v>933</v>
      </c>
      <c r="E98" s="84" t="s">
        <v>937</v>
      </c>
      <c r="F98" s="86">
        <v>327351</v>
      </c>
      <c r="G98" s="87">
        <v>327351</v>
      </c>
      <c r="H98" s="86">
        <v>690</v>
      </c>
      <c r="I98" s="86">
        <v>12904</v>
      </c>
      <c r="J98" s="86">
        <v>25044</v>
      </c>
      <c r="K98" s="86">
        <v>24980</v>
      </c>
      <c r="L98" s="86">
        <v>24919</v>
      </c>
      <c r="M98" s="86">
        <v>24857</v>
      </c>
      <c r="N98" s="86">
        <v>24797</v>
      </c>
      <c r="O98" s="86">
        <v>195052</v>
      </c>
      <c r="P98" s="87">
        <f t="shared" si="1"/>
        <v>333243</v>
      </c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  <c r="AD98" s="81"/>
      <c r="AE98" s="81"/>
      <c r="AF98" s="81"/>
      <c r="AG98" s="81"/>
      <c r="AH98" s="81"/>
      <c r="AI98" s="81"/>
      <c r="AJ98" s="81"/>
      <c r="AK98" s="81"/>
      <c r="AL98" s="81"/>
      <c r="AM98" s="81"/>
      <c r="AN98" s="81"/>
      <c r="AO98" s="81"/>
      <c r="AP98" s="81"/>
      <c r="AQ98" s="81"/>
      <c r="AR98" s="81"/>
      <c r="AS98" s="81"/>
      <c r="AT98" s="81"/>
      <c r="AU98" s="81"/>
      <c r="AV98" s="81"/>
      <c r="AW98" s="81"/>
      <c r="AX98" s="81"/>
      <c r="AY98" s="81"/>
      <c r="AZ98" s="81"/>
      <c r="BA98" s="81"/>
      <c r="BB98" s="81"/>
      <c r="BC98" s="81"/>
      <c r="BD98" s="81"/>
      <c r="BE98" s="81"/>
      <c r="BF98" s="81"/>
      <c r="BG98" s="81"/>
      <c r="BH98" s="81"/>
      <c r="BI98" s="81"/>
      <c r="BJ98" s="81"/>
      <c r="BK98" s="81"/>
      <c r="BL98" s="81"/>
      <c r="BM98" s="81"/>
      <c r="BN98" s="81"/>
      <c r="BO98" s="81"/>
      <c r="BP98" s="81"/>
      <c r="BQ98" s="81"/>
      <c r="BR98" s="81"/>
      <c r="BS98" s="81"/>
      <c r="BT98" s="81"/>
      <c r="BU98" s="81"/>
      <c r="BV98" s="81"/>
      <c r="BW98" s="81"/>
      <c r="BX98" s="81"/>
      <c r="BY98" s="81"/>
      <c r="BZ98" s="81"/>
    </row>
    <row r="99" spans="1:78" ht="94.5" x14ac:dyDescent="0.25">
      <c r="A99" s="84" t="s">
        <v>938</v>
      </c>
      <c r="B99" s="85" t="s">
        <v>637</v>
      </c>
      <c r="C99" s="85" t="s">
        <v>939</v>
      </c>
      <c r="D99" s="84" t="s">
        <v>940</v>
      </c>
      <c r="E99" s="89" t="s">
        <v>941</v>
      </c>
      <c r="F99" s="86">
        <v>451040</v>
      </c>
      <c r="G99" s="87">
        <v>90200</v>
      </c>
      <c r="H99" s="86">
        <v>891</v>
      </c>
      <c r="I99" s="86">
        <v>5234</v>
      </c>
      <c r="J99" s="86">
        <v>12780</v>
      </c>
      <c r="K99" s="86">
        <v>32214</v>
      </c>
      <c r="L99" s="86">
        <v>31807</v>
      </c>
      <c r="M99" s="86">
        <v>31394</v>
      </c>
      <c r="N99" s="86">
        <v>30993</v>
      </c>
      <c r="O99" s="91">
        <v>309509</v>
      </c>
      <c r="P99" s="87">
        <f t="shared" si="1"/>
        <v>454822</v>
      </c>
    </row>
    <row r="100" spans="1:78" ht="63" x14ac:dyDescent="0.25">
      <c r="A100" s="84" t="s">
        <v>942</v>
      </c>
      <c r="B100" s="85" t="s">
        <v>637</v>
      </c>
      <c r="C100" s="85" t="s">
        <v>943</v>
      </c>
      <c r="D100" s="92" t="s">
        <v>944</v>
      </c>
      <c r="E100" s="93" t="s">
        <v>945</v>
      </c>
      <c r="F100" s="86">
        <v>296350</v>
      </c>
      <c r="G100" s="87">
        <v>0</v>
      </c>
      <c r="H100" s="86">
        <v>1747</v>
      </c>
      <c r="I100" s="86">
        <v>3215</v>
      </c>
      <c r="J100" s="86">
        <v>3215</v>
      </c>
      <c r="K100" s="86">
        <v>19209</v>
      </c>
      <c r="L100" s="86">
        <v>20482</v>
      </c>
      <c r="M100" s="86">
        <v>20292</v>
      </c>
      <c r="N100" s="86">
        <v>20102</v>
      </c>
      <c r="O100" s="91">
        <v>244140</v>
      </c>
      <c r="P100" s="87">
        <f t="shared" si="1"/>
        <v>332402</v>
      </c>
    </row>
    <row r="101" spans="1:78" ht="47.25" x14ac:dyDescent="0.25">
      <c r="A101" s="84" t="s">
        <v>946</v>
      </c>
      <c r="B101" s="85" t="s">
        <v>637</v>
      </c>
      <c r="C101" s="94" t="s">
        <v>947</v>
      </c>
      <c r="D101" s="92" t="s">
        <v>948</v>
      </c>
      <c r="E101" s="93" t="s">
        <v>949</v>
      </c>
      <c r="F101" s="95">
        <v>587705</v>
      </c>
      <c r="G101" s="87">
        <v>0</v>
      </c>
      <c r="H101" s="86">
        <v>3966</v>
      </c>
      <c r="I101" s="86">
        <v>7082</v>
      </c>
      <c r="J101" s="86">
        <v>7082</v>
      </c>
      <c r="K101" s="86">
        <v>33319</v>
      </c>
      <c r="L101" s="86">
        <v>41694</v>
      </c>
      <c r="M101" s="86">
        <v>41271</v>
      </c>
      <c r="N101" s="86">
        <v>40849</v>
      </c>
      <c r="O101" s="91">
        <v>492537</v>
      </c>
      <c r="P101" s="87">
        <f>SUM(H101:O101)</f>
        <v>667800</v>
      </c>
    </row>
    <row r="102" spans="1:78" ht="47.25" x14ac:dyDescent="0.25">
      <c r="A102" s="84" t="s">
        <v>950</v>
      </c>
      <c r="B102" s="85" t="s">
        <v>637</v>
      </c>
      <c r="C102" s="94" t="s">
        <v>951</v>
      </c>
      <c r="D102" s="96" t="s">
        <v>952</v>
      </c>
      <c r="E102" s="96" t="s">
        <v>953</v>
      </c>
      <c r="F102" s="95">
        <v>188533</v>
      </c>
      <c r="G102" s="87">
        <v>0</v>
      </c>
      <c r="H102" s="86">
        <v>2748</v>
      </c>
      <c r="I102" s="86">
        <v>5496</v>
      </c>
      <c r="J102" s="86">
        <v>5496</v>
      </c>
      <c r="K102" s="86">
        <v>11166</v>
      </c>
      <c r="L102" s="86">
        <v>16597</v>
      </c>
      <c r="M102" s="86">
        <v>16279</v>
      </c>
      <c r="N102" s="86">
        <v>15642</v>
      </c>
      <c r="O102" s="91">
        <v>169313</v>
      </c>
      <c r="P102" s="87">
        <f t="shared" ref="P102:P105" si="2">SUM(H102:O102)</f>
        <v>242737</v>
      </c>
    </row>
    <row r="103" spans="1:78" ht="63" x14ac:dyDescent="0.25">
      <c r="A103" s="84" t="s">
        <v>954</v>
      </c>
      <c r="B103" s="85" t="s">
        <v>637</v>
      </c>
      <c r="C103" s="94" t="s">
        <v>955</v>
      </c>
      <c r="D103" s="96" t="s">
        <v>952</v>
      </c>
      <c r="E103" s="96" t="s">
        <v>815</v>
      </c>
      <c r="F103" s="95">
        <v>105221</v>
      </c>
      <c r="G103" s="87">
        <v>0</v>
      </c>
      <c r="H103" s="86">
        <v>1315</v>
      </c>
      <c r="I103" s="86">
        <v>2631</v>
      </c>
      <c r="J103" s="86">
        <v>2631</v>
      </c>
      <c r="K103" s="86">
        <v>10123</v>
      </c>
      <c r="L103" s="86">
        <v>17334</v>
      </c>
      <c r="M103" s="86">
        <v>16958</v>
      </c>
      <c r="N103" s="86">
        <v>16582</v>
      </c>
      <c r="O103" s="91">
        <v>55081</v>
      </c>
      <c r="P103" s="87">
        <f t="shared" si="2"/>
        <v>122655</v>
      </c>
    </row>
    <row r="104" spans="1:78" ht="47.25" x14ac:dyDescent="0.25">
      <c r="A104" s="84" t="s">
        <v>956</v>
      </c>
      <c r="B104" s="85" t="s">
        <v>637</v>
      </c>
      <c r="C104" s="94" t="s">
        <v>957</v>
      </c>
      <c r="D104" s="96" t="s">
        <v>952</v>
      </c>
      <c r="E104" s="96" t="s">
        <v>815</v>
      </c>
      <c r="F104" s="95">
        <v>78399</v>
      </c>
      <c r="G104" s="87">
        <v>0</v>
      </c>
      <c r="H104" s="86">
        <v>980</v>
      </c>
      <c r="I104" s="86">
        <v>1960</v>
      </c>
      <c r="J104" s="86">
        <v>1960</v>
      </c>
      <c r="K104" s="86">
        <v>7542</v>
      </c>
      <c r="L104" s="86">
        <v>12915</v>
      </c>
      <c r="M104" s="86">
        <v>12635</v>
      </c>
      <c r="N104" s="86">
        <v>12355</v>
      </c>
      <c r="O104" s="91">
        <v>41036</v>
      </c>
      <c r="P104" s="87">
        <f t="shared" si="2"/>
        <v>91383</v>
      </c>
    </row>
    <row r="105" spans="1:78" ht="63" x14ac:dyDescent="0.25">
      <c r="A105" s="84" t="s">
        <v>958</v>
      </c>
      <c r="B105" s="85" t="s">
        <v>637</v>
      </c>
      <c r="C105" s="94" t="s">
        <v>959</v>
      </c>
      <c r="D105" s="96" t="s">
        <v>952</v>
      </c>
      <c r="E105" s="96" t="s">
        <v>815</v>
      </c>
      <c r="F105" s="95">
        <v>57832</v>
      </c>
      <c r="G105" s="87">
        <v>0</v>
      </c>
      <c r="H105" s="86">
        <v>723</v>
      </c>
      <c r="I105" s="86">
        <v>1446</v>
      </c>
      <c r="J105" s="86">
        <v>1446</v>
      </c>
      <c r="K105" s="86">
        <v>5563</v>
      </c>
      <c r="L105" s="86">
        <v>9525</v>
      </c>
      <c r="M105" s="86">
        <v>9319</v>
      </c>
      <c r="N105" s="86">
        <v>9112</v>
      </c>
      <c r="O105" s="91">
        <v>30278</v>
      </c>
      <c r="P105" s="87">
        <f t="shared" si="2"/>
        <v>67412</v>
      </c>
    </row>
    <row r="106" spans="1:78" x14ac:dyDescent="0.25">
      <c r="A106" s="218" t="s">
        <v>960</v>
      </c>
      <c r="B106" s="218"/>
      <c r="C106" s="218"/>
      <c r="D106" s="219"/>
      <c r="E106" s="219"/>
      <c r="F106" s="97">
        <f>SUM(F9:F105)</f>
        <v>68774055</v>
      </c>
      <c r="G106" s="97">
        <f>SUM(G9:G105)</f>
        <v>50316161</v>
      </c>
      <c r="H106" s="97">
        <f>SUM(H9:H105)</f>
        <v>3770117</v>
      </c>
      <c r="I106" s="97">
        <f t="shared" ref="I106:P106" si="3">SUM(I9:I105)</f>
        <v>3610908</v>
      </c>
      <c r="J106" s="97">
        <f t="shared" si="3"/>
        <v>3634044</v>
      </c>
      <c r="K106" s="97">
        <f t="shared" si="3"/>
        <v>3683063</v>
      </c>
      <c r="L106" s="97">
        <f t="shared" si="3"/>
        <v>3538663</v>
      </c>
      <c r="M106" s="97">
        <f t="shared" si="3"/>
        <v>3313197</v>
      </c>
      <c r="N106" s="97">
        <f t="shared" si="3"/>
        <v>3095836</v>
      </c>
      <c r="O106" s="97">
        <f t="shared" si="3"/>
        <v>26968076</v>
      </c>
      <c r="P106" s="97">
        <f t="shared" si="3"/>
        <v>51613904</v>
      </c>
    </row>
    <row r="107" spans="1:78" x14ac:dyDescent="0.25">
      <c r="A107" s="217" t="s">
        <v>961</v>
      </c>
      <c r="B107" s="217"/>
      <c r="C107" s="217"/>
      <c r="D107" s="217"/>
      <c r="E107" s="217"/>
      <c r="F107" s="217"/>
      <c r="G107" s="217"/>
      <c r="H107" s="217"/>
      <c r="I107" s="217"/>
      <c r="J107" s="217"/>
      <c r="K107" s="217"/>
      <c r="L107" s="217"/>
      <c r="M107" s="217"/>
      <c r="N107" s="217"/>
      <c r="O107" s="217"/>
      <c r="P107" s="217"/>
    </row>
    <row r="108" spans="1:78" s="88" customFormat="1" ht="47.25" x14ac:dyDescent="0.25">
      <c r="A108" s="84" t="s">
        <v>636</v>
      </c>
      <c r="B108" s="85" t="s">
        <v>637</v>
      </c>
      <c r="C108" s="85" t="s">
        <v>962</v>
      </c>
      <c r="D108" s="84" t="s">
        <v>963</v>
      </c>
      <c r="E108" s="98" t="s">
        <v>964</v>
      </c>
      <c r="F108" s="99">
        <v>506490</v>
      </c>
      <c r="G108" s="100">
        <v>162096</v>
      </c>
      <c r="H108" s="101">
        <v>10975</v>
      </c>
      <c r="I108" s="101">
        <v>51324</v>
      </c>
      <c r="J108" s="101">
        <v>50999</v>
      </c>
      <c r="K108" s="101">
        <v>50731</v>
      </c>
      <c r="L108" s="101">
        <v>0</v>
      </c>
      <c r="M108" s="101">
        <v>0</v>
      </c>
      <c r="N108" s="101">
        <v>0</v>
      </c>
      <c r="O108" s="86">
        <v>0</v>
      </c>
      <c r="P108" s="87">
        <f>SUM(H108:O108)</f>
        <v>164029</v>
      </c>
      <c r="Q108" s="81"/>
      <c r="R108" s="81"/>
      <c r="S108" s="81"/>
      <c r="T108" s="81"/>
      <c r="U108" s="81"/>
      <c r="V108" s="81"/>
      <c r="W108" s="81"/>
      <c r="X108" s="81"/>
      <c r="Y108" s="81"/>
      <c r="Z108" s="81"/>
      <c r="AA108" s="81"/>
      <c r="AB108" s="81"/>
      <c r="AC108" s="81"/>
      <c r="AD108" s="81"/>
      <c r="AE108" s="81"/>
      <c r="AF108" s="81"/>
      <c r="AG108" s="81"/>
      <c r="AH108" s="81"/>
      <c r="AI108" s="81"/>
      <c r="AJ108" s="81"/>
      <c r="AK108" s="81"/>
      <c r="AL108" s="81"/>
      <c r="AM108" s="81"/>
      <c r="AN108" s="81"/>
      <c r="AO108" s="81"/>
      <c r="AP108" s="81"/>
      <c r="AQ108" s="81"/>
      <c r="AR108" s="81"/>
      <c r="AS108" s="81"/>
      <c r="AT108" s="81"/>
      <c r="AU108" s="81"/>
      <c r="AV108" s="81"/>
      <c r="AW108" s="81"/>
      <c r="AX108" s="81"/>
      <c r="AY108" s="81"/>
      <c r="AZ108" s="81"/>
      <c r="BA108" s="81"/>
      <c r="BB108" s="81"/>
      <c r="BC108" s="81"/>
      <c r="BD108" s="81"/>
      <c r="BE108" s="81"/>
      <c r="BF108" s="81"/>
      <c r="BG108" s="81"/>
      <c r="BH108" s="81"/>
      <c r="BI108" s="81"/>
      <c r="BJ108" s="81"/>
      <c r="BK108" s="81"/>
      <c r="BL108" s="81"/>
      <c r="BM108" s="81"/>
      <c r="BN108" s="81"/>
      <c r="BO108" s="81"/>
      <c r="BP108" s="81"/>
      <c r="BQ108" s="81"/>
      <c r="BR108" s="81"/>
      <c r="BS108" s="81"/>
      <c r="BT108" s="81"/>
      <c r="BU108" s="81"/>
      <c r="BV108" s="81"/>
      <c r="BW108" s="81"/>
      <c r="BX108" s="81"/>
      <c r="BY108" s="81"/>
      <c r="BZ108" s="81"/>
    </row>
    <row r="109" spans="1:78" s="88" customFormat="1" ht="63" x14ac:dyDescent="0.25">
      <c r="A109" s="84" t="s">
        <v>641</v>
      </c>
      <c r="B109" s="85" t="s">
        <v>637</v>
      </c>
      <c r="C109" s="85" t="s">
        <v>965</v>
      </c>
      <c r="D109" s="84" t="s">
        <v>966</v>
      </c>
      <c r="E109" s="98" t="s">
        <v>669</v>
      </c>
      <c r="F109" s="99">
        <v>429707</v>
      </c>
      <c r="G109" s="100">
        <v>21156</v>
      </c>
      <c r="H109" s="101">
        <v>14184</v>
      </c>
      <c r="I109" s="101">
        <v>7065</v>
      </c>
      <c r="J109" s="101">
        <v>0</v>
      </c>
      <c r="K109" s="101">
        <v>0</v>
      </c>
      <c r="L109" s="101">
        <v>0</v>
      </c>
      <c r="M109" s="101">
        <v>0</v>
      </c>
      <c r="N109" s="101">
        <v>0</v>
      </c>
      <c r="O109" s="86">
        <v>0</v>
      </c>
      <c r="P109" s="87">
        <f t="shared" ref="P109:P119" si="4">SUM(H109:O109)</f>
        <v>21249</v>
      </c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  <c r="AO109" s="81"/>
      <c r="AP109" s="81"/>
      <c r="AQ109" s="81"/>
      <c r="AR109" s="81"/>
      <c r="AS109" s="81"/>
      <c r="AT109" s="81"/>
      <c r="AU109" s="81"/>
      <c r="AV109" s="81"/>
      <c r="AW109" s="81"/>
      <c r="AX109" s="81"/>
      <c r="AY109" s="81"/>
      <c r="AZ109" s="81"/>
      <c r="BA109" s="81"/>
      <c r="BB109" s="81"/>
      <c r="BC109" s="81"/>
      <c r="BD109" s="81"/>
      <c r="BE109" s="81"/>
      <c r="BF109" s="81"/>
      <c r="BG109" s="81"/>
      <c r="BH109" s="81"/>
      <c r="BI109" s="81"/>
      <c r="BJ109" s="81"/>
      <c r="BK109" s="81"/>
      <c r="BL109" s="81"/>
      <c r="BM109" s="81"/>
      <c r="BN109" s="81"/>
      <c r="BO109" s="81"/>
      <c r="BP109" s="81"/>
      <c r="BQ109" s="81"/>
      <c r="BR109" s="81"/>
      <c r="BS109" s="81"/>
      <c r="BT109" s="81"/>
      <c r="BU109" s="81"/>
      <c r="BV109" s="81"/>
      <c r="BW109" s="81"/>
      <c r="BX109" s="81"/>
      <c r="BY109" s="81"/>
      <c r="BZ109" s="81"/>
    </row>
    <row r="110" spans="1:78" s="88" customFormat="1" ht="78.75" x14ac:dyDescent="0.25">
      <c r="A110" s="84" t="s">
        <v>645</v>
      </c>
      <c r="B110" s="85" t="s">
        <v>637</v>
      </c>
      <c r="C110" s="85" t="s">
        <v>967</v>
      </c>
      <c r="D110" s="84" t="s">
        <v>968</v>
      </c>
      <c r="E110" s="98" t="s">
        <v>969</v>
      </c>
      <c r="F110" s="99">
        <v>249000</v>
      </c>
      <c r="G110" s="100">
        <v>174980</v>
      </c>
      <c r="H110" s="101">
        <v>27754</v>
      </c>
      <c r="I110" s="101">
        <v>27617</v>
      </c>
      <c r="J110" s="101">
        <v>27481</v>
      </c>
      <c r="K110" s="101">
        <v>27345</v>
      </c>
      <c r="L110" s="101">
        <v>27209</v>
      </c>
      <c r="M110" s="101">
        <v>27073</v>
      </c>
      <c r="N110" s="101">
        <v>13468</v>
      </c>
      <c r="O110" s="86"/>
      <c r="P110" s="87">
        <f t="shared" si="4"/>
        <v>177947</v>
      </c>
      <c r="Q110" s="81"/>
      <c r="R110" s="81"/>
      <c r="S110" s="81"/>
      <c r="T110" s="81"/>
      <c r="U110" s="81"/>
      <c r="V110" s="81"/>
      <c r="W110" s="81"/>
      <c r="X110" s="81"/>
      <c r="Y110" s="81"/>
      <c r="Z110" s="81"/>
      <c r="AA110" s="81"/>
      <c r="AB110" s="81"/>
      <c r="AC110" s="81"/>
      <c r="AD110" s="81"/>
      <c r="AE110" s="81"/>
      <c r="AF110" s="81"/>
      <c r="AG110" s="81"/>
      <c r="AH110" s="81"/>
      <c r="AI110" s="81"/>
      <c r="AJ110" s="81"/>
      <c r="AK110" s="81"/>
      <c r="AL110" s="81"/>
      <c r="AM110" s="81"/>
      <c r="AN110" s="81"/>
      <c r="AO110" s="81"/>
      <c r="AP110" s="81"/>
      <c r="AQ110" s="81"/>
      <c r="AR110" s="81"/>
      <c r="AS110" s="81"/>
      <c r="AT110" s="81"/>
      <c r="AU110" s="81"/>
      <c r="AV110" s="81"/>
      <c r="AW110" s="81"/>
      <c r="AX110" s="81"/>
      <c r="AY110" s="81"/>
      <c r="AZ110" s="81"/>
      <c r="BA110" s="81"/>
      <c r="BB110" s="81"/>
      <c r="BC110" s="81"/>
      <c r="BD110" s="81"/>
      <c r="BE110" s="81"/>
      <c r="BF110" s="81"/>
      <c r="BG110" s="81"/>
      <c r="BH110" s="81"/>
      <c r="BI110" s="81"/>
      <c r="BJ110" s="81"/>
      <c r="BK110" s="81"/>
      <c r="BL110" s="81"/>
      <c r="BM110" s="81"/>
      <c r="BN110" s="81"/>
      <c r="BO110" s="81"/>
      <c r="BP110" s="81"/>
      <c r="BQ110" s="81"/>
      <c r="BR110" s="81"/>
      <c r="BS110" s="81"/>
      <c r="BT110" s="81"/>
      <c r="BU110" s="81"/>
      <c r="BV110" s="81"/>
      <c r="BW110" s="81"/>
      <c r="BX110" s="81"/>
      <c r="BY110" s="81"/>
      <c r="BZ110" s="81"/>
    </row>
    <row r="111" spans="1:78" s="88" customFormat="1" ht="141.75" x14ac:dyDescent="0.25">
      <c r="A111" s="84" t="s">
        <v>648</v>
      </c>
      <c r="B111" s="85" t="s">
        <v>637</v>
      </c>
      <c r="C111" s="85" t="s">
        <v>970</v>
      </c>
      <c r="D111" s="84" t="s">
        <v>971</v>
      </c>
      <c r="E111" s="98" t="s">
        <v>972</v>
      </c>
      <c r="F111" s="99">
        <v>67400</v>
      </c>
      <c r="G111" s="100">
        <v>63770</v>
      </c>
      <c r="H111" s="101">
        <v>7797</v>
      </c>
      <c r="I111" s="101">
        <v>7736</v>
      </c>
      <c r="J111" s="101">
        <v>7676</v>
      </c>
      <c r="K111" s="101">
        <v>7615</v>
      </c>
      <c r="L111" s="101">
        <v>7554</v>
      </c>
      <c r="M111" s="101">
        <v>7493</v>
      </c>
      <c r="N111" s="101">
        <v>7432</v>
      </c>
      <c r="O111" s="86">
        <v>10467</v>
      </c>
      <c r="P111" s="87">
        <f t="shared" si="4"/>
        <v>63770</v>
      </c>
      <c r="Q111" s="81"/>
      <c r="R111" s="81"/>
      <c r="S111" s="81"/>
      <c r="T111" s="81"/>
      <c r="U111" s="81"/>
      <c r="V111" s="81"/>
      <c r="W111" s="81"/>
      <c r="X111" s="81"/>
      <c r="Y111" s="81"/>
      <c r="Z111" s="81"/>
      <c r="AA111" s="81"/>
      <c r="AB111" s="81"/>
      <c r="AC111" s="81"/>
      <c r="AD111" s="81"/>
      <c r="AE111" s="81"/>
      <c r="AF111" s="81"/>
      <c r="AG111" s="81"/>
      <c r="AH111" s="81"/>
      <c r="AI111" s="81"/>
      <c r="AJ111" s="81"/>
      <c r="AK111" s="81"/>
      <c r="AL111" s="81"/>
      <c r="AM111" s="81"/>
      <c r="AN111" s="81"/>
      <c r="AO111" s="81"/>
      <c r="AP111" s="81"/>
      <c r="AQ111" s="81"/>
      <c r="AR111" s="81"/>
      <c r="AS111" s="81"/>
      <c r="AT111" s="81"/>
      <c r="AU111" s="81"/>
      <c r="AV111" s="81"/>
      <c r="AW111" s="81"/>
      <c r="AX111" s="81"/>
      <c r="AY111" s="81"/>
      <c r="AZ111" s="81"/>
      <c r="BA111" s="81"/>
      <c r="BB111" s="81"/>
      <c r="BC111" s="81"/>
      <c r="BD111" s="81"/>
      <c r="BE111" s="81"/>
      <c r="BF111" s="81"/>
      <c r="BG111" s="81"/>
      <c r="BH111" s="81"/>
      <c r="BI111" s="81"/>
      <c r="BJ111" s="81"/>
      <c r="BK111" s="81"/>
      <c r="BL111" s="81"/>
      <c r="BM111" s="81"/>
      <c r="BN111" s="81"/>
      <c r="BO111" s="81"/>
      <c r="BP111" s="81"/>
      <c r="BQ111" s="81"/>
      <c r="BR111" s="81"/>
      <c r="BS111" s="81"/>
      <c r="BT111" s="81"/>
      <c r="BU111" s="81"/>
      <c r="BV111" s="81"/>
      <c r="BW111" s="81"/>
      <c r="BX111" s="81"/>
      <c r="BY111" s="81"/>
      <c r="BZ111" s="81"/>
    </row>
    <row r="112" spans="1:78" s="88" customFormat="1" ht="78.75" x14ac:dyDescent="0.25">
      <c r="A112" s="84" t="s">
        <v>652</v>
      </c>
      <c r="B112" s="85" t="s">
        <v>637</v>
      </c>
      <c r="C112" s="85" t="s">
        <v>973</v>
      </c>
      <c r="D112" s="84" t="s">
        <v>971</v>
      </c>
      <c r="E112" s="98" t="s">
        <v>972</v>
      </c>
      <c r="F112" s="99">
        <v>69210</v>
      </c>
      <c r="G112" s="100">
        <v>65485</v>
      </c>
      <c r="H112" s="101">
        <v>8007</v>
      </c>
      <c r="I112" s="101">
        <v>7944</v>
      </c>
      <c r="J112" s="101">
        <v>7882</v>
      </c>
      <c r="K112" s="101">
        <v>7820</v>
      </c>
      <c r="L112" s="101">
        <v>7757</v>
      </c>
      <c r="M112" s="101">
        <v>7695</v>
      </c>
      <c r="N112" s="101">
        <v>7633</v>
      </c>
      <c r="O112" s="86">
        <v>13206</v>
      </c>
      <c r="P112" s="87">
        <f t="shared" si="4"/>
        <v>67944</v>
      </c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1"/>
      <c r="AC112" s="81"/>
      <c r="AD112" s="81"/>
      <c r="AE112" s="81"/>
      <c r="AF112" s="81"/>
      <c r="AG112" s="81"/>
      <c r="AH112" s="81"/>
      <c r="AI112" s="81"/>
      <c r="AJ112" s="81"/>
      <c r="AK112" s="81"/>
      <c r="AL112" s="81"/>
      <c r="AM112" s="81"/>
      <c r="AN112" s="81"/>
      <c r="AO112" s="81"/>
      <c r="AP112" s="81"/>
      <c r="AQ112" s="81"/>
      <c r="AR112" s="81"/>
      <c r="AS112" s="81"/>
      <c r="AT112" s="81"/>
      <c r="AU112" s="81"/>
      <c r="AV112" s="81"/>
      <c r="AW112" s="81"/>
      <c r="AX112" s="81"/>
      <c r="AY112" s="81"/>
      <c r="AZ112" s="81"/>
      <c r="BA112" s="81"/>
      <c r="BB112" s="81"/>
      <c r="BC112" s="81"/>
      <c r="BD112" s="81"/>
      <c r="BE112" s="81"/>
      <c r="BF112" s="81"/>
      <c r="BG112" s="81"/>
      <c r="BH112" s="81"/>
      <c r="BI112" s="81"/>
      <c r="BJ112" s="81"/>
      <c r="BK112" s="81"/>
      <c r="BL112" s="81"/>
      <c r="BM112" s="81"/>
      <c r="BN112" s="81"/>
      <c r="BO112" s="81"/>
      <c r="BP112" s="81"/>
      <c r="BQ112" s="81"/>
      <c r="BR112" s="81"/>
      <c r="BS112" s="81"/>
      <c r="BT112" s="81"/>
      <c r="BU112" s="81"/>
      <c r="BV112" s="81"/>
      <c r="BW112" s="81"/>
      <c r="BX112" s="81"/>
      <c r="BY112" s="81"/>
      <c r="BZ112" s="81"/>
    </row>
    <row r="113" spans="1:118" s="88" customFormat="1" ht="31.5" x14ac:dyDescent="0.25">
      <c r="A113" s="84" t="s">
        <v>656</v>
      </c>
      <c r="B113" s="85" t="s">
        <v>637</v>
      </c>
      <c r="C113" s="85" t="s">
        <v>974</v>
      </c>
      <c r="D113" s="84" t="s">
        <v>975</v>
      </c>
      <c r="E113" s="98" t="s">
        <v>976</v>
      </c>
      <c r="F113" s="99">
        <v>373233</v>
      </c>
      <c r="G113" s="100">
        <v>341506</v>
      </c>
      <c r="H113" s="101">
        <v>16721</v>
      </c>
      <c r="I113" s="101">
        <v>16681</v>
      </c>
      <c r="J113" s="101">
        <v>16620</v>
      </c>
      <c r="K113" s="101">
        <v>16570</v>
      </c>
      <c r="L113" s="101">
        <v>16400</v>
      </c>
      <c r="M113" s="101">
        <v>16350</v>
      </c>
      <c r="N113" s="101">
        <v>16300</v>
      </c>
      <c r="O113" s="86">
        <v>235110</v>
      </c>
      <c r="P113" s="87">
        <f t="shared" si="4"/>
        <v>350752</v>
      </c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81"/>
      <c r="AC113" s="81"/>
      <c r="AD113" s="81"/>
      <c r="AE113" s="81"/>
      <c r="AF113" s="81"/>
      <c r="AG113" s="81"/>
      <c r="AH113" s="81"/>
      <c r="AI113" s="81"/>
      <c r="AJ113" s="81"/>
      <c r="AK113" s="81"/>
      <c r="AL113" s="81"/>
      <c r="AM113" s="81"/>
      <c r="AN113" s="81"/>
      <c r="AO113" s="81"/>
      <c r="AP113" s="81"/>
      <c r="AQ113" s="81"/>
      <c r="AR113" s="81"/>
      <c r="AS113" s="81"/>
      <c r="AT113" s="81"/>
      <c r="AU113" s="81"/>
      <c r="AV113" s="81"/>
      <c r="AW113" s="81"/>
      <c r="AX113" s="81"/>
      <c r="AY113" s="81"/>
      <c r="AZ113" s="81"/>
      <c r="BA113" s="81"/>
      <c r="BB113" s="81"/>
      <c r="BC113" s="81"/>
      <c r="BD113" s="81"/>
      <c r="BE113" s="81"/>
      <c r="BF113" s="81"/>
      <c r="BG113" s="81"/>
      <c r="BH113" s="81"/>
      <c r="BI113" s="81"/>
      <c r="BJ113" s="81"/>
      <c r="BK113" s="81"/>
      <c r="BL113" s="81"/>
      <c r="BM113" s="81"/>
      <c r="BN113" s="81"/>
      <c r="BO113" s="81"/>
      <c r="BP113" s="81"/>
      <c r="BQ113" s="81"/>
      <c r="BR113" s="81"/>
      <c r="BS113" s="81"/>
      <c r="BT113" s="81"/>
      <c r="BU113" s="81"/>
      <c r="BV113" s="81"/>
      <c r="BW113" s="81"/>
      <c r="BX113" s="81"/>
      <c r="BY113" s="81"/>
      <c r="BZ113" s="81"/>
    </row>
    <row r="114" spans="1:118" s="88" customFormat="1" ht="31.5" x14ac:dyDescent="0.25">
      <c r="A114" s="84" t="s">
        <v>658</v>
      </c>
      <c r="B114" s="85" t="s">
        <v>637</v>
      </c>
      <c r="C114" s="85" t="s">
        <v>977</v>
      </c>
      <c r="D114" s="84" t="s">
        <v>978</v>
      </c>
      <c r="E114" s="98" t="s">
        <v>979</v>
      </c>
      <c r="F114" s="99">
        <v>272598</v>
      </c>
      <c r="G114" s="100">
        <v>250380</v>
      </c>
      <c r="H114" s="101">
        <v>12137</v>
      </c>
      <c r="I114" s="101">
        <v>12083</v>
      </c>
      <c r="J114" s="101">
        <v>12028</v>
      </c>
      <c r="K114" s="101">
        <v>12000</v>
      </c>
      <c r="L114" s="101">
        <v>11800</v>
      </c>
      <c r="M114" s="101">
        <v>11600</v>
      </c>
      <c r="N114" s="101">
        <v>11400</v>
      </c>
      <c r="O114" s="86">
        <v>182319</v>
      </c>
      <c r="P114" s="87">
        <f t="shared" si="4"/>
        <v>265367</v>
      </c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1"/>
      <c r="AC114" s="81"/>
      <c r="AD114" s="81"/>
      <c r="AE114" s="81"/>
      <c r="AF114" s="81"/>
      <c r="AG114" s="81"/>
      <c r="AH114" s="81"/>
      <c r="AI114" s="81"/>
      <c r="AJ114" s="81"/>
      <c r="AK114" s="81"/>
      <c r="AL114" s="81"/>
      <c r="AM114" s="81"/>
      <c r="AN114" s="81"/>
      <c r="AO114" s="81"/>
      <c r="AP114" s="81"/>
      <c r="AQ114" s="81"/>
      <c r="AR114" s="81"/>
      <c r="AS114" s="81"/>
      <c r="AT114" s="81"/>
      <c r="AU114" s="81"/>
      <c r="AV114" s="81"/>
      <c r="AW114" s="81"/>
      <c r="AX114" s="81"/>
      <c r="AY114" s="81"/>
      <c r="AZ114" s="81"/>
      <c r="BA114" s="81"/>
      <c r="BB114" s="81"/>
      <c r="BC114" s="81"/>
      <c r="BD114" s="81"/>
      <c r="BE114" s="81"/>
      <c r="BF114" s="81"/>
      <c r="BG114" s="81"/>
      <c r="BH114" s="81"/>
      <c r="BI114" s="81"/>
      <c r="BJ114" s="81"/>
      <c r="BK114" s="81"/>
      <c r="BL114" s="81"/>
      <c r="BM114" s="81"/>
      <c r="BN114" s="81"/>
      <c r="BO114" s="81"/>
      <c r="BP114" s="81"/>
      <c r="BQ114" s="81"/>
      <c r="BR114" s="81"/>
      <c r="BS114" s="81"/>
      <c r="BT114" s="81"/>
      <c r="BU114" s="81"/>
      <c r="BV114" s="81"/>
      <c r="BW114" s="81"/>
      <c r="BX114" s="81"/>
      <c r="BY114" s="81"/>
      <c r="BZ114" s="81"/>
    </row>
    <row r="115" spans="1:118" s="88" customFormat="1" ht="47.25" x14ac:dyDescent="0.25">
      <c r="A115" s="84" t="s">
        <v>662</v>
      </c>
      <c r="B115" s="85" t="s">
        <v>637</v>
      </c>
      <c r="C115" s="85" t="s">
        <v>980</v>
      </c>
      <c r="D115" s="84" t="s">
        <v>981</v>
      </c>
      <c r="E115" s="98" t="s">
        <v>982</v>
      </c>
      <c r="F115" s="99">
        <v>150209</v>
      </c>
      <c r="G115" s="100">
        <v>108000</v>
      </c>
      <c r="H115" s="101">
        <v>6650</v>
      </c>
      <c r="I115" s="101">
        <v>6500</v>
      </c>
      <c r="J115" s="101">
        <v>6470</v>
      </c>
      <c r="K115" s="101">
        <v>6300</v>
      </c>
      <c r="L115" s="101">
        <v>6250</v>
      </c>
      <c r="M115" s="101">
        <v>6200</v>
      </c>
      <c r="N115" s="101">
        <v>6150</v>
      </c>
      <c r="O115" s="86">
        <v>72485</v>
      </c>
      <c r="P115" s="87">
        <f t="shared" si="4"/>
        <v>117005</v>
      </c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1"/>
      <c r="AC115" s="81"/>
      <c r="AD115" s="81"/>
      <c r="AE115" s="81"/>
      <c r="AF115" s="81"/>
      <c r="AG115" s="81"/>
      <c r="AH115" s="81"/>
      <c r="AI115" s="81"/>
      <c r="AJ115" s="81"/>
      <c r="AK115" s="81"/>
      <c r="AL115" s="81"/>
      <c r="AM115" s="81"/>
      <c r="AN115" s="81"/>
      <c r="AO115" s="81"/>
      <c r="AP115" s="81"/>
      <c r="AQ115" s="81"/>
      <c r="AR115" s="81"/>
      <c r="AS115" s="81"/>
      <c r="AT115" s="81"/>
      <c r="AU115" s="81"/>
      <c r="AV115" s="81"/>
      <c r="AW115" s="81"/>
      <c r="AX115" s="81"/>
      <c r="AY115" s="81"/>
      <c r="AZ115" s="81"/>
      <c r="BA115" s="81"/>
      <c r="BB115" s="81"/>
      <c r="BC115" s="81"/>
      <c r="BD115" s="81"/>
      <c r="BE115" s="81"/>
      <c r="BF115" s="81"/>
      <c r="BG115" s="81"/>
      <c r="BH115" s="81"/>
      <c r="BI115" s="81"/>
      <c r="BJ115" s="81"/>
      <c r="BK115" s="81"/>
      <c r="BL115" s="81"/>
      <c r="BM115" s="81"/>
      <c r="BN115" s="81"/>
      <c r="BO115" s="81"/>
      <c r="BP115" s="81"/>
      <c r="BQ115" s="81"/>
      <c r="BR115" s="81"/>
      <c r="BS115" s="81"/>
      <c r="BT115" s="81"/>
      <c r="BU115" s="81"/>
      <c r="BV115" s="81"/>
      <c r="BW115" s="81"/>
      <c r="BX115" s="81"/>
      <c r="BY115" s="81"/>
      <c r="BZ115" s="81"/>
    </row>
    <row r="116" spans="1:118" s="88" customFormat="1" x14ac:dyDescent="0.25">
      <c r="A116" s="84" t="s">
        <v>666</v>
      </c>
      <c r="B116" s="85" t="s">
        <v>637</v>
      </c>
      <c r="C116" s="85" t="s">
        <v>983</v>
      </c>
      <c r="D116" s="84" t="s">
        <v>984</v>
      </c>
      <c r="E116" s="98" t="s">
        <v>985</v>
      </c>
      <c r="F116" s="99">
        <v>554574</v>
      </c>
      <c r="G116" s="100">
        <v>530064</v>
      </c>
      <c r="H116" s="101">
        <v>19632</v>
      </c>
      <c r="I116" s="101">
        <v>19632</v>
      </c>
      <c r="J116" s="101">
        <v>19632</v>
      </c>
      <c r="K116" s="101">
        <v>19632</v>
      </c>
      <c r="L116" s="101">
        <v>19632</v>
      </c>
      <c r="M116" s="101">
        <v>19632</v>
      </c>
      <c r="N116" s="101">
        <v>19632</v>
      </c>
      <c r="O116" s="86">
        <v>392640</v>
      </c>
      <c r="P116" s="87">
        <f t="shared" si="4"/>
        <v>530064</v>
      </c>
      <c r="Q116" s="81"/>
      <c r="R116" s="81"/>
      <c r="S116" s="81"/>
      <c r="T116" s="81"/>
      <c r="U116" s="81"/>
      <c r="V116" s="81"/>
      <c r="W116" s="81"/>
      <c r="X116" s="81"/>
      <c r="Y116" s="81"/>
      <c r="Z116" s="81"/>
      <c r="AA116" s="81"/>
      <c r="AB116" s="81"/>
      <c r="AC116" s="81"/>
      <c r="AD116" s="81"/>
      <c r="AE116" s="81"/>
      <c r="AF116" s="81"/>
      <c r="AG116" s="81"/>
      <c r="AH116" s="81"/>
      <c r="AI116" s="81"/>
      <c r="AJ116" s="81"/>
      <c r="AK116" s="81"/>
      <c r="AL116" s="81"/>
      <c r="AM116" s="81"/>
      <c r="AN116" s="81"/>
      <c r="AO116" s="81"/>
      <c r="AP116" s="81"/>
      <c r="AQ116" s="81"/>
      <c r="AR116" s="81"/>
      <c r="AS116" s="81"/>
      <c r="AT116" s="81"/>
      <c r="AU116" s="81"/>
      <c r="AV116" s="81"/>
      <c r="AW116" s="81"/>
      <c r="AX116" s="81"/>
      <c r="AY116" s="81"/>
      <c r="AZ116" s="81"/>
      <c r="BA116" s="81"/>
      <c r="BB116" s="81"/>
      <c r="BC116" s="81"/>
      <c r="BD116" s="81"/>
      <c r="BE116" s="81"/>
      <c r="BF116" s="81"/>
      <c r="BG116" s="81"/>
      <c r="BH116" s="81"/>
      <c r="BI116" s="81"/>
      <c r="BJ116" s="81"/>
      <c r="BK116" s="81"/>
      <c r="BL116" s="81"/>
      <c r="BM116" s="81"/>
      <c r="BN116" s="81"/>
      <c r="BO116" s="81"/>
      <c r="BP116" s="81"/>
      <c r="BQ116" s="81"/>
      <c r="BR116" s="81"/>
      <c r="BS116" s="81"/>
      <c r="BT116" s="81"/>
      <c r="BU116" s="81"/>
      <c r="BV116" s="81"/>
      <c r="BW116" s="81"/>
      <c r="BX116" s="81"/>
      <c r="BY116" s="81"/>
      <c r="BZ116" s="81"/>
    </row>
    <row r="117" spans="1:118" s="88" customFormat="1" x14ac:dyDescent="0.25">
      <c r="A117" s="84" t="s">
        <v>670</v>
      </c>
      <c r="B117" s="85" t="s">
        <v>637</v>
      </c>
      <c r="C117" s="85" t="s">
        <v>983</v>
      </c>
      <c r="D117" s="84" t="s">
        <v>986</v>
      </c>
      <c r="E117" s="98" t="s">
        <v>987</v>
      </c>
      <c r="F117" s="99">
        <v>387000</v>
      </c>
      <c r="G117" s="100">
        <v>320067</v>
      </c>
      <c r="H117" s="101">
        <v>12932</v>
      </c>
      <c r="I117" s="101">
        <v>12932</v>
      </c>
      <c r="J117" s="101">
        <v>12932</v>
      </c>
      <c r="K117" s="101">
        <v>12932</v>
      </c>
      <c r="L117" s="101">
        <v>12932</v>
      </c>
      <c r="M117" s="101">
        <v>12932</v>
      </c>
      <c r="N117" s="101">
        <v>12932</v>
      </c>
      <c r="O117" s="86">
        <v>229543</v>
      </c>
      <c r="P117" s="87">
        <f t="shared" si="4"/>
        <v>320067</v>
      </c>
      <c r="Q117" s="81"/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1"/>
      <c r="AC117" s="81"/>
      <c r="AD117" s="81"/>
      <c r="AE117" s="81"/>
      <c r="AF117" s="81"/>
      <c r="AG117" s="81"/>
      <c r="AH117" s="81"/>
      <c r="AI117" s="81"/>
      <c r="AJ117" s="81"/>
      <c r="AK117" s="81"/>
      <c r="AL117" s="81"/>
      <c r="AM117" s="81"/>
      <c r="AN117" s="81"/>
      <c r="AO117" s="81"/>
      <c r="AP117" s="81"/>
      <c r="AQ117" s="81"/>
      <c r="AR117" s="81"/>
      <c r="AS117" s="81"/>
      <c r="AT117" s="81"/>
      <c r="AU117" s="81"/>
      <c r="AV117" s="81"/>
      <c r="AW117" s="81"/>
      <c r="AX117" s="81"/>
      <c r="AY117" s="81"/>
      <c r="AZ117" s="81"/>
      <c r="BA117" s="81"/>
      <c r="BB117" s="81"/>
      <c r="BC117" s="81"/>
      <c r="BD117" s="81"/>
      <c r="BE117" s="81"/>
      <c r="BF117" s="81"/>
      <c r="BG117" s="81"/>
      <c r="BH117" s="81"/>
      <c r="BI117" s="81"/>
      <c r="BJ117" s="81"/>
      <c r="BK117" s="81"/>
      <c r="BL117" s="81"/>
      <c r="BM117" s="81"/>
      <c r="BN117" s="81"/>
      <c r="BO117" s="81"/>
      <c r="BP117" s="81"/>
      <c r="BQ117" s="81"/>
      <c r="BR117" s="81"/>
      <c r="BS117" s="81"/>
      <c r="BT117" s="81"/>
      <c r="BU117" s="81"/>
      <c r="BV117" s="81"/>
      <c r="BW117" s="81"/>
      <c r="BX117" s="81"/>
      <c r="BY117" s="81"/>
      <c r="BZ117" s="81"/>
    </row>
    <row r="118" spans="1:118" s="88" customFormat="1" x14ac:dyDescent="0.25">
      <c r="A118" s="84" t="s">
        <v>674</v>
      </c>
      <c r="B118" s="85" t="s">
        <v>637</v>
      </c>
      <c r="C118" s="85" t="s">
        <v>983</v>
      </c>
      <c r="D118" s="84" t="s">
        <v>988</v>
      </c>
      <c r="E118" s="98" t="s">
        <v>989</v>
      </c>
      <c r="F118" s="99">
        <v>422549</v>
      </c>
      <c r="G118" s="100">
        <v>243984</v>
      </c>
      <c r="H118" s="101">
        <v>10608</v>
      </c>
      <c r="I118" s="101">
        <v>10608</v>
      </c>
      <c r="J118" s="101">
        <v>10608</v>
      </c>
      <c r="K118" s="101">
        <v>10608</v>
      </c>
      <c r="L118" s="101">
        <v>10608</v>
      </c>
      <c r="M118" s="101">
        <v>10608</v>
      </c>
      <c r="N118" s="101">
        <v>10608</v>
      </c>
      <c r="O118" s="86">
        <v>169728</v>
      </c>
      <c r="P118" s="87">
        <f t="shared" si="4"/>
        <v>243984</v>
      </c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  <c r="AD118" s="81"/>
      <c r="AE118" s="81"/>
      <c r="AF118" s="81"/>
      <c r="AG118" s="81"/>
      <c r="AH118" s="81"/>
      <c r="AI118" s="81"/>
      <c r="AJ118" s="81"/>
      <c r="AK118" s="81"/>
      <c r="AL118" s="81"/>
      <c r="AM118" s="81"/>
      <c r="AN118" s="81"/>
      <c r="AO118" s="81"/>
      <c r="AP118" s="81"/>
      <c r="AQ118" s="81"/>
      <c r="AR118" s="81"/>
      <c r="AS118" s="81"/>
      <c r="AT118" s="81"/>
      <c r="AU118" s="81"/>
      <c r="AV118" s="81"/>
      <c r="AW118" s="81"/>
      <c r="AX118" s="81"/>
      <c r="AY118" s="81"/>
      <c r="AZ118" s="81"/>
      <c r="BA118" s="81"/>
      <c r="BB118" s="81"/>
      <c r="BC118" s="81"/>
      <c r="BD118" s="81"/>
      <c r="BE118" s="81"/>
      <c r="BF118" s="81"/>
      <c r="BG118" s="81"/>
      <c r="BH118" s="81"/>
      <c r="BI118" s="81"/>
      <c r="BJ118" s="81"/>
      <c r="BK118" s="81"/>
      <c r="BL118" s="81"/>
      <c r="BM118" s="81"/>
      <c r="BN118" s="81"/>
      <c r="BO118" s="81"/>
      <c r="BP118" s="81"/>
      <c r="BQ118" s="81"/>
      <c r="BR118" s="81"/>
      <c r="BS118" s="81"/>
      <c r="BT118" s="81"/>
      <c r="BU118" s="81"/>
      <c r="BV118" s="81"/>
      <c r="BW118" s="81"/>
      <c r="BX118" s="81"/>
      <c r="BY118" s="81"/>
      <c r="BZ118" s="81"/>
    </row>
    <row r="119" spans="1:118" s="88" customFormat="1" ht="47.25" x14ac:dyDescent="0.25">
      <c r="A119" s="84" t="s">
        <v>676</v>
      </c>
      <c r="B119" s="85" t="s">
        <v>637</v>
      </c>
      <c r="C119" s="85" t="s">
        <v>1012</v>
      </c>
      <c r="D119" s="84" t="s">
        <v>990</v>
      </c>
      <c r="E119" s="98" t="s">
        <v>991</v>
      </c>
      <c r="F119" s="99">
        <v>2279588</v>
      </c>
      <c r="G119" s="100">
        <v>1043318</v>
      </c>
      <c r="H119" s="101">
        <v>101090</v>
      </c>
      <c r="I119" s="101">
        <v>101000</v>
      </c>
      <c r="J119" s="101">
        <v>100900</v>
      </c>
      <c r="K119" s="101">
        <v>100700</v>
      </c>
      <c r="L119" s="101">
        <v>100550</v>
      </c>
      <c r="M119" s="101">
        <v>100400</v>
      </c>
      <c r="N119" s="101">
        <v>100250</v>
      </c>
      <c r="O119" s="86">
        <v>1156720</v>
      </c>
      <c r="P119" s="87">
        <f t="shared" si="4"/>
        <v>1861610</v>
      </c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1"/>
      <c r="AC119" s="81"/>
      <c r="AD119" s="81"/>
      <c r="AE119" s="81"/>
      <c r="AF119" s="81"/>
      <c r="AG119" s="81"/>
      <c r="AH119" s="81"/>
      <c r="AI119" s="81"/>
      <c r="AJ119" s="81"/>
      <c r="AK119" s="81"/>
      <c r="AL119" s="81"/>
      <c r="AM119" s="81"/>
      <c r="AN119" s="81"/>
      <c r="AO119" s="81"/>
      <c r="AP119" s="81"/>
      <c r="AQ119" s="81"/>
      <c r="AR119" s="81"/>
      <c r="AS119" s="81"/>
      <c r="AT119" s="81"/>
      <c r="AU119" s="81"/>
      <c r="AV119" s="81"/>
      <c r="AW119" s="81"/>
      <c r="AX119" s="81"/>
      <c r="AY119" s="81"/>
      <c r="AZ119" s="81"/>
      <c r="BA119" s="81"/>
      <c r="BB119" s="81"/>
      <c r="BC119" s="81"/>
      <c r="BD119" s="81"/>
      <c r="BE119" s="81"/>
      <c r="BF119" s="81"/>
      <c r="BG119" s="81"/>
      <c r="BH119" s="81"/>
      <c r="BI119" s="81"/>
      <c r="BJ119" s="81"/>
      <c r="BK119" s="81"/>
      <c r="BL119" s="81"/>
      <c r="BM119" s="81"/>
      <c r="BN119" s="81"/>
      <c r="BO119" s="81"/>
      <c r="BP119" s="81"/>
      <c r="BQ119" s="81"/>
      <c r="BR119" s="81"/>
      <c r="BS119" s="81"/>
      <c r="BT119" s="81"/>
      <c r="BU119" s="81"/>
      <c r="BV119" s="81"/>
      <c r="BW119" s="81"/>
      <c r="BX119" s="81"/>
      <c r="BY119" s="81"/>
      <c r="BZ119" s="81"/>
    </row>
    <row r="120" spans="1:118" x14ac:dyDescent="0.25">
      <c r="A120" s="218" t="s">
        <v>992</v>
      </c>
      <c r="B120" s="218"/>
      <c r="C120" s="218"/>
      <c r="D120" s="218"/>
      <c r="E120" s="218"/>
      <c r="F120" s="97">
        <f>SUM(F108:F119)</f>
        <v>5761558</v>
      </c>
      <c r="G120" s="97">
        <f t="shared" ref="G120:O120" si="5">SUM(G108:G119)</f>
        <v>3324806</v>
      </c>
      <c r="H120" s="97">
        <f t="shared" si="5"/>
        <v>248487</v>
      </c>
      <c r="I120" s="97">
        <f t="shared" si="5"/>
        <v>281122</v>
      </c>
      <c r="J120" s="97">
        <f t="shared" si="5"/>
        <v>273228</v>
      </c>
      <c r="K120" s="97">
        <f t="shared" si="5"/>
        <v>272253</v>
      </c>
      <c r="L120" s="97">
        <f t="shared" si="5"/>
        <v>220692</v>
      </c>
      <c r="M120" s="97">
        <f t="shared" si="5"/>
        <v>219983</v>
      </c>
      <c r="N120" s="97">
        <f t="shared" si="5"/>
        <v>205805</v>
      </c>
      <c r="O120" s="97">
        <f t="shared" si="5"/>
        <v>2462218</v>
      </c>
      <c r="P120" s="97">
        <f>SUM(P108:P119)</f>
        <v>4183788</v>
      </c>
    </row>
    <row r="123" spans="1:118" x14ac:dyDescent="0.25">
      <c r="A123" s="195" t="s">
        <v>993</v>
      </c>
      <c r="B123" s="196"/>
      <c r="C123" s="196"/>
      <c r="D123" s="196"/>
      <c r="E123" s="196"/>
      <c r="F123" s="196"/>
      <c r="G123" s="197"/>
      <c r="H123" s="102">
        <f>SUM(H120,H106)</f>
        <v>4018604</v>
      </c>
      <c r="I123" s="102">
        <f t="shared" ref="I123:P123" si="6">SUM(I120,I106)</f>
        <v>3892030</v>
      </c>
      <c r="J123" s="102">
        <f t="shared" si="6"/>
        <v>3907272</v>
      </c>
      <c r="K123" s="102">
        <f t="shared" si="6"/>
        <v>3955316</v>
      </c>
      <c r="L123" s="102">
        <f t="shared" si="6"/>
        <v>3759355</v>
      </c>
      <c r="M123" s="102">
        <f t="shared" si="6"/>
        <v>3533180</v>
      </c>
      <c r="N123" s="102">
        <f t="shared" si="6"/>
        <v>3301641</v>
      </c>
      <c r="O123" s="102">
        <f t="shared" si="6"/>
        <v>29430294</v>
      </c>
      <c r="P123" s="102">
        <f t="shared" si="6"/>
        <v>55797692</v>
      </c>
    </row>
    <row r="126" spans="1:118" x14ac:dyDescent="0.25">
      <c r="A126" s="198" t="s">
        <v>994</v>
      </c>
      <c r="B126" s="199"/>
      <c r="C126" s="199"/>
      <c r="D126" s="199"/>
      <c r="E126" s="199"/>
      <c r="F126" s="199"/>
      <c r="G126" s="200"/>
      <c r="H126" s="103">
        <f t="shared" ref="H126:N126" si="7">H123/$O$128</f>
        <v>0.11345925361130456</v>
      </c>
      <c r="I126" s="103">
        <f t="shared" si="7"/>
        <v>0.10988562665861222</v>
      </c>
      <c r="J126" s="103">
        <f t="shared" si="7"/>
        <v>0.11031596165642327</v>
      </c>
      <c r="K126" s="103">
        <f t="shared" si="7"/>
        <v>0.11167241190145899</v>
      </c>
      <c r="L126" s="103">
        <f t="shared" si="7"/>
        <v>0.10613974712609799</v>
      </c>
      <c r="M126" s="103">
        <f t="shared" si="7"/>
        <v>9.9754035399952076E-2</v>
      </c>
      <c r="N126" s="103">
        <f t="shared" si="7"/>
        <v>9.3216879183039975E-2</v>
      </c>
      <c r="O126" s="103" t="s">
        <v>995</v>
      </c>
      <c r="P126" s="103" t="s">
        <v>995</v>
      </c>
    </row>
    <row r="127" spans="1:118" x14ac:dyDescent="0.25">
      <c r="A127" s="104"/>
      <c r="B127" s="105"/>
      <c r="C127" s="105"/>
      <c r="D127" s="105"/>
    </row>
    <row r="128" spans="1:118" x14ac:dyDescent="0.25">
      <c r="A128" s="201" t="s">
        <v>996</v>
      </c>
      <c r="B128" s="202"/>
      <c r="C128" s="202"/>
      <c r="D128" s="202"/>
      <c r="E128" s="202"/>
      <c r="F128" s="202"/>
      <c r="G128" s="203"/>
      <c r="O128" s="210">
        <v>35418918</v>
      </c>
      <c r="P128" s="211"/>
      <c r="DN128" s="106" t="s">
        <v>997</v>
      </c>
    </row>
    <row r="129" spans="1:16" x14ac:dyDescent="0.25">
      <c r="A129" s="204"/>
      <c r="B129" s="205"/>
      <c r="C129" s="205"/>
      <c r="D129" s="205"/>
      <c r="E129" s="205"/>
      <c r="F129" s="205"/>
      <c r="G129" s="206"/>
      <c r="O129" s="212"/>
      <c r="P129" s="213"/>
    </row>
    <row r="130" spans="1:16" x14ac:dyDescent="0.25">
      <c r="A130" s="207"/>
      <c r="B130" s="208"/>
      <c r="C130" s="208"/>
      <c r="D130" s="208"/>
      <c r="E130" s="208"/>
      <c r="F130" s="208"/>
      <c r="G130" s="209"/>
      <c r="O130" s="214"/>
      <c r="P130" s="215"/>
    </row>
    <row r="133" spans="1:16" x14ac:dyDescent="0.25">
      <c r="A133" s="107"/>
      <c r="B133" s="108"/>
      <c r="C133" s="108"/>
      <c r="D133" s="108"/>
      <c r="E133" s="88"/>
      <c r="F133" s="109"/>
      <c r="G133" s="110"/>
    </row>
    <row r="134" spans="1:16" x14ac:dyDescent="0.25">
      <c r="A134" s="108"/>
      <c r="B134" s="108"/>
      <c r="C134" s="111"/>
      <c r="D134" s="108"/>
      <c r="E134" s="88"/>
      <c r="F134" s="109"/>
      <c r="G134" s="110"/>
    </row>
    <row r="135" spans="1:16" x14ac:dyDescent="0.25">
      <c r="A135" s="108"/>
      <c r="B135" s="108"/>
      <c r="C135" s="111"/>
      <c r="D135" s="108"/>
      <c r="E135" s="88"/>
      <c r="F135" s="109"/>
      <c r="G135" s="110"/>
    </row>
    <row r="136" spans="1:16" x14ac:dyDescent="0.25">
      <c r="A136" s="108"/>
      <c r="B136" s="108"/>
      <c r="C136" s="111"/>
      <c r="D136" s="108"/>
      <c r="E136" s="88"/>
      <c r="F136" s="109"/>
      <c r="G136" s="110"/>
    </row>
    <row r="137" spans="1:16" ht="18" x14ac:dyDescent="0.25">
      <c r="A137" s="112"/>
      <c r="B137" s="113"/>
      <c r="C137" s="112"/>
      <c r="D137" s="114"/>
      <c r="E137" s="115"/>
      <c r="F137" s="114"/>
      <c r="K137" s="116"/>
    </row>
  </sheetData>
  <sheetProtection selectLockedCells="1" selectUnlockedCells="1"/>
  <mergeCells count="20">
    <mergeCell ref="H1:P2"/>
    <mergeCell ref="A4:P4"/>
    <mergeCell ref="A5:P5"/>
    <mergeCell ref="A6:A7"/>
    <mergeCell ref="B6:B7"/>
    <mergeCell ref="C6:C7"/>
    <mergeCell ref="D6:D7"/>
    <mergeCell ref="E6:E7"/>
    <mergeCell ref="F6:F7"/>
    <mergeCell ref="G6:G7"/>
    <mergeCell ref="A123:G123"/>
    <mergeCell ref="A126:G126"/>
    <mergeCell ref="A128:G130"/>
    <mergeCell ref="O128:P130"/>
    <mergeCell ref="H6:O6"/>
    <mergeCell ref="P6:P7"/>
    <mergeCell ref="A8:P8"/>
    <mergeCell ref="A106:E106"/>
    <mergeCell ref="A107:P107"/>
    <mergeCell ref="A120:E120"/>
  </mergeCells>
  <phoneticPr fontId="18" type="noConversion"/>
  <printOptions horizontalCentered="1"/>
  <pageMargins left="0.78749999999999998" right="0.78749999999999998" top="1.1812499999999999" bottom="0.78749999999999998" header="0.51180555555555551" footer="0.31527777777777777"/>
  <pageSetup paperSize="9" scale="45" orientation="landscape" cellComments="atEnd" useFirstPageNumber="1" horizontalDpi="300" verticalDpi="300" r:id="rId1"/>
  <headerFooter alignWithMargins="0">
    <oddFooter>&amp;L&amp;"Times New Roman,Regular"Siguldas novads&amp;R&amp;"Times New Roman,Regular"2021, Decembris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1.pielikums_kopsavilkums</vt:lpstr>
      <vt:lpstr>2.pielikumi_izdevumi_pa_EKK</vt:lpstr>
      <vt:lpstr>3.pielikums_Saistību_apmērs</vt:lpstr>
      <vt:lpstr>'3.pielikums_Saistību_apmērs'!Excel_BuiltIn_Print_Titles_1</vt:lpstr>
      <vt:lpstr>'3.pielikums_Saistību_apmērs'!Print_Area</vt:lpstr>
      <vt:lpstr>'3.pielikums_Saistību_apmērs'!Print_Titles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sanita.djadela</cp:lastModifiedBy>
  <cp:lastPrinted>2022-01-23T17:38:15Z</cp:lastPrinted>
  <dcterms:created xsi:type="dcterms:W3CDTF">2000-12-02T14:17:49Z</dcterms:created>
  <dcterms:modified xsi:type="dcterms:W3CDTF">2022-09-21T09:01:58Z</dcterms:modified>
</cp:coreProperties>
</file>