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filterPrivacy="1"/>
  <bookViews>
    <workbookView xWindow="-105" yWindow="-105" windowWidth="19425" windowHeight="10425" activeTab="1"/>
  </bookViews>
  <sheets>
    <sheet name="proj2022_ietvars2024 tekstam" sheetId="5" r:id="rId1"/>
    <sheet name="VPK" sheetId="32" r:id="rId2"/>
    <sheet name="AM" sheetId="48" r:id="rId3"/>
    <sheet name="EM" sheetId="47" r:id="rId4"/>
    <sheet name="FM" sheetId="46" r:id="rId5"/>
    <sheet name="IeM" sheetId="53" r:id="rId6"/>
    <sheet name="IZM" sheetId="52" r:id="rId7"/>
    <sheet name="LM" sheetId="58" r:id="rId8"/>
    <sheet name="TM" sheetId="18" r:id="rId9"/>
    <sheet name="KM" sheetId="49" r:id="rId10"/>
    <sheet name="VM" sheetId="61" r:id="rId11"/>
    <sheet name="62.res" sheetId="62" r:id="rId12"/>
    <sheet name="64.res" sheetId="63" r:id="rId13"/>
    <sheet name="74.res" sheetId="64" r:id="rId14"/>
    <sheet name="6piel" sheetId="54" r:id="rId15"/>
    <sheet name="7piel" sheetId="55" r:id="rId16"/>
    <sheet name="8piel" sheetId="56" r:id="rId17"/>
    <sheet name="9piel" sheetId="57" r:id="rId18"/>
  </sheets>
  <externalReferences>
    <externalReference r:id="rId19"/>
    <externalReference r:id="rId20"/>
  </externalReferences>
  <definedNames>
    <definedName name="_bkm2" localSheetId="14">'6piel'!#REF!</definedName>
    <definedName name="_xlnm._FilterDatabase" localSheetId="14" hidden="1">'6piel'!$D$13:$M$58</definedName>
    <definedName name="_xlnm._FilterDatabase" localSheetId="15" hidden="1">'7piel'!$D$12:$K$58</definedName>
    <definedName name="_xlnm._FilterDatabase" localSheetId="16" hidden="1">'8piel'!$E$13:$O$58</definedName>
    <definedName name="_xlnm._FilterDatabase" localSheetId="17" hidden="1">'9piel'!$D$14:$M$14</definedName>
    <definedName name="_IeM2" hidden="1">[1]HEADER!#REF!</definedName>
    <definedName name="aaaS128JAsLAS90" hidden="1">[2]HEADER!#REF!</definedName>
    <definedName name="adhjhdjhkasl9dpaisdkl" hidden="1">[2]HEADER!#REF!</definedName>
    <definedName name="ADSFWADF3234" hidden="1">[2]ZQZBC_PLN__04_03_10!#REF!</definedName>
    <definedName name="BEx3ATHHUCGCIRND8KLAREDV3L40" localSheetId="14" hidden="1">[1]HEADER!#REF!</definedName>
    <definedName name="BEx3ATHHUCGCIRND8KLAREDV3L40" localSheetId="5" hidden="1">[1]HEADER!#REF!</definedName>
    <definedName name="BEx3ATHHUCGCIRND8KLAREDV3L40" localSheetId="8" hidden="1">[1]HEADER!#REF!</definedName>
    <definedName name="BEx3ATHHUCGCIRND8KLAREDV3L40" localSheetId="1" hidden="1">[1]HEADER!#REF!</definedName>
    <definedName name="BEx3ATHHUCGCIRND8KLAREDV3L40" hidden="1">[1]HEADER!#REF!</definedName>
    <definedName name="BEx3QB2RILYEXIROLAFCWQMOJXMN" localSheetId="14" hidden="1">[1]HEADER!#REF!</definedName>
    <definedName name="BEx3QB2RILYEXIROLAFCWQMOJXMN" localSheetId="5" hidden="1">[1]HEADER!#REF!</definedName>
    <definedName name="BEx3QB2RILYEXIROLAFCWQMOJXMN" localSheetId="8" hidden="1">[1]HEADER!#REF!</definedName>
    <definedName name="BEx3QB2RILYEXIROLAFCWQMOJXMN" localSheetId="1" hidden="1">[1]HEADER!#REF!</definedName>
    <definedName name="BEx3QB2RILYEXIROLAFCWQMOJXMN" hidden="1">[1]HEADER!#REF!</definedName>
    <definedName name="BEx3RIJ9LXPXWNF4BFBFA4ILG6AY" localSheetId="14" hidden="1">[1]HEADER!#REF!</definedName>
    <definedName name="BEx3RIJ9LXPXWNF4BFBFA4ILG6AY" localSheetId="5" hidden="1">[1]HEADER!#REF!</definedName>
    <definedName name="BEx3RIJ9LXPXWNF4BFBFA4ILG6AY" localSheetId="8" hidden="1">[1]HEADER!#REF!</definedName>
    <definedName name="BEx3RIJ9LXPXWNF4BFBFA4ILG6AY" localSheetId="1" hidden="1">[1]HEADER!#REF!</definedName>
    <definedName name="BEx3RIJ9LXPXWNF4BFBFA4ILG6AY" hidden="1">[1]HEADER!#REF!</definedName>
    <definedName name="BEx3T3XEKJ0I8634YNR6MPN3OBQL" localSheetId="14" hidden="1">[1]HEADER!#REF!</definedName>
    <definedName name="BEx3T3XEKJ0I8634YNR6MPN3OBQL" localSheetId="5" hidden="1">[1]HEADER!#REF!</definedName>
    <definedName name="BEx3T3XEKJ0I8634YNR6MPN3OBQL" localSheetId="8" hidden="1">[1]HEADER!#REF!</definedName>
    <definedName name="BEx3T3XEKJ0I8634YNR6MPN3OBQL" localSheetId="1" hidden="1">[1]HEADER!#REF!</definedName>
    <definedName name="BEx3T3XEKJ0I8634YNR6MPN3OBQL" hidden="1">[1]HEADER!#REF!</definedName>
    <definedName name="BEx73MBHXPGN5MLC2IC6RCMRLO6D" localSheetId="14" hidden="1">[1]HEADER!#REF!</definedName>
    <definedName name="BEx73MBHXPGN5MLC2IC6RCMRLO6D" localSheetId="5" hidden="1">[1]HEADER!#REF!</definedName>
    <definedName name="BEx73MBHXPGN5MLC2IC6RCMRLO6D" localSheetId="8" hidden="1">[1]HEADER!#REF!</definedName>
    <definedName name="BEx73MBHXPGN5MLC2IC6RCMRLO6D" localSheetId="1" hidden="1">[1]HEADER!#REF!</definedName>
    <definedName name="BEx73MBHXPGN5MLC2IC6RCMRLO6D" hidden="1">[1]HEADER!#REF!</definedName>
    <definedName name="BEx7KKYHXVDNTR0VZKUAIUQCSOP9" localSheetId="14" hidden="1">[1]HEADER!#REF!</definedName>
    <definedName name="BEx7KKYHXVDNTR0VZKUAIUQCSOP9" localSheetId="5" hidden="1">[1]HEADER!#REF!</definedName>
    <definedName name="BEx7KKYHXVDNTR0VZKUAIUQCSOP9" localSheetId="8" hidden="1">[1]HEADER!#REF!</definedName>
    <definedName name="BEx7KKYHXVDNTR0VZKUAIUQCSOP9" localSheetId="1" hidden="1">[1]HEADER!#REF!</definedName>
    <definedName name="BEx7KKYHXVDNTR0VZKUAIUQCSOP9" hidden="1">[1]HEADER!#REF!</definedName>
    <definedName name="BEx9EDPXWEPLE7S1KH5K8GGFZKC0" localSheetId="14" hidden="1">[1]HEADER!#REF!</definedName>
    <definedName name="BEx9EDPXWEPLE7S1KH5K8GGFZKC0" localSheetId="5" hidden="1">[1]HEADER!#REF!</definedName>
    <definedName name="BEx9EDPXWEPLE7S1KH5K8GGFZKC0" localSheetId="8" hidden="1">[1]HEADER!#REF!</definedName>
    <definedName name="BEx9EDPXWEPLE7S1KH5K8GGFZKC0" localSheetId="1" hidden="1">[1]HEADER!#REF!</definedName>
    <definedName name="BEx9EDPXWEPLE7S1KH5K8GGFZKC0" hidden="1">[1]HEADER!#REF!</definedName>
    <definedName name="BExBE9K6C6Q27ZVX3WOCP2J41BHY" localSheetId="14" hidden="1">[1]HEADER!#REF!</definedName>
    <definedName name="BExBE9K6C6Q27ZVX3WOCP2J41BHY" localSheetId="5" hidden="1">[1]HEADER!#REF!</definedName>
    <definedName name="BExBE9K6C6Q27ZVX3WOCP2J41BHY" localSheetId="8" hidden="1">[1]HEADER!#REF!</definedName>
    <definedName name="BExBE9K6C6Q27ZVX3WOCP2J41BHY" localSheetId="1" hidden="1">[1]HEADER!#REF!</definedName>
    <definedName name="BExBE9K6C6Q27ZVX3WOCP2J41BHY" hidden="1">[1]HEADER!#REF!</definedName>
    <definedName name="BEXcq" localSheetId="14" hidden="1">[1]ZQZBC_PLN__04_03_10!#REF!</definedName>
    <definedName name="BEXcq" localSheetId="8" hidden="1">[1]ZQZBC_PLN__04_03_10!#REF!</definedName>
    <definedName name="BEXcq" localSheetId="1" hidden="1">[1]ZQZBC_PLN__04_03_10!#REF!</definedName>
    <definedName name="BEXcq" hidden="1">[1]ZQZBC_PLN__04_03_10!#REF!</definedName>
    <definedName name="BExCQGR4Z3D1E5XRGMT5VWBAFBXW" localSheetId="14" hidden="1">[1]ZQZBC_PLN__04_03_10!#REF!</definedName>
    <definedName name="BExCQGR4Z3D1E5XRGMT5VWBAFBXW" localSheetId="5" hidden="1">[1]ZQZBC_PLN__04_03_10!#REF!</definedName>
    <definedName name="BExCQGR4Z3D1E5XRGMT5VWBAFBXW" localSheetId="8" hidden="1">[1]ZQZBC_PLN__04_03_10!#REF!</definedName>
    <definedName name="BExCQGR4Z3D1E5XRGMT5VWBAFBXW" localSheetId="1" hidden="1">[1]ZQZBC_PLN__04_03_10!#REF!</definedName>
    <definedName name="BExCQGR4Z3D1E5XRGMT5VWBAFBXW" hidden="1">[1]ZQZBC_PLN__04_03_10!#REF!</definedName>
    <definedName name="BExMP7OQLL0R8VO1CGH6H677G4ZU" localSheetId="14" hidden="1">[1]HEADER!#REF!</definedName>
    <definedName name="BExMP7OQLL0R8VO1CGH6H677G4ZU" localSheetId="5" hidden="1">[1]HEADER!#REF!</definedName>
    <definedName name="BExMP7OQLL0R8VO1CGH6H677G4ZU" localSheetId="8" hidden="1">[1]HEADER!#REF!</definedName>
    <definedName name="BExMP7OQLL0R8VO1CGH6H677G4ZU" localSheetId="1" hidden="1">[1]HEADER!#REF!</definedName>
    <definedName name="BExMP7OQLL0R8VO1CGH6H677G4ZU" hidden="1">[1]HEADER!#REF!</definedName>
    <definedName name="BExO50CMJCMLOGHRH7OH9FMGVTSS" localSheetId="14" hidden="1">[1]HEADER!#REF!</definedName>
    <definedName name="BExO50CMJCMLOGHRH7OH9FMGVTSS" localSheetId="5" hidden="1">[1]HEADER!#REF!</definedName>
    <definedName name="BExO50CMJCMLOGHRH7OH9FMGVTSS" localSheetId="8" hidden="1">[1]HEADER!#REF!</definedName>
    <definedName name="BExO50CMJCMLOGHRH7OH9FMGVTSS" localSheetId="1" hidden="1">[1]HEADER!#REF!</definedName>
    <definedName name="BExO50CMJCMLOGHRH7OH9FMGVTSS" hidden="1">[1]HEADER!#REF!</definedName>
    <definedName name="BExOA3RQ9DFFMJC5QYZ23ZT9RUN8" localSheetId="14" hidden="1">[1]HEADER!#REF!</definedName>
    <definedName name="BExOA3RQ9DFFMJC5QYZ23ZT9RUN8" localSheetId="5" hidden="1">[1]HEADER!#REF!</definedName>
    <definedName name="BExOA3RQ9DFFMJC5QYZ23ZT9RUN8" localSheetId="8" hidden="1">[1]HEADER!#REF!</definedName>
    <definedName name="BExOA3RQ9DFFMJC5QYZ23ZT9RUN8" localSheetId="1" hidden="1">[1]HEADER!#REF!</definedName>
    <definedName name="BExOA3RQ9DFFMJC5QYZ23ZT9RUN8" hidden="1">[1]HEADER!#REF!</definedName>
    <definedName name="BExS6S40JMF44ZTMXW3UE4WW9B54" localSheetId="14" hidden="1">[1]HEADER!#REF!</definedName>
    <definedName name="BExS6S40JMF44ZTMXW3UE4WW9B54" localSheetId="5" hidden="1">[1]HEADER!#REF!</definedName>
    <definedName name="BExS6S40JMF44ZTMXW3UE4WW9B54" localSheetId="8" hidden="1">[1]HEADER!#REF!</definedName>
    <definedName name="BExS6S40JMF44ZTMXW3UE4WW9B54" localSheetId="1" hidden="1">[1]HEADER!#REF!</definedName>
    <definedName name="BExS6S40JMF44ZTMXW3UE4WW9B54" hidden="1">[1]HEADER!#REF!</definedName>
    <definedName name="BExU5I577AMALET6AIZ4P1LRV9CU" localSheetId="14" hidden="1">[1]ZQZBC_PLN__04_03_10!#REF!</definedName>
    <definedName name="BExU5I577AMALET6AIZ4P1LRV9CU" localSheetId="5" hidden="1">[1]ZQZBC_PLN__04_03_10!#REF!</definedName>
    <definedName name="BExU5I577AMALET6AIZ4P1LRV9CU" localSheetId="8" hidden="1">[1]ZQZBC_PLN__04_03_10!#REF!</definedName>
    <definedName name="BExU5I577AMALET6AIZ4P1LRV9CU" localSheetId="1" hidden="1">[1]ZQZBC_PLN__04_03_10!#REF!</definedName>
    <definedName name="BExU5I577AMALET6AIZ4P1LRV9CU" hidden="1">[1]ZQZBC_PLN__04_03_10!#REF!</definedName>
    <definedName name="BExU7EBQBMZVYUSS9YS0I4JESH9L" localSheetId="14" hidden="1">[1]HEADER!#REF!</definedName>
    <definedName name="BExU7EBQBMZVYUSS9YS0I4JESH9L" localSheetId="5" hidden="1">[1]HEADER!#REF!</definedName>
    <definedName name="BExU7EBQBMZVYUSS9YS0I4JESH9L" localSheetId="8" hidden="1">[1]HEADER!#REF!</definedName>
    <definedName name="BExU7EBQBMZVYUSS9YS0I4JESH9L" localSheetId="1" hidden="1">[1]HEADER!#REF!</definedName>
    <definedName name="BExU7EBQBMZVYUSS9YS0I4JESH9L" hidden="1">[1]HEADER!#REF!</definedName>
    <definedName name="BExUC9I2YXGSCVE8W0KZ56D3E9UX" localSheetId="14" hidden="1">[1]HEADER!#REF!</definedName>
    <definedName name="BExUC9I2YXGSCVE8W0KZ56D3E9UX" localSheetId="5" hidden="1">[1]HEADER!#REF!</definedName>
    <definedName name="BExUC9I2YXGSCVE8W0KZ56D3E9UX" localSheetId="8" hidden="1">[1]HEADER!#REF!</definedName>
    <definedName name="BExUC9I2YXGSCVE8W0KZ56D3E9UX" localSheetId="1" hidden="1">[1]HEADER!#REF!</definedName>
    <definedName name="BExUC9I2YXGSCVE8W0KZ56D3E9UX" hidden="1">[1]HEADER!#REF!</definedName>
    <definedName name="BExZJQJI4H09EC94GXCLZDAB05VB" localSheetId="14" hidden="1">[1]HEADER!#REF!</definedName>
    <definedName name="BExZJQJI4H09EC94GXCLZDAB05VB" localSheetId="5" hidden="1">[1]HEADER!#REF!</definedName>
    <definedName name="BExZJQJI4H09EC94GXCLZDAB05VB" localSheetId="8" hidden="1">[1]HEADER!#REF!</definedName>
    <definedName name="BExZJQJI4H09EC94GXCLZDAB05VB" localSheetId="1" hidden="1">[1]HEADER!#REF!</definedName>
    <definedName name="BExZJQJI4H09EC94GXCLZDAB05VB" hidden="1">[1]HEADER!#REF!</definedName>
    <definedName name="dfgfdhgdh" hidden="1">[1]HEADER!#REF!</definedName>
    <definedName name="fdfjasgtsdlsadkpsodfdklad" hidden="1">[1]HEADER!#REF!</definedName>
    <definedName name="FGVZXVCXXV" hidden="1">[2]HEADER!#REF!</definedName>
    <definedName name="kakaksajdskjdk" hidden="1">[1]HEADER!#REF!</definedName>
    <definedName name="lapa" localSheetId="14" hidden="1">[1]HEADER!#REF!</definedName>
    <definedName name="lapa" localSheetId="8" hidden="1">[1]HEADER!#REF!</definedName>
    <definedName name="lapa" localSheetId="1" hidden="1">[1]HEADER!#REF!</definedName>
    <definedName name="lapa" hidden="1">[1]HEADER!#REF!</definedName>
    <definedName name="_xlnm.Print_Area" localSheetId="0">'proj2022_ietvars2024 tekstam'!$A:$D</definedName>
    <definedName name="_xlnm.Print_Titles" localSheetId="11">'62.res'!$1:$2</definedName>
    <definedName name="_xlnm.Print_Titles" localSheetId="12">'64.res'!$1:$2</definedName>
    <definedName name="_xlnm.Print_Titles" localSheetId="14">'6piel'!$12:$13</definedName>
    <definedName name="_xlnm.Print_Titles" localSheetId="13">'74.res'!$1:$2</definedName>
    <definedName name="_xlnm.Print_Titles" localSheetId="15">'7piel'!$12:$13</definedName>
    <definedName name="_xlnm.Print_Titles" localSheetId="16">'8piel'!$12:$13</definedName>
    <definedName name="_xlnm.Print_Titles" localSheetId="17">'9piel'!$13:$14</definedName>
    <definedName name="_xlnm.Print_Titles" localSheetId="2">AM!$1:$2</definedName>
    <definedName name="_xlnm.Print_Titles" localSheetId="3">EM!$1:$2</definedName>
    <definedName name="_xlnm.Print_Titles" localSheetId="4">FM!$1:$2</definedName>
    <definedName name="_xlnm.Print_Titles" localSheetId="5">IeM!$1:$2</definedName>
    <definedName name="_xlnm.Print_Titles" localSheetId="6">IZM!$1:$2</definedName>
    <definedName name="_xlnm.Print_Titles" localSheetId="9">KM!$1:$2</definedName>
    <definedName name="_xlnm.Print_Titles" localSheetId="7">LM!$1:$2</definedName>
    <definedName name="_xlnm.Print_Titles" localSheetId="0">'proj2022_ietvars2024 tekstam'!$4:$5</definedName>
    <definedName name="_xlnm.Print_Titles" localSheetId="8">TM!$1:$2</definedName>
    <definedName name="_xlnm.Print_Titles" localSheetId="10">VM!$1:$2</definedName>
    <definedName name="_xlnm.Print_Titles" localSheetId="1">VPK!$1:$2</definedName>
    <definedName name="saddffgghb" hidden="1">[1]HEADER!#REF!</definedName>
    <definedName name="SM00" hidden="1">[1]HEADER!#REF!</definedName>
    <definedName name="smsmsmsmms222" hidden="1">[1]HEADER!#REF!</definedName>
    <definedName name="svddssdfdf" hidden="1">[1]HEADER!#REF!</definedName>
    <definedName name="TGYTRGRTWG" hidden="1">[2]HEADER!#REF!</definedName>
    <definedName name="wewrewfrefqwer" hidden="1">[1]HEADER!#REF!</definedName>
    <definedName name="Z_306384B7_B5AC_4805_BD39_98BB7D257D42_.wvu.PrintTitles" localSheetId="8" hidden="1">TM!$1:$2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7" i="64" l="1"/>
  <c r="G7" i="64" s="1"/>
  <c r="G9" i="64"/>
  <c r="G8" i="64"/>
  <c r="F447" i="61" l="1"/>
  <c r="F444" i="61"/>
  <c r="F440" i="61"/>
  <c r="F438" i="61"/>
  <c r="F435" i="61"/>
  <c r="F432" i="61"/>
  <c r="F431" i="61"/>
  <c r="F430" i="61" s="1"/>
  <c r="F428" i="61"/>
  <c r="F426" i="61"/>
  <c r="F420" i="61"/>
  <c r="F417" i="61"/>
  <c r="F413" i="61" s="1"/>
  <c r="F411" i="61"/>
  <c r="F408" i="61"/>
  <c r="F405" i="61"/>
  <c r="F401" i="61"/>
  <c r="F399" i="61"/>
  <c r="F395" i="61"/>
  <c r="F391" i="61"/>
  <c r="F388" i="61"/>
  <c r="F384" i="61" s="1"/>
  <c r="F375" i="61" s="1"/>
  <c r="F374" i="61" s="1"/>
  <c r="F382" i="61"/>
  <c r="F379" i="61"/>
  <c r="G378" i="61"/>
  <c r="G434" i="61" s="1"/>
  <c r="G432" i="61" s="1"/>
  <c r="G431" i="61" s="1"/>
  <c r="G430" i="61" s="1"/>
  <c r="F376" i="61"/>
  <c r="F372" i="61"/>
  <c r="F370" i="61"/>
  <c r="F360" i="61"/>
  <c r="G358" i="61"/>
  <c r="G357" i="61" s="1"/>
  <c r="G356" i="61" s="1"/>
  <c r="G353" i="61"/>
  <c r="G352" i="61" s="1"/>
  <c r="G351" i="61" s="1"/>
  <c r="G350" i="61" s="1"/>
  <c r="G349" i="61" s="1"/>
  <c r="G347" i="61" s="1"/>
  <c r="F353" i="61"/>
  <c r="F352" i="61" s="1"/>
  <c r="F349" i="61"/>
  <c r="F347" i="61" s="1"/>
  <c r="F335" i="61"/>
  <c r="F332" i="61"/>
  <c r="F328" i="61" s="1"/>
  <c r="F326" i="61"/>
  <c r="F323" i="61"/>
  <c r="F320" i="61"/>
  <c r="F316" i="61"/>
  <c r="F314" i="61"/>
  <c r="F308" i="61"/>
  <c r="F305" i="61"/>
  <c r="F301" i="61" s="1"/>
  <c r="F299" i="61"/>
  <c r="F296" i="61"/>
  <c r="F293" i="61"/>
  <c r="F289" i="61"/>
  <c r="F287" i="61"/>
  <c r="F283" i="61"/>
  <c r="F279" i="61"/>
  <c r="F276" i="61"/>
  <c r="F272" i="61" s="1"/>
  <c r="F270" i="61"/>
  <c r="F267" i="61"/>
  <c r="G266" i="61"/>
  <c r="G322" i="61" s="1"/>
  <c r="G320" i="61" s="1"/>
  <c r="G319" i="61" s="1"/>
  <c r="G318" i="61" s="1"/>
  <c r="F264" i="61"/>
  <c r="F260" i="61"/>
  <c r="F258" i="61"/>
  <c r="G248" i="61"/>
  <c r="F248" i="61"/>
  <c r="G246" i="61"/>
  <c r="G245" i="61" s="1"/>
  <c r="G244" i="61" s="1"/>
  <c r="G241" i="61"/>
  <c r="F241" i="61"/>
  <c r="F240" i="61"/>
  <c r="F237" i="61"/>
  <c r="F235" i="61" s="1"/>
  <c r="F223" i="61"/>
  <c r="F220" i="61"/>
  <c r="F216" i="61" s="1"/>
  <c r="F214" i="61"/>
  <c r="F211" i="61"/>
  <c r="F208" i="61"/>
  <c r="F204" i="61"/>
  <c r="F202" i="61"/>
  <c r="F196" i="61"/>
  <c r="F193" i="61"/>
  <c r="F189" i="61" s="1"/>
  <c r="F187" i="61"/>
  <c r="F184" i="61"/>
  <c r="F181" i="61"/>
  <c r="F177" i="61"/>
  <c r="F175" i="61"/>
  <c r="F171" i="61"/>
  <c r="F167" i="61"/>
  <c r="F164" i="61"/>
  <c r="F160" i="61" s="1"/>
  <c r="F158" i="61"/>
  <c r="F155" i="61"/>
  <c r="G154" i="61"/>
  <c r="G210" i="61" s="1"/>
  <c r="G208" i="61" s="1"/>
  <c r="G207" i="61" s="1"/>
  <c r="G206" i="61" s="1"/>
  <c r="F152" i="61"/>
  <c r="F148" i="61"/>
  <c r="F146" i="61"/>
  <c r="F136" i="61"/>
  <c r="G134" i="61"/>
  <c r="G133" i="61"/>
  <c r="G132" i="61" s="1"/>
  <c r="G128" i="61" s="1"/>
  <c r="G127" i="61" s="1"/>
  <c r="G126" i="61" s="1"/>
  <c r="G125" i="61" s="1"/>
  <c r="G123" i="61" s="1"/>
  <c r="G129" i="61"/>
  <c r="F129" i="61"/>
  <c r="F128" i="61" s="1"/>
  <c r="F127" i="61" s="1"/>
  <c r="F125" i="61"/>
  <c r="F123" i="61"/>
  <c r="I115" i="61"/>
  <c r="F111" i="61"/>
  <c r="F108" i="61"/>
  <c r="F104" i="61"/>
  <c r="F102" i="61"/>
  <c r="F99" i="61"/>
  <c r="G96" i="61"/>
  <c r="G95" i="61" s="1"/>
  <c r="G94" i="61" s="1"/>
  <c r="F96" i="61"/>
  <c r="F95" i="61" s="1"/>
  <c r="F94" i="61" s="1"/>
  <c r="F114" i="61" s="1"/>
  <c r="I114" i="61" s="1"/>
  <c r="F92" i="61"/>
  <c r="F90" i="61"/>
  <c r="F84" i="61"/>
  <c r="F81" i="61"/>
  <c r="F77" i="61" s="1"/>
  <c r="F75" i="61"/>
  <c r="F72" i="61"/>
  <c r="G69" i="61"/>
  <c r="G68" i="61" s="1"/>
  <c r="G67" i="61" s="1"/>
  <c r="G66" i="61" s="1"/>
  <c r="G65" i="61" s="1"/>
  <c r="F69" i="61"/>
  <c r="F65" i="61"/>
  <c r="F63" i="61"/>
  <c r="F59" i="61"/>
  <c r="F55" i="61"/>
  <c r="F52" i="61"/>
  <c r="F48" i="61" s="1"/>
  <c r="F46" i="61"/>
  <c r="F43" i="61"/>
  <c r="G40" i="61"/>
  <c r="G39" i="61" s="1"/>
  <c r="G38" i="61" s="1"/>
  <c r="F40" i="61"/>
  <c r="F36" i="61"/>
  <c r="F34" i="61"/>
  <c r="F24" i="61"/>
  <c r="G22" i="61"/>
  <c r="G21" i="61" s="1"/>
  <c r="G20" i="61" s="1"/>
  <c r="G17" i="61"/>
  <c r="F17" i="61"/>
  <c r="F16" i="61" s="1"/>
  <c r="F13" i="61"/>
  <c r="F11" i="61"/>
  <c r="F68" i="61" l="1"/>
  <c r="F67" i="61" s="1"/>
  <c r="F39" i="61"/>
  <c r="F38" i="61" s="1"/>
  <c r="G376" i="61"/>
  <c r="G375" i="61" s="1"/>
  <c r="G374" i="61" s="1"/>
  <c r="G16" i="61"/>
  <c r="G15" i="61" s="1"/>
  <c r="G14" i="61" s="1"/>
  <c r="G13" i="61" s="1"/>
  <c r="G11" i="61" s="1"/>
  <c r="D11" i="61" s="1"/>
  <c r="G295" i="61"/>
  <c r="G293" i="61" s="1"/>
  <c r="G292" i="61" s="1"/>
  <c r="G291" i="61" s="1"/>
  <c r="G264" i="61"/>
  <c r="G263" i="61" s="1"/>
  <c r="G262" i="61" s="1"/>
  <c r="G261" i="61" s="1"/>
  <c r="G260" i="61" s="1"/>
  <c r="F404" i="61"/>
  <c r="F403" i="61" s="1"/>
  <c r="F423" i="61" s="1"/>
  <c r="G258" i="61"/>
  <c r="G90" i="61"/>
  <c r="D90" i="61" s="1"/>
  <c r="G93" i="61"/>
  <c r="G92" i="61" s="1"/>
  <c r="F151" i="61"/>
  <c r="F150" i="61" s="1"/>
  <c r="F170" i="61" s="1"/>
  <c r="F239" i="61"/>
  <c r="F292" i="61"/>
  <c r="F291" i="61" s="1"/>
  <c r="F310" i="61" s="1"/>
  <c r="F319" i="61"/>
  <c r="F318" i="61" s="1"/>
  <c r="F338" i="61" s="1"/>
  <c r="F393" i="61"/>
  <c r="F15" i="61"/>
  <c r="G152" i="61"/>
  <c r="G151" i="61" s="1"/>
  <c r="G150" i="61" s="1"/>
  <c r="G146" i="61" s="1"/>
  <c r="F449" i="61"/>
  <c r="F351" i="61"/>
  <c r="F207" i="61"/>
  <c r="F206" i="61" s="1"/>
  <c r="F226" i="61" s="1"/>
  <c r="F337" i="61"/>
  <c r="F394" i="61"/>
  <c r="F450" i="61"/>
  <c r="G240" i="61"/>
  <c r="G239" i="61" s="1"/>
  <c r="G238" i="61" s="1"/>
  <c r="G237" i="61" s="1"/>
  <c r="G235" i="61" s="1"/>
  <c r="F422" i="61"/>
  <c r="F87" i="61"/>
  <c r="F263" i="61"/>
  <c r="F262" i="61" s="1"/>
  <c r="F282" i="61" s="1"/>
  <c r="F180" i="61"/>
  <c r="F179" i="61" s="1"/>
  <c r="F199" i="61" s="1"/>
  <c r="G205" i="61"/>
  <c r="G204" i="61" s="1"/>
  <c r="G202" i="61"/>
  <c r="G426" i="61"/>
  <c r="G429" i="61"/>
  <c r="G428" i="61" s="1"/>
  <c r="G290" i="61"/>
  <c r="G289" i="61" s="1"/>
  <c r="G287" i="61"/>
  <c r="G370" i="61"/>
  <c r="G373" i="61"/>
  <c r="G372" i="61" s="1"/>
  <c r="G37" i="61"/>
  <c r="G36" i="61" s="1"/>
  <c r="G34" i="61"/>
  <c r="D34" i="61" s="1"/>
  <c r="F57" i="61"/>
  <c r="F58" i="61"/>
  <c r="G317" i="61"/>
  <c r="G316" i="61" s="1"/>
  <c r="G314" i="61"/>
  <c r="G407" i="61"/>
  <c r="G405" i="61" s="1"/>
  <c r="G404" i="61" s="1"/>
  <c r="G403" i="61" s="1"/>
  <c r="G183" i="61"/>
  <c r="G181" i="61" s="1"/>
  <c r="G180" i="61" s="1"/>
  <c r="G179" i="61" s="1"/>
  <c r="F86" i="61"/>
  <c r="G63" i="61"/>
  <c r="D63" i="61" s="1"/>
  <c r="F113" i="61"/>
  <c r="I113" i="61" s="1"/>
  <c r="F169" i="61" l="1"/>
  <c r="G149" i="61"/>
  <c r="G148" i="61" s="1"/>
  <c r="F311" i="61"/>
  <c r="F281" i="61"/>
  <c r="F198" i="61"/>
  <c r="F225" i="61"/>
  <c r="G399" i="61"/>
  <c r="G402" i="61"/>
  <c r="G401" i="61" s="1"/>
  <c r="G175" i="61"/>
  <c r="G178" i="61"/>
  <c r="G177" i="61" s="1"/>
  <c r="D8" i="48" l="1"/>
  <c r="G37" i="46"/>
  <c r="G36" i="46" s="1"/>
  <c r="G35" i="46" s="1"/>
  <c r="G34" i="46" s="1"/>
  <c r="G33" i="46" s="1"/>
  <c r="G32" i="46" s="1"/>
  <c r="G31" i="46" s="1"/>
  <c r="F36" i="46"/>
  <c r="F35" i="46"/>
  <c r="F34" i="46" s="1"/>
  <c r="F32" i="46"/>
  <c r="F31" i="46" s="1"/>
  <c r="G22" i="46"/>
  <c r="D7" i="46" s="1"/>
  <c r="G7" i="46" s="1"/>
  <c r="G21" i="46"/>
  <c r="G20" i="46" s="1"/>
  <c r="G19" i="46" s="1"/>
  <c r="G18" i="46" s="1"/>
  <c r="G17" i="46" s="1"/>
  <c r="G16" i="46" s="1"/>
  <c r="F21" i="46"/>
  <c r="F20" i="46" s="1"/>
  <c r="F19" i="46" s="1"/>
  <c r="F17" i="46"/>
  <c r="F16" i="46" s="1"/>
  <c r="F462" i="58"/>
  <c r="F461" i="58"/>
  <c r="F459" i="58" s="1"/>
  <c r="F457" i="58"/>
  <c r="F455" i="58"/>
  <c r="F454" i="58"/>
  <c r="F452" i="58"/>
  <c r="F449" i="58"/>
  <c r="F446" i="58"/>
  <c r="F442" i="58"/>
  <c r="F440" i="58"/>
  <c r="F439" i="58"/>
  <c r="F437" i="58"/>
  <c r="F436" i="58" s="1"/>
  <c r="F435" i="58" s="1"/>
  <c r="F434" i="58" s="1"/>
  <c r="F432" i="58" s="1"/>
  <c r="F390" i="58"/>
  <c r="F389" i="58"/>
  <c r="F387" i="58" s="1"/>
  <c r="F385" i="58"/>
  <c r="F383" i="58"/>
  <c r="F382" i="58" s="1"/>
  <c r="F380" i="58"/>
  <c r="F377" i="58"/>
  <c r="F374" i="58"/>
  <c r="F373" i="58" s="1"/>
  <c r="F370" i="58"/>
  <c r="F368" i="58"/>
  <c r="F367" i="58"/>
  <c r="F365" i="58"/>
  <c r="F364" i="58" s="1"/>
  <c r="F363" i="58" s="1"/>
  <c r="F362" i="58" s="1"/>
  <c r="F360" i="58" s="1"/>
  <c r="F296" i="58"/>
  <c r="F295" i="58"/>
  <c r="F293" i="58"/>
  <c r="F291" i="58"/>
  <c r="F289" i="58"/>
  <c r="F286" i="58"/>
  <c r="F283" i="58"/>
  <c r="F280" i="58"/>
  <c r="F276" i="58"/>
  <c r="F274" i="58"/>
  <c r="F273" i="58" s="1"/>
  <c r="F271" i="58"/>
  <c r="F270" i="58"/>
  <c r="F269" i="58" s="1"/>
  <c r="F201" i="58"/>
  <c r="F200" i="58"/>
  <c r="F198" i="58"/>
  <c r="F196" i="58"/>
  <c r="F194" i="58"/>
  <c r="F193" i="58" s="1"/>
  <c r="F191" i="58"/>
  <c r="F188" i="58"/>
  <c r="F185" i="58"/>
  <c r="F181" i="58"/>
  <c r="F179" i="58"/>
  <c r="F178" i="58" s="1"/>
  <c r="F176" i="58"/>
  <c r="F175" i="58" s="1"/>
  <c r="F174" i="58" s="1"/>
  <c r="F173" i="58" s="1"/>
  <c r="F171" i="58" s="1"/>
  <c r="F99" i="58"/>
  <c r="F98" i="58"/>
  <c r="F96" i="58" s="1"/>
  <c r="F94" i="58"/>
  <c r="F92" i="58"/>
  <c r="F89" i="58"/>
  <c r="F86" i="58"/>
  <c r="F83" i="58"/>
  <c r="G82" i="58"/>
  <c r="G81" i="58" s="1"/>
  <c r="G80" i="58" s="1"/>
  <c r="G79" i="58" s="1"/>
  <c r="G69" i="58" s="1"/>
  <c r="F79" i="58"/>
  <c r="F77" i="58"/>
  <c r="F76" i="58" s="1"/>
  <c r="F74" i="58"/>
  <c r="F73" i="58" s="1"/>
  <c r="F72" i="58" s="1"/>
  <c r="F71" i="58" s="1"/>
  <c r="F69" i="58" s="1"/>
  <c r="F445" i="58" l="1"/>
  <c r="F91" i="58"/>
  <c r="F184" i="58"/>
  <c r="F183" i="58" s="1"/>
  <c r="F288" i="58"/>
  <c r="F279" i="58" s="1"/>
  <c r="F278" i="58" s="1"/>
  <c r="F372" i="58"/>
  <c r="F82" i="58"/>
  <c r="F81" i="58" s="1"/>
  <c r="F444" i="58"/>
  <c r="F268" i="58"/>
  <c r="F266" i="58" s="1"/>
  <c r="G673" i="53" l="1"/>
  <c r="G661" i="53"/>
  <c r="G658" i="53"/>
  <c r="G657" i="53" s="1"/>
  <c r="G656" i="53" s="1"/>
  <c r="G654" i="53"/>
  <c r="G647" i="53" s="1"/>
  <c r="G641" i="53"/>
  <c r="G629" i="53"/>
  <c r="G626" i="53"/>
  <c r="G625" i="53" s="1"/>
  <c r="G624" i="53" s="1"/>
  <c r="G622" i="53"/>
  <c r="G615" i="53" s="1"/>
  <c r="G609" i="53"/>
  <c r="G597" i="53"/>
  <c r="G594" i="53"/>
  <c r="G590" i="53"/>
  <c r="G583" i="53" s="1"/>
  <c r="G573" i="53"/>
  <c r="G571" i="53"/>
  <c r="G570" i="53"/>
  <c r="G568" i="53"/>
  <c r="G565" i="53"/>
  <c r="G562" i="53"/>
  <c r="G561" i="53"/>
  <c r="G560" i="53" s="1"/>
  <c r="G558" i="53"/>
  <c r="G556" i="53" s="1"/>
  <c r="G547" i="53"/>
  <c r="G535" i="53"/>
  <c r="G532" i="53"/>
  <c r="G531" i="53" s="1"/>
  <c r="G530" i="53" s="1"/>
  <c r="G528" i="53"/>
  <c r="G521" i="53" s="1"/>
  <c r="G515" i="53"/>
  <c r="G503" i="53"/>
  <c r="G499" i="53" s="1"/>
  <c r="G498" i="53" s="1"/>
  <c r="G500" i="53"/>
  <c r="G496" i="53"/>
  <c r="G489" i="53" s="1"/>
  <c r="G483" i="53"/>
  <c r="G471" i="53"/>
  <c r="G468" i="53"/>
  <c r="G464" i="53"/>
  <c r="G457" i="53"/>
  <c r="G447" i="53"/>
  <c r="G445" i="53"/>
  <c r="G444" i="53" s="1"/>
  <c r="G443" i="53" s="1"/>
  <c r="G440" i="53"/>
  <c r="G436" i="53"/>
  <c r="G435" i="53" s="1"/>
  <c r="G426" i="53"/>
  <c r="G414" i="53"/>
  <c r="G413" i="53"/>
  <c r="G411" i="53" s="1"/>
  <c r="G410" i="53" s="1"/>
  <c r="G408" i="53"/>
  <c r="G407" i="53" s="1"/>
  <c r="G400" i="53" s="1"/>
  <c r="D399" i="53"/>
  <c r="G394" i="53"/>
  <c r="G382" i="53"/>
  <c r="G381" i="53"/>
  <c r="G379" i="53"/>
  <c r="G378" i="53" s="1"/>
  <c r="G377" i="53" s="1"/>
  <c r="G376" i="53"/>
  <c r="G375" i="53" s="1"/>
  <c r="G368" i="53" s="1"/>
  <c r="D367" i="53"/>
  <c r="G362" i="53"/>
  <c r="G350" i="53"/>
  <c r="G349" i="53"/>
  <c r="G347" i="53"/>
  <c r="G344" i="53"/>
  <c r="G343" i="53"/>
  <c r="G336" i="53" s="1"/>
  <c r="D335" i="53"/>
  <c r="G326" i="53"/>
  <c r="G324" i="53"/>
  <c r="G323" i="53" s="1"/>
  <c r="G321" i="53"/>
  <c r="G318" i="53"/>
  <c r="G317" i="53"/>
  <c r="G315" i="53" s="1"/>
  <c r="G312" i="53"/>
  <c r="G311" i="53" s="1"/>
  <c r="G309" i="53" s="1"/>
  <c r="D308" i="53"/>
  <c r="G300" i="53"/>
  <c r="G289" i="53"/>
  <c r="G288" i="53" s="1"/>
  <c r="G287" i="53"/>
  <c r="G285" i="53" s="1"/>
  <c r="G281" i="53"/>
  <c r="G274" i="53" s="1"/>
  <c r="G268" i="53"/>
  <c r="G257" i="53"/>
  <c r="G256" i="53" s="1"/>
  <c r="G255" i="53"/>
  <c r="G253" i="53" s="1"/>
  <c r="G249" i="53"/>
  <c r="G242" i="53" s="1"/>
  <c r="G236" i="53"/>
  <c r="G225" i="53"/>
  <c r="G224" i="53" s="1"/>
  <c r="G223" i="53"/>
  <c r="G221" i="53"/>
  <c r="G220" i="53" s="1"/>
  <c r="G219" i="53" s="1"/>
  <c r="G217" i="53"/>
  <c r="G210" i="53"/>
  <c r="G201" i="53"/>
  <c r="G200" i="53" s="1"/>
  <c r="F200" i="53"/>
  <c r="G199" i="53"/>
  <c r="G197" i="53" s="1"/>
  <c r="F197" i="53"/>
  <c r="G193" i="53"/>
  <c r="G192" i="53" s="1"/>
  <c r="F193" i="53"/>
  <c r="F192" i="53" s="1"/>
  <c r="G190" i="53"/>
  <c r="G189" i="53"/>
  <c r="F189" i="53"/>
  <c r="G188" i="53"/>
  <c r="G186" i="53" s="1"/>
  <c r="F186" i="53"/>
  <c r="G182" i="53"/>
  <c r="G181" i="53" s="1"/>
  <c r="F182" i="53"/>
  <c r="F181" i="53" s="1"/>
  <c r="G178" i="53"/>
  <c r="F178" i="53"/>
  <c r="F174" i="53" s="1"/>
  <c r="F173" i="53" s="1"/>
  <c r="G175" i="53"/>
  <c r="F175" i="53"/>
  <c r="G171" i="53"/>
  <c r="G170" i="53" s="1"/>
  <c r="F171" i="53"/>
  <c r="F170" i="53"/>
  <c r="G167" i="53"/>
  <c r="F167" i="53"/>
  <c r="G164" i="53"/>
  <c r="F164" i="53"/>
  <c r="G163" i="53"/>
  <c r="G162" i="53" s="1"/>
  <c r="G160" i="53"/>
  <c r="G159" i="53" s="1"/>
  <c r="F160" i="53"/>
  <c r="F159" i="53" s="1"/>
  <c r="G156" i="53"/>
  <c r="F156" i="53"/>
  <c r="G153" i="53"/>
  <c r="G152" i="53" s="1"/>
  <c r="G151" i="53" s="1"/>
  <c r="F153" i="53"/>
  <c r="F152" i="53"/>
  <c r="F151" i="53" s="1"/>
  <c r="G149" i="53"/>
  <c r="G148" i="53" s="1"/>
  <c r="F149" i="53"/>
  <c r="F148" i="53" s="1"/>
  <c r="G139" i="53"/>
  <c r="G137" i="53"/>
  <c r="G136" i="53" s="1"/>
  <c r="G134" i="53"/>
  <c r="G131" i="53"/>
  <c r="G128" i="53"/>
  <c r="G124" i="53"/>
  <c r="G122" i="53" s="1"/>
  <c r="G113" i="53"/>
  <c r="G98" i="53"/>
  <c r="G97" i="53" s="1"/>
  <c r="G94" i="53"/>
  <c r="D92" i="53"/>
  <c r="D91" i="53" s="1"/>
  <c r="D90" i="53" s="1"/>
  <c r="C92" i="53"/>
  <c r="C91" i="53" s="1"/>
  <c r="C90" i="53" s="1"/>
  <c r="D88" i="53"/>
  <c r="D87" i="53" s="1"/>
  <c r="C88" i="53"/>
  <c r="C87" i="53" s="1"/>
  <c r="G87" i="53"/>
  <c r="G77" i="53"/>
  <c r="G75" i="53"/>
  <c r="G74" i="53" s="1"/>
  <c r="D74" i="53"/>
  <c r="C74" i="53"/>
  <c r="C73" i="53" s="1"/>
  <c r="C72" i="53" s="1"/>
  <c r="D73" i="53"/>
  <c r="D72" i="53" s="1"/>
  <c r="G71" i="53"/>
  <c r="D70" i="53"/>
  <c r="D69" i="53" s="1"/>
  <c r="C70" i="53"/>
  <c r="C69" i="53" s="1"/>
  <c r="G69" i="53"/>
  <c r="G60" i="53"/>
  <c r="G45" i="53"/>
  <c r="G44" i="53" s="1"/>
  <c r="G41" i="53"/>
  <c r="D39" i="53"/>
  <c r="D38" i="53" s="1"/>
  <c r="D37" i="53" s="1"/>
  <c r="C39" i="53"/>
  <c r="C38" i="53" s="1"/>
  <c r="C37" i="53" s="1"/>
  <c r="D35" i="53"/>
  <c r="D34" i="53" s="1"/>
  <c r="C35" i="53"/>
  <c r="C34" i="53" s="1"/>
  <c r="G34" i="53"/>
  <c r="G24" i="53"/>
  <c r="G22" i="53"/>
  <c r="G20" i="53"/>
  <c r="G17" i="53"/>
  <c r="G16" i="53" s="1"/>
  <c r="D16" i="53"/>
  <c r="D15" i="53" s="1"/>
  <c r="D14" i="53" s="1"/>
  <c r="C16" i="53"/>
  <c r="C15" i="53" s="1"/>
  <c r="C14" i="53" s="1"/>
  <c r="G13" i="53"/>
  <c r="D12" i="53"/>
  <c r="D11" i="53" s="1"/>
  <c r="C12" i="53"/>
  <c r="C11" i="53" s="1"/>
  <c r="G11" i="53"/>
  <c r="G593" i="53" l="1"/>
  <c r="G592" i="53" s="1"/>
  <c r="F163" i="53"/>
  <c r="F162" i="53" s="1"/>
  <c r="G185" i="53"/>
  <c r="G184" i="53" s="1"/>
  <c r="F196" i="53"/>
  <c r="F195" i="53" s="1"/>
  <c r="G314" i="53"/>
  <c r="G313" i="53" s="1"/>
  <c r="G346" i="53"/>
  <c r="G345" i="53" s="1"/>
  <c r="G409" i="53"/>
  <c r="G73" i="53"/>
  <c r="G96" i="53"/>
  <c r="G174" i="53"/>
  <c r="G173" i="53" s="1"/>
  <c r="F185" i="53"/>
  <c r="F184" i="53" s="1"/>
  <c r="G196" i="53"/>
  <c r="G195" i="53" s="1"/>
  <c r="G467" i="53"/>
  <c r="G466" i="53" s="1"/>
  <c r="G252" i="53"/>
  <c r="G251" i="53" s="1"/>
  <c r="G284" i="53"/>
  <c r="G283" i="53" s="1"/>
  <c r="G439" i="53"/>
  <c r="G438" i="53" s="1"/>
  <c r="G43" i="53"/>
  <c r="G127" i="53"/>
  <c r="G126" i="53" s="1"/>
  <c r="G15" i="53"/>
  <c r="A10" i="5"/>
  <c r="A18" i="5" s="1"/>
  <c r="A26" i="5" s="1"/>
  <c r="A30" i="5" s="1"/>
  <c r="A34" i="5" s="1"/>
  <c r="A38" i="5" s="1"/>
  <c r="A42" i="5" s="1"/>
  <c r="D7" i="63" l="1"/>
  <c r="G9" i="63" l="1"/>
  <c r="G8" i="63"/>
  <c r="G7" i="63"/>
  <c r="I58" i="57"/>
  <c r="H58" i="57"/>
  <c r="G58" i="57"/>
  <c r="F58" i="57"/>
  <c r="E58" i="57"/>
  <c r="E64" i="57" s="1"/>
  <c r="K50" i="56"/>
  <c r="K56" i="56" s="1"/>
  <c r="J50" i="56"/>
  <c r="I50" i="56"/>
  <c r="H50" i="56"/>
  <c r="G50" i="56"/>
  <c r="F50" i="56"/>
  <c r="F56" i="56" s="1"/>
  <c r="E64" i="55"/>
  <c r="E64" i="54"/>
  <c r="A53" i="5" l="1"/>
  <c r="A57" i="5" s="1"/>
  <c r="A61" i="5" s="1"/>
  <c r="D60" i="32" l="1"/>
  <c r="C60" i="32"/>
  <c r="D58" i="32"/>
  <c r="D57" i="32" s="1"/>
  <c r="D56" i="32" s="1"/>
  <c r="C58" i="32"/>
  <c r="C57" i="32" s="1"/>
  <c r="C56" i="32" s="1"/>
  <c r="D53" i="32"/>
  <c r="C53" i="32"/>
  <c r="G50" i="32"/>
  <c r="F50" i="32"/>
  <c r="F49" i="32" s="1"/>
  <c r="F48" i="32" s="1"/>
  <c r="D50" i="32"/>
  <c r="C50" i="32"/>
  <c r="G49" i="32"/>
  <c r="G48" i="32" s="1"/>
  <c r="G46" i="32"/>
  <c r="G45" i="32" s="1"/>
  <c r="F46" i="32"/>
  <c r="F45" i="32" s="1"/>
  <c r="D46" i="32"/>
  <c r="D45" i="32" s="1"/>
  <c r="C46" i="32"/>
  <c r="C45" i="32" s="1"/>
  <c r="D35" i="32"/>
  <c r="C35" i="32"/>
  <c r="D33" i="32"/>
  <c r="D32" i="32" s="1"/>
  <c r="D31" i="32" s="1"/>
  <c r="C33" i="32"/>
  <c r="C32" i="32" s="1"/>
  <c r="C31" i="32" s="1"/>
  <c r="D28" i="32"/>
  <c r="C28" i="32"/>
  <c r="G25" i="32"/>
  <c r="G24" i="32" s="1"/>
  <c r="G23" i="32" s="1"/>
  <c r="F25" i="32"/>
  <c r="F24" i="32" s="1"/>
  <c r="F23" i="32" s="1"/>
  <c r="D25" i="32"/>
  <c r="C25" i="32"/>
  <c r="G21" i="32"/>
  <c r="G20" i="32" s="1"/>
  <c r="F21" i="32"/>
  <c r="F20" i="32" s="1"/>
  <c r="D21" i="32"/>
  <c r="D20" i="32" s="1"/>
  <c r="C21" i="32"/>
  <c r="C20" i="32" s="1"/>
  <c r="D11" i="32" l="1"/>
  <c r="D24" i="32"/>
  <c r="D23" i="32" s="1"/>
  <c r="C49" i="32"/>
  <c r="C48" i="32" s="1"/>
  <c r="D49" i="32"/>
  <c r="D48" i="32" s="1"/>
  <c r="C24" i="32"/>
  <c r="C23" i="32" s="1"/>
  <c r="A13" i="48"/>
  <c r="D7" i="48"/>
  <c r="G9" i="48" l="1"/>
  <c r="G8" i="48"/>
  <c r="G7" i="48"/>
  <c r="A36" i="48"/>
  <c r="A8" i="47" s="1"/>
  <c r="A13" i="46" l="1"/>
  <c r="A8" i="53" s="1"/>
  <c r="A66" i="53" l="1"/>
  <c r="A30" i="53"/>
  <c r="G57" i="47"/>
  <c r="G56" i="47" s="1"/>
  <c r="F57" i="47"/>
  <c r="F56" i="47" s="1"/>
  <c r="G53" i="47"/>
  <c r="F53" i="47"/>
  <c r="G50" i="47"/>
  <c r="F50" i="47"/>
  <c r="G48" i="47"/>
  <c r="G46" i="47" s="1"/>
  <c r="F48" i="47"/>
  <c r="F46" i="47"/>
  <c r="G43" i="47"/>
  <c r="F43" i="47"/>
  <c r="G41" i="47"/>
  <c r="F41" i="47"/>
  <c r="G38" i="47"/>
  <c r="F38" i="47"/>
  <c r="G34" i="47"/>
  <c r="F34" i="47"/>
  <c r="G32" i="47"/>
  <c r="G31" i="47" s="1"/>
  <c r="G30" i="47" s="1"/>
  <c r="G29" i="47" s="1"/>
  <c r="G27" i="47" s="1"/>
  <c r="F32" i="47"/>
  <c r="F31" i="47" s="1"/>
  <c r="F30" i="47" s="1"/>
  <c r="F29" i="47" s="1"/>
  <c r="G16" i="47"/>
  <c r="G15" i="47" s="1"/>
  <c r="G14" i="47" s="1"/>
  <c r="F16" i="47"/>
  <c r="F15" i="47" s="1"/>
  <c r="F14" i="47" s="1"/>
  <c r="G12" i="47"/>
  <c r="G11" i="47" s="1"/>
  <c r="F12" i="47"/>
  <c r="F11" i="47"/>
  <c r="A23" i="47"/>
  <c r="F27" i="47" l="1"/>
  <c r="A119" i="53"/>
  <c r="A83" i="53"/>
  <c r="G45" i="47"/>
  <c r="G37" i="47" s="1"/>
  <c r="G36" i="47" s="1"/>
  <c r="G55" i="47" s="1"/>
  <c r="F45" i="47"/>
  <c r="F37" i="47" s="1"/>
  <c r="F36" i="47" s="1"/>
  <c r="F55" i="47" s="1"/>
  <c r="A306" i="53" l="1"/>
  <c r="A206" i="53"/>
  <c r="A27" i="46"/>
  <c r="A432" i="53" l="1"/>
  <c r="A332" i="53"/>
  <c r="A41" i="32"/>
  <c r="A453" i="53" l="1"/>
  <c r="A553" i="53"/>
  <c r="G13" i="32"/>
  <c r="A8" i="52" l="1"/>
  <c r="A579" i="53"/>
  <c r="G12" i="32"/>
  <c r="A65" i="52" l="1"/>
  <c r="A27" i="52"/>
  <c r="A82" i="52" l="1"/>
  <c r="A8" i="58"/>
  <c r="G11" i="32"/>
  <c r="A105" i="58" l="1"/>
  <c r="A65" i="58"/>
  <c r="A207" i="58" l="1"/>
  <c r="A167" i="58"/>
  <c r="A302" i="58" l="1"/>
  <c r="A262" i="58"/>
  <c r="A356" i="58" l="1"/>
  <c r="A396" i="58"/>
  <c r="A8" i="18" l="1"/>
  <c r="A428" i="58"/>
  <c r="A8" i="49" l="1"/>
  <c r="A8" i="61" s="1"/>
  <c r="A30" i="18"/>
  <c r="A120" i="61" l="1"/>
  <c r="A30" i="61"/>
  <c r="A24" i="49"/>
  <c r="A142" i="61" l="1"/>
  <c r="A232" i="61"/>
  <c r="A254" i="61" l="1"/>
  <c r="A344" i="61"/>
  <c r="A366" i="61" l="1"/>
  <c r="A456" i="61"/>
  <c r="A8" i="62" l="1"/>
  <c r="A23" i="62" s="1"/>
  <c r="A63" i="62" s="1"/>
  <c r="A78" i="62" s="1"/>
  <c r="A13" i="63" s="1"/>
  <c r="A28" i="63" s="1"/>
  <c r="A13" i="64" s="1"/>
  <c r="A27" i="64" s="1"/>
  <c r="A9" i="54" s="1"/>
  <c r="A9" i="55" s="1"/>
  <c r="A9" i="56" s="1"/>
  <c r="A9" i="57" s="1"/>
  <c r="A470" i="61"/>
</calcChain>
</file>

<file path=xl/sharedStrings.xml><?xml version="1.0" encoding="utf-8"?>
<sst xmlns="http://schemas.openxmlformats.org/spreadsheetml/2006/main" count="3285" uniqueCount="353">
  <si>
    <t>Pieņemts pirmajā lasījumā</t>
  </si>
  <si>
    <t>Priekšlikums par izmaiņām</t>
  </si>
  <si>
    <t>Sadalījumā pa budžeta resoriem</t>
  </si>
  <si>
    <t>4.pielikums</t>
  </si>
  <si>
    <t>Resursi izdevumu segšanai</t>
  </si>
  <si>
    <t>Ieņēmumi no maksas pakalpojumiem un citi pašu ieņēmumi – kopā</t>
  </si>
  <si>
    <t>Transferti</t>
  </si>
  <si>
    <t>Valsts budžeta transferti</t>
  </si>
  <si>
    <t>Valsts pamatbudžeta savstarpējie transferti</t>
  </si>
  <si>
    <t>Valsts pamatbudžeta iestāžu saņemtie transferti no valsts pamatbudžeta</t>
  </si>
  <si>
    <t>Valsts pamatbudžeta iestāžu saņemtie transferti no valsts pamatbudžeta dotācijas no vispārējiem ieņēmumiem</t>
  </si>
  <si>
    <t>Dotācija no vispārējiem ieņēmumiem</t>
  </si>
  <si>
    <t>Vispārējā kārtībā sadalāmā dotācija no vispārējiem ieņēmumiem</t>
  </si>
  <si>
    <t>Izdevumi – kopā</t>
  </si>
  <si>
    <t>Uzturēšanas izdevumi</t>
  </si>
  <si>
    <t>Kārtējie izdevumi</t>
  </si>
  <si>
    <t>Atlīdzība</t>
  </si>
  <si>
    <t>Preces un pakalpojumi</t>
  </si>
  <si>
    <t>Subsīdijas un dotācijas</t>
  </si>
  <si>
    <t>Valsts budžeta uzturēšanas izdevumu transferti no valsts pamatbudžeta uz valsts speciālo budžetu</t>
  </si>
  <si>
    <t>Kapitālie izdevumi</t>
  </si>
  <si>
    <t>Pamatkapitāla veidošana</t>
  </si>
  <si>
    <t>Finansiālā bilance</t>
  </si>
  <si>
    <t>Finansēšana</t>
  </si>
  <si>
    <t>Naudas līdzekļi</t>
  </si>
  <si>
    <t>Maksas pakalpojumu un citu pašu ieņēmumu naudas līdzekļu atlikumu izmaiņas palielinājums (-) vai samazinājums (+)</t>
  </si>
  <si>
    <t>02.00.00 Līdzekļi neparedzētiem gadījumiem</t>
  </si>
  <si>
    <t>74. Gadskārtējā valsts budžeta izpildes procesā pārdalāmais finansējums</t>
  </si>
  <si>
    <t xml:space="preserve">Ministriju un citu centrālo valsts iestāžu priekšlikumi </t>
  </si>
  <si>
    <t>Priekšlikumi 2.lasījumam</t>
  </si>
  <si>
    <t>13. Finanšu ministrija</t>
  </si>
  <si>
    <t>Transferti viena budžeta veida ietvaros un uzturēšanas izdevumu transferti starp budžeta veidiem</t>
  </si>
  <si>
    <t>Valsts budžeta transferti un uzturēšanas izdevumu transferti</t>
  </si>
  <si>
    <t>Valsts budžeta transferti no valsts pamatbudžeta uz valsts pamatbudžetu</t>
  </si>
  <si>
    <t>Valsts budžeta transferti no valsts pamatbudžeta dotācijas no vispārējiem ieņēmumiem uz valsts pamatbudžetu</t>
  </si>
  <si>
    <t>Kapitālo izdevumu transferti</t>
  </si>
  <si>
    <t>No valsts budžeta daļēji finansēto atvasināto publisko personu un budžeta nefinansēto iestāžu transferti</t>
  </si>
  <si>
    <t>Valsts budžeta iestāžu saņemtie transferti no valsts budžeta daļēji finansētām atvasinātām publiskām personām un no budžeta nefinansētām iestādēm</t>
  </si>
  <si>
    <t>Pārējie valsts budžeta uzturēšanas izdevumu transferti citiem budžetiem</t>
  </si>
  <si>
    <t>2.pielikums</t>
  </si>
  <si>
    <t>Priekšlikums MK atzinumam</t>
  </si>
  <si>
    <t>Atbalstīt</t>
  </si>
  <si>
    <t>3.pielikums</t>
  </si>
  <si>
    <t>Kārtējie maksājumi Eiropas Savienības budžetā un starptautiskā sadarbība</t>
  </si>
  <si>
    <t>Starptautiskā sadarbība</t>
  </si>
  <si>
    <t>Valsts budžeta kapitālo izdevumu transferti</t>
  </si>
  <si>
    <t>18. Labklājības ministrija</t>
  </si>
  <si>
    <t>19. Tieslietu ministrija</t>
  </si>
  <si>
    <t>Valsts budžeta iestāžu saņemtie transferti no savas ministrijas, centrālās valsts iestādes padotībā esošām no valsts budžeta daļēji finansētām atvasinātām publiskām personām un budžeta nefinansētām iestādēm</t>
  </si>
  <si>
    <t>2022.gads</t>
  </si>
  <si>
    <t>I Valsts pamatfunkciju īstenošana</t>
  </si>
  <si>
    <t>Pārējie valsts budžeta uzturēšanas izdevumu transferti pašvaldībām</t>
  </si>
  <si>
    <t>2022.gadā</t>
  </si>
  <si>
    <t>Subsīdijas, dotācijas, sociālie maksājumi un kompensācijas</t>
  </si>
  <si>
    <t>2023.gadā</t>
  </si>
  <si>
    <t>Valsts budžeta iestāžu saņemtie transferti no pašvaldībām</t>
  </si>
  <si>
    <t>Valsts budžeta iestāžu saņemtie transferti (izņemot atmaksas) no pašvaldībām</t>
  </si>
  <si>
    <t>Valsts budžeta kapitālo izdevumu transferti no valsts pamatbudžeta uz valsts speciālo budžetu</t>
  </si>
  <si>
    <t>Akcijas un cita līdzdalība pašu kapitālā</t>
  </si>
  <si>
    <t>Ierosināts pārdalīt no (-)/ uz (+):</t>
  </si>
  <si>
    <t>Atbalstīt pārdali no (-)/ uz (+):</t>
  </si>
  <si>
    <t>Pašvaldību budžetu transferti</t>
  </si>
  <si>
    <t>01. Valsts prezidenta kanceleja</t>
  </si>
  <si>
    <t>Sociāla rakstura maksājumi un kompensācijas</t>
  </si>
  <si>
    <t>2024.gadā</t>
  </si>
  <si>
    <t>Ieņēmumi no dividendēm (ieņēmumi no valsts (pašvaldību) kapitāla izmantošanas)</t>
  </si>
  <si>
    <t>01.00.00 Apropriācijas rezerve</t>
  </si>
  <si>
    <t>likumprojekta "Par valsts budžetu 2022.gadam" un likumprojekta "Par vidēja termiņa budžeta ietvaru 2022., 2023. un 2024.gadam" izskatīšanai Saeimā otrajā lasījumā</t>
  </si>
  <si>
    <t>Par likumprojekta "Par valsts budžetu 2022.gadam" teksta daļu:</t>
  </si>
  <si>
    <t>Par likumprojekta "Par vidēja termiņa budžeta ietvaru 2022., 2023. un 2024.gadam" teksta daļu:</t>
  </si>
  <si>
    <r>
      <rPr>
        <b/>
        <sz val="12"/>
        <rFont val="Times New Roman"/>
        <family val="1"/>
        <charset val="186"/>
      </rPr>
      <t>54.pants.</t>
    </r>
    <r>
      <rPr>
        <sz val="12"/>
        <rFont val="Times New Roman"/>
        <family val="1"/>
        <charset val="186"/>
      </rPr>
      <t xml:space="preserve"> Finanšu ministram ir tiesības palielināt šajā likumā noteikto apropriāciju budžeta resora “74. Gadskārtējā valsts budžeta izpildes procesā pārdalāmais finansējums” programmā 02.00.00 “Līdzekļi neparedzētiem gadījumiem” ar Covid-19 izplatību saistītā valsts apdraudējuma un tā seku novēršanas un pārvarēšanas pasākumiem un vienreizējām valsts budžeta investīcijām, un paplašināt valdības rīcības pieļaujamās robežas valdības saistību izpildei, ja ir pieņemts attiecīgs Ministru kabineta lēmums un Saeimas Budžeta un finanšu (nodokļu) komisija piecu darba dienu laikā no attiecīgās informācijas saņemšanas dienas ir to izskatījusi un nav iebildusi pret apropriācijas palielinājumu.</t>
    </r>
  </si>
  <si>
    <t>Par likumprojekta "Par valsts budžetu 2022.gadam" un likumprojekta „Par vidēja termiņa budžeta ietvaru 2022., 2023. un 2024.gadam” skaitlisko daļu:</t>
  </si>
  <si>
    <t>likumprojektam "Par valsts budžetu 2022.gadam"</t>
  </si>
  <si>
    <t>likumprojektam "Par vidēja termiņa budžeta ietvaru 2022., 2023. un 2024.gadam"</t>
  </si>
  <si>
    <t>03.02.00 Apgabaltiesas un rajonu (pilsētu) tiesas</t>
  </si>
  <si>
    <t>20.02.00 Izdienas pensijas</t>
  </si>
  <si>
    <t>Saskaņā ar Ministru kabineta 2021.gada 12.oktobra sēdes protokola Nr.69 26.§ 3.punktu tiek pārdalīts finansējums no Tieslietu ministrijas budžeta apakšprogrammas 03.02.00 “Apgabaltiesas un rajonu (pilsētu) tiesas” uz Labklājības ministrijas budžeta apakšprogrammu 20.02.00 “Izdienas pensijas” 2022.gadam 148 000 euro apmērā, lai nodrošinātu likumprojekta "Grozījumi Tiesnešu izdienas pensiju likumā" izpildi.</t>
  </si>
  <si>
    <t>13.00.00 Finansējums augstas gatavības projektiem Covid-19 krīzes pārvarēšanai un ekonomikas atlabšanai</t>
  </si>
  <si>
    <t>12. Ekonomikas ministrija</t>
  </si>
  <si>
    <t>I. Valsts pamatbudžeta ieņēmumi</t>
  </si>
  <si>
    <t>Pievienotās vērtības nodoklis</t>
  </si>
  <si>
    <t>29.01.00  Naftas produktu rezervju uzturēšana</t>
  </si>
  <si>
    <t>Valsts nodeva par naftas produktu drošības rezervju uzturēšanu</t>
  </si>
  <si>
    <t xml:space="preserve">Atlīdzība </t>
  </si>
  <si>
    <t>I. Valsts pamatfunkciju īstenošana</t>
  </si>
  <si>
    <t xml:space="preserve">Ieņēmumi no maksas pakalpojumiem un citi pašu ieņēmumi </t>
  </si>
  <si>
    <t>Trasferti</t>
  </si>
  <si>
    <t>Subsīdijas, dotācijas un sociālie pabalsti</t>
  </si>
  <si>
    <t xml:space="preserve">Kārtējie maksājumi Eiropas Savienības budžetā un starptautiskā sadarbība </t>
  </si>
  <si>
    <t>Pārējie valsts budžeta transferti no valsts pamatbudžeta uz valsts pamatbudžetu</t>
  </si>
  <si>
    <t>Pārējie valsts budžeta uzturēšanas izdevumu transferti valsts budžeta daļēji finansētām atvasinātām publiskām personām un budžeta nefinansētām iestādēm</t>
  </si>
  <si>
    <t xml:space="preserve">Finansiālā bilance </t>
  </si>
  <si>
    <t>12. Ārlietu ministrija</t>
  </si>
  <si>
    <t>2023.gads</t>
  </si>
  <si>
    <t>04.00.00 Valsts prezidenta darbības nodrošināšana</t>
  </si>
  <si>
    <t>22. Kultūras ministrija</t>
  </si>
  <si>
    <t>Valsts budžeta ieņēmumi</t>
  </si>
  <si>
    <t>Valsts pamatbudžeta ieņēmumi</t>
  </si>
  <si>
    <t>Nodokļu ieņēmumi</t>
  </si>
  <si>
    <t xml:space="preserve">   Pievienotās vērtības nodoklis</t>
  </si>
  <si>
    <t xml:space="preserve">  Subsīdijas, dotācijas, sociālie maksājumi un kompensācijas</t>
  </si>
  <si>
    <t xml:space="preserve">    Subsīdijas un dotācijas</t>
  </si>
  <si>
    <t>2024.gads</t>
  </si>
  <si>
    <t>15. Izglītības un zinātnes ministrija</t>
  </si>
  <si>
    <t>62.resors "Mērķdotācijas pašvaldībām"</t>
  </si>
  <si>
    <t>01.00.00. "Mērķdotācijas izglītības pasākumiem"</t>
  </si>
  <si>
    <t>Saskaņā ar  Ministru kabineta 2021. gada 5. oktobra sēdes protokollēmumu Nr.66, 28.§. tiek pārdalīts finansējums 1 011 180 euro apmērā no 62.resora budžeta programmas 01.00.00. "Mērķdotācijas izglītības pasākumiem" uz 15. resora budžeta apakšprogrammu 01.05.00 Dotācija privātajām mācību iestādēm, lai nodrošinātu pedagogu darba samaksu 2022. gadā un turpmāk, ņemot vērā pedagogu minimālās algas likmes palielināšanu līdz 830 euro un pirmskolas pedagogu minimālās algas likmes palielināšanu līdz 872 euro sākot ar 2021. gada 1. septembri un izglītojamo skaita uz 2021. gada 1. septembri izmaiņu ietekmi.</t>
  </si>
  <si>
    <t>62. resors "Mērķdotācijas pašvaldībām"</t>
  </si>
  <si>
    <t>Saskaņā ar  Ministru kabineta 2021. gada 5. oktobra sēdes protokollēmumu Nr.66, 28.§. tiek pārdalīts finansējums 33 833 euro apmērā no 62.resora budžeta programmas 01.00.00. "Mērķdotācijas izglītības pasākumiem" uz 15. resora budžeta apakšprogrammu 01.08.00 Vispārējās izglītības atbalsta pasākumi, lai nodrošinātu pedagogu darba samaksu 2022. gadā un turpmāk, ņemot vērā pedagogu minimālās algas likmes palielināšanu līdz 830 euro un pirmskolas pedagogu minimālās algas likmes palielināšanu līdz 872 euro sākot ar 2021. gada 1. septembri un izglītojamo skaita uz 2021. gada 1. septembri izmaiņu ietekmi.</t>
  </si>
  <si>
    <t xml:space="preserve">14. Iekšlietu ministrija </t>
  </si>
  <si>
    <t>07.00.00 Ugunsdrošība, glābšana un civilā aizsardzība</t>
  </si>
  <si>
    <t>`</t>
  </si>
  <si>
    <t>Pārējie valsts pamatbudžetā saņemtie transferti no valsts pamatbudžeta</t>
  </si>
  <si>
    <t>40.02.00 Nekustamais īpašums un centralizētais iepirkums</t>
  </si>
  <si>
    <t>Naudas sodi, ko uzliek Valsts policija par pārkāpumiem ceļu satiksmē, kas fiksēti ar komersanta tehniskajiem līdzekļiem</t>
  </si>
  <si>
    <t>06.01.00 Valsts policija</t>
  </si>
  <si>
    <t>11.pielikums</t>
  </si>
  <si>
    <t>06.01.00 „Valsts policija”</t>
  </si>
  <si>
    <t>0600000000 - Citas ilgtermiņa saistības</t>
  </si>
  <si>
    <t>tajā skaitā</t>
  </si>
  <si>
    <t xml:space="preserve"> Ceļu satiksmes pārkāpumu fiksēšanas tehnisko līdzekļu (fotoradaru) darbības nodrošināšana </t>
  </si>
  <si>
    <t>2025.gads</t>
  </si>
  <si>
    <t>Tālākā laika posmā līdz projekta īstenošanai</t>
  </si>
  <si>
    <t xml:space="preserve">Naudas sodi, ko uzliek Valsts policija </t>
  </si>
  <si>
    <t>42.00.00 Iekšējas drošības biroja darbība</t>
  </si>
  <si>
    <t>Pārējie naudas sodi, ko uzliek Valsts policija par pārkāpumiem ceļu satiksmē</t>
  </si>
  <si>
    <r>
      <rPr>
        <b/>
        <sz val="12"/>
        <rFont val="Times New Roman"/>
        <family val="1"/>
        <charset val="186"/>
      </rPr>
      <t xml:space="preserve">27. pants. </t>
    </r>
    <r>
      <rPr>
        <sz val="12"/>
        <rFont val="Times New Roman"/>
        <family val="1"/>
        <charset val="186"/>
      </rPr>
      <t>Noteikt, ka akciju sabiedrība “Latvenergo” ieskaita valsts pamatbudžeta ieņēmumos dividenžu maksājumu 2022. gadā (par 2021. pārskata gadu) 64 procentu apmērā no pārskata gada peļņas, bet ne mazāk kā 70 160 000 euro, uzņēmumu ienākuma nodokli aprēķinot un nomaksājot uzņēmumu ienākuma nodokli regulējošos normatīvos aktos noteiktajā kārtībā.</t>
    </r>
  </si>
  <si>
    <t>Mērķdotācijas pašvaldībām – pašvaldību pamata un vispārējās vidējās izglītības iestāžu, pašvaldību speciālās izglītības iestāžu un pašvaldību profesionālās izglītības iestāžu pedagogu darba samaksai un valsts sociālās apdrošināšanas obligātajām iemaksām</t>
  </si>
  <si>
    <t>I. No 2022.gada 1.janvāra līdz 2022.gada 31.augustam</t>
  </si>
  <si>
    <t>Pašvaldības</t>
  </si>
  <si>
    <t>Euro</t>
  </si>
  <si>
    <t>tai skaitā
piemaksām pedagogiem, kuri ieguvuši kvalitātes pakāpi</t>
  </si>
  <si>
    <t>Kopā</t>
  </si>
  <si>
    <t>Aizkraukles novads</t>
  </si>
  <si>
    <t>Alūksnes novads</t>
  </si>
  <si>
    <t>Augšdaugavas novads</t>
  </si>
  <si>
    <t>Ādažu novads</t>
  </si>
  <si>
    <t>Balvu novads</t>
  </si>
  <si>
    <t>Bauskas novads</t>
  </si>
  <si>
    <t>Cēsu novads</t>
  </si>
  <si>
    <t>Dienvidkurzemes novads</t>
  </si>
  <si>
    <t>Dobeles novads</t>
  </si>
  <si>
    <t>Gulbenes novads</t>
  </si>
  <si>
    <t>Jelgavas novads</t>
  </si>
  <si>
    <t>Jēkabpils novads</t>
  </si>
  <si>
    <t>Krāslavas novads</t>
  </si>
  <si>
    <t>Kuldīgas novads</t>
  </si>
  <si>
    <t>Ķekavas novads</t>
  </si>
  <si>
    <t>Limbažu novads</t>
  </si>
  <si>
    <t>Līvānu novads</t>
  </si>
  <si>
    <t>Ludzas novads</t>
  </si>
  <si>
    <t>Madonas novads</t>
  </si>
  <si>
    <t>Mārupes novads</t>
  </si>
  <si>
    <t>Ogres novads</t>
  </si>
  <si>
    <t>Olaines novads</t>
  </si>
  <si>
    <t>Rēzeknes novads</t>
  </si>
  <si>
    <t>Ropažu novads</t>
  </si>
  <si>
    <t>Salaspils novads</t>
  </si>
  <si>
    <t>Saldus novads</t>
  </si>
  <si>
    <t>Saulkrastu novads</t>
  </si>
  <si>
    <t>Siguldas novads</t>
  </si>
  <si>
    <t>Smiltenes novads</t>
  </si>
  <si>
    <t>Talsu novads</t>
  </si>
  <si>
    <t>Tukuma novads</t>
  </si>
  <si>
    <t>Valkas novads</t>
  </si>
  <si>
    <t>Valmieras novads</t>
  </si>
  <si>
    <t>Varakļānu novads</t>
  </si>
  <si>
    <t>Ventspils novads</t>
  </si>
  <si>
    <t>KOPĀ</t>
  </si>
  <si>
    <t>II. No 2022.gada 1.septembra līdz 2022.gada 31.decembrim</t>
  </si>
  <si>
    <t>Nesadalītie līdzekļi</t>
  </si>
  <si>
    <t>PAVISAM KOPĀ</t>
  </si>
  <si>
    <t>Mērķdotācijas pašvaldībām – interešu izglītības programmu pedagogu daļējai darba samaksai un valsts sociālās apdrošināšanas obligātajām iemaksām</t>
  </si>
  <si>
    <t>Pavisam kopā
 (Euro)</t>
  </si>
  <si>
    <t>Mērķdotācijas pašvaldībām – pašvaldību izglītības iestādēs bērnu no piecu gadu vecuma izglītošanā nodarbināto pedagogu darba samaksai un valsts sociālās apdrošināšanas obligātajām iemaksām</t>
  </si>
  <si>
    <t>05.00.00. "Mērķdotācijas pašvaldībām – pašvaldību izglītības iestāžu pedagogu darba samaksai un valsts sociālās apdrošināšanas obligātajām iemaksām"</t>
  </si>
  <si>
    <t>10.00.00. "Mērķdotācijas pašvaldībām – pašvaldību izglītības iestādēs bērnu no piecu gadu vecuma izglītošanā nodarbināto pedagogu darba samaksai un valsts sociālās apdrošināšanas obligātajām iemaksām"</t>
  </si>
  <si>
    <t>18.Labklājības ministrija</t>
  </si>
  <si>
    <t>05.01.00 Sociālās rehabilitācijas valsts programmas</t>
  </si>
  <si>
    <t>Izdevumi - kopā</t>
  </si>
  <si>
    <t xml:space="preserve">Pārējie valsts budžeta uzturēšanas izdevumu transferti citiem budžetiem </t>
  </si>
  <si>
    <t xml:space="preserve"> Pārējie valsts budžeta uzturēšanas izdevumu transferti pašvaldībām</t>
  </si>
  <si>
    <t>Pašvaldību budžeta transferti</t>
  </si>
  <si>
    <t xml:space="preserve">Valsts budžeta transferti un uzturēšanas izdevumu transferti </t>
  </si>
  <si>
    <t>18.Labklājības ministrija (speciālais budžets)</t>
  </si>
  <si>
    <t>5.pielikums</t>
  </si>
  <si>
    <t>Ieņēmumi – kopā</t>
  </si>
  <si>
    <t>Nenodokļu ieņēmumi</t>
  </si>
  <si>
    <t>Sociālās apdrošināšanas iemaksas – kopā</t>
  </si>
  <si>
    <t>Sociālās apdrošināšanas iemaksas</t>
  </si>
  <si>
    <t>Brīvprātīgās sociālās apdrošināšanas iemaksas</t>
  </si>
  <si>
    <t>Valsts speciālajā budžetā saņemtie transferti no valsts pamatbudžeta</t>
  </si>
  <si>
    <t>Brīvprātīgās sociālās apdrošināšanas iemaksas valsts pensiju apdrošināšanai</t>
  </si>
  <si>
    <t>Valsts speciālā budžeta savstarpējie transferti</t>
  </si>
  <si>
    <t>Ieņēmumi valsts speciālajā budžetā no valsts sociālās apdrošināšanas obligāto iemaksu sadales</t>
  </si>
  <si>
    <t>Valsts sociālās apdrošināšanas speciālā budžeta transferti</t>
  </si>
  <si>
    <t>Valsts sociālās apdrošināšanas obligātās iemaksas valsts pensiju apdrošināšanai</t>
  </si>
  <si>
    <t>No valsts pensiju speciālā budžeta ieskaitītie līdzekļi Valsts sociālās apdrošināšanas aģentūrai</t>
  </si>
  <si>
    <t>No nodarbinātības speciālā budžeta ieskaitītie līdzekļi Valsts sociālās apdrošināšanas aģentūrai</t>
  </si>
  <si>
    <t>No darba negadījumu speciālā budžeta ieskaitītie līdzekļi Valsts sociālās apdrošināšanas aģentūrai</t>
  </si>
  <si>
    <t>No invaliditātes, maternitātes un slimības speciālā budžeta ieskaitītie līdzekļi Valsts sociālās apdrošināšanas aģentūrai</t>
  </si>
  <si>
    <t>No nodarbinātības speciālā budžeta valsts pensiju apdrošināšanai</t>
  </si>
  <si>
    <t>No darba negadījumu speciālā budžeta valsts pensiju apdrošināšanai</t>
  </si>
  <si>
    <t>No invaliditātes, maternitātes un slimības speciālā budžeta valsts pensiju apdrošināšanai</t>
  </si>
  <si>
    <t>Valsts budžeta transferti no valsts speciālā budžeta uz valsts speciālo budžetu</t>
  </si>
  <si>
    <t>Valsts speciālā budžeta naudas līdzekļu atlikumu izmaiņas palielinājums (-) vai samazinājums (+)</t>
  </si>
  <si>
    <t>Brīvprātīgās sociālās apdrošināšanas iemaksas sociālajai apdrošināšanai bezdarba gadījumiem</t>
  </si>
  <si>
    <t>Valsts sociālās apdrošināšanas obligātās iemaksas sociālajai apdrošināšanai bezdarba gadījumiem</t>
  </si>
  <si>
    <t>No darba negadījumu speciālā budžeta sociālajai apdrošināšanai bezdarba gadījumam</t>
  </si>
  <si>
    <t>No invaliditātes, maternitātes un slimības speciālā budžeta sociālajai apdrošināšanai bezdarba gadījumam</t>
  </si>
  <si>
    <t>Brīvprātīgās sociālās apdrošināšanas iemaksas sociālajai apdrošināšanai pret nelaimes gadījumiem darbā un arodslimībām</t>
  </si>
  <si>
    <t>Valsts sociālās apdrošināšanas obligātās iemaksas sociālajai apdrošināšanai pret nelaimes gadījumiem darbā un arodslimībām</t>
  </si>
  <si>
    <t>Brīvprātīgās sociālās apdrošināšanas iemaksas invaliditātes, maternitātes, slimības un vecāku apdrošināšanai</t>
  </si>
  <si>
    <t>Valsts sociālās apdrošināšanas obligātās iemaksas invaliditātes, maternitātes, slimības un vecāku apdrošināšanai</t>
  </si>
  <si>
    <t>Saņemtie transferti viena speciālā budžeta veida ietvaros</t>
  </si>
  <si>
    <t>Nobalsots 1.lasījumā</t>
  </si>
  <si>
    <t>Izteikt likumprojekta 7.pielikumu jaunā redakcijā:</t>
  </si>
  <si>
    <t>7.pielikums</t>
  </si>
  <si>
    <t>Izteikt likumprojekta 8.pielikumu jaunā redakcijā:</t>
  </si>
  <si>
    <t>8.pielikums</t>
  </si>
  <si>
    <t xml:space="preserve">Mērķdotācijas pašvaldībām – pašvaldību speciālo pirmsskolas izglītības grupu pedagogu darba samaksai un valsts sociālās apdrošināšanas obligātajām iemaksām, speciālajām izglītības iestādēm, kas nodrošina internāta pakalpojumus </t>
  </si>
  <si>
    <t>Izteikt likumprojekta 9.pielikumu jaunā redakcijā:</t>
  </si>
  <si>
    <t>9.pielikums</t>
  </si>
  <si>
    <t>6.pielikums</t>
  </si>
  <si>
    <t>Izteikt likumprojekta 6.pielikumu jaunā redakcijā:</t>
  </si>
  <si>
    <t>29. Veselības ministrija</t>
  </si>
  <si>
    <t>39.03.00 Asins un asins komponentu nodrošināšana</t>
  </si>
  <si>
    <t xml:space="preserve">Resursi izdevumu segšanai </t>
  </si>
  <si>
    <t>Ieņēmumi no maksas pakalpojumiem un citi pašu ieņēmumi</t>
  </si>
  <si>
    <t>Sociālā rakstura maksājumi un kompensācijas</t>
  </si>
  <si>
    <t>39.04.00 Neatliekamā medicīniskā palīdzība</t>
  </si>
  <si>
    <t>39.06.00 Tiesu medicīniskā ekspertīze</t>
  </si>
  <si>
    <t>39.07.00 Antidopinga politikas īstenošana</t>
  </si>
  <si>
    <t>Kārtējie maksājumi Eiropas Savienības budžetā</t>
  </si>
  <si>
    <r>
      <rPr>
        <b/>
        <sz val="12"/>
        <rFont val="Times New Roman"/>
        <family val="1"/>
        <charset val="186"/>
      </rPr>
      <t>20. pants.</t>
    </r>
    <r>
      <rPr>
        <sz val="12"/>
        <rFont val="Times New Roman"/>
        <family val="1"/>
        <charset val="186"/>
      </rPr>
      <t xml:space="preserve"> Noteikt, ka akciju sabiedrība "Latvenergo" ieskaita valsts pamatbudžeta ieņēmumos dividenžu maksājumu 2022. gadā (par 2021. pārskata gadu) 64 procentu apmērā no pārskata gada peļņas, bet ne mazāk kā 70 160 000 euro un 2023. gadā (par 2022. pārskata gadu) 64 procentu apmērā no pārskata gada peļņas, bet ne mazāk kā 56 763 546 euro, uzņēmumu ienākuma nodokli aprēķinot un nomaksājot uzņēmumu ienākuma nodokli regulējošos normatīvos aktos noteiktajā kārtībā.</t>
    </r>
  </si>
  <si>
    <t>3.kvalitātes pakāpe</t>
  </si>
  <si>
    <t>4.kvalitātes pakāpe</t>
  </si>
  <si>
    <t>5.kvalitātes pakāpe</t>
  </si>
  <si>
    <t>Rīgas valstspilsēta</t>
  </si>
  <si>
    <t>Daugavpils valstspilsēta</t>
  </si>
  <si>
    <t>Jelgavas valstspilsēta</t>
  </si>
  <si>
    <t>Jūrmalas valstspilsēta</t>
  </si>
  <si>
    <t>Liepājas valstspilsēta</t>
  </si>
  <si>
    <t>Rēzeknes valstspilsēta</t>
  </si>
  <si>
    <t>Ventspils valstspilsēta</t>
  </si>
  <si>
    <t>Preiļu novads</t>
  </si>
  <si>
    <t>Pasvaldības</t>
  </si>
  <si>
    <r>
      <t>Pedagogu darba samaksai un valsts sociālās apdrošināšanas obligātajām iemaksām (</t>
    </r>
    <r>
      <rPr>
        <b/>
        <i/>
        <sz val="12"/>
        <rFont val="Times New Roman"/>
        <family val="1"/>
        <charset val="186"/>
      </rPr>
      <t>Euro</t>
    </r>
    <r>
      <rPr>
        <b/>
        <sz val="12"/>
        <rFont val="Times New Roman"/>
        <family val="1"/>
        <charset val="186"/>
      </rPr>
      <t>)</t>
    </r>
  </si>
  <si>
    <t>Pavisam kopā 
(Euro)</t>
  </si>
  <si>
    <r>
      <t>Pavisam kopā
 (</t>
    </r>
    <r>
      <rPr>
        <b/>
        <i/>
        <sz val="12"/>
        <rFont val="Times New Roman"/>
        <family val="1"/>
        <charset val="186"/>
      </rPr>
      <t>Euro</t>
    </r>
    <r>
      <rPr>
        <b/>
        <sz val="12"/>
        <rFont val="Times New Roman"/>
        <family val="1"/>
        <charset val="186"/>
      </rPr>
      <t>)</t>
    </r>
  </si>
  <si>
    <t>I. No 2022. gada 1.janvāra līdz 2022. gada 31.augustam</t>
  </si>
  <si>
    <t>II. No 2022 gada 1.septembra līdz 2022.gada 31.decembrim</t>
  </si>
  <si>
    <t>64.resors "Dotācija pašvaldībām"</t>
  </si>
  <si>
    <t>02.00.00 "Līdzekļi neparedzētiem gadījumiem"</t>
  </si>
  <si>
    <t>01.00.00. "Dotācija pašvaldību finanšu izlīdzināšanas fondam"</t>
  </si>
  <si>
    <t>15. Izglītības un zinānes ministrija</t>
  </si>
  <si>
    <r>
      <t>3.pants.</t>
    </r>
    <r>
      <rPr>
        <sz val="12"/>
        <rFont val="Times New Roman"/>
        <family val="1"/>
        <charset val="186"/>
      </rPr>
      <t xml:space="preserve"> (1) Apstiprināt mērķdotāciju apjomu pašvaldībām 431 222 629 </t>
    </r>
    <r>
      <rPr>
        <i/>
        <sz val="12"/>
        <rFont val="Times New Roman"/>
        <family val="1"/>
        <charset val="186"/>
      </rPr>
      <t>euro</t>
    </r>
    <r>
      <rPr>
        <sz val="12"/>
        <rFont val="Times New Roman"/>
        <family val="1"/>
        <charset val="186"/>
      </rPr>
      <t xml:space="preserve"> apmērā, tai skaitā:</t>
    </r>
  </si>
  <si>
    <r>
      <t xml:space="preserve">Izteikt likumprojekta </t>
    </r>
    <r>
      <rPr>
        <b/>
        <sz val="12"/>
        <rFont val="Times New Roman"/>
        <family val="1"/>
        <charset val="186"/>
      </rPr>
      <t>3.panta pirmo daļu</t>
    </r>
    <r>
      <rPr>
        <sz val="12"/>
        <rFont val="Times New Roman"/>
        <family val="1"/>
        <charset val="186"/>
      </rPr>
      <t xml:space="preserve"> šādā redakcijā:
"</t>
    </r>
    <r>
      <rPr>
        <b/>
        <sz val="12"/>
        <rFont val="Times New Roman"/>
        <family val="1"/>
        <charset val="186"/>
      </rPr>
      <t>3.pants.</t>
    </r>
    <r>
      <rPr>
        <sz val="12"/>
        <rFont val="Times New Roman"/>
        <family val="1"/>
        <charset val="186"/>
      </rPr>
      <t xml:space="preserve"> (1) Apstiprināt mērķdotāciju apjomu pašvaldībām </t>
    </r>
    <r>
      <rPr>
        <b/>
        <u/>
        <sz val="12"/>
        <rFont val="Times New Roman"/>
        <family val="1"/>
        <charset val="186"/>
      </rPr>
      <t>430 177 616</t>
    </r>
    <r>
      <rPr>
        <sz val="12"/>
        <rFont val="Times New Roman"/>
        <family val="1"/>
        <charset val="186"/>
      </rPr>
      <t xml:space="preserve"> </t>
    </r>
    <r>
      <rPr>
        <i/>
        <sz val="12"/>
        <rFont val="Times New Roman"/>
        <family val="1"/>
        <charset val="186"/>
      </rPr>
      <t>euro</t>
    </r>
    <r>
      <rPr>
        <sz val="12"/>
        <rFont val="Times New Roman"/>
        <family val="1"/>
        <charset val="186"/>
      </rPr>
      <t xml:space="preserve"> apmērā, tajā skaitā:</t>
    </r>
  </si>
  <si>
    <r>
      <t>1) pašvaldību pamata un vispārējās vidējās izglītības iestāžu, pašvaldību speciālās izglītības iestāžu, pašvaldību profesionālās izglītības iestāžu un daļējai interešu izglītības programmu pedagogu darba samaksai un valsts sociālās apdrošināšanas obligātajām iemaksām 327 365 811</t>
    </r>
    <r>
      <rPr>
        <i/>
        <sz val="12"/>
        <rFont val="Times New Roman"/>
        <family val="1"/>
        <charset val="186"/>
      </rPr>
      <t xml:space="preserve"> euro</t>
    </r>
    <r>
      <rPr>
        <sz val="12"/>
        <rFont val="Times New Roman"/>
        <family val="1"/>
        <charset val="186"/>
      </rPr>
      <t xml:space="preserve"> apmērā saskaņā ar 6. un 7. pielikumu;</t>
    </r>
  </si>
  <si>
    <r>
      <t xml:space="preserve">1) pašvaldību pamata un vispārējās vidējās izglītības iestāžu, pašvaldību speciālās izglītības iestāžu, pašvaldību profesionālās izglītības iestāžu un daļējai interešu izglītības programmu pedagogu darba samaksai un valsts sociālās apdrošināšanas obligātajām iemaksām </t>
    </r>
    <r>
      <rPr>
        <b/>
        <u/>
        <sz val="12"/>
        <rFont val="Times New Roman"/>
        <family val="1"/>
        <charset val="186"/>
      </rPr>
      <t>327 716 473</t>
    </r>
    <r>
      <rPr>
        <i/>
        <sz val="12"/>
        <rFont val="Times New Roman"/>
        <family val="1"/>
        <charset val="186"/>
      </rPr>
      <t xml:space="preserve"> euro</t>
    </r>
    <r>
      <rPr>
        <sz val="12"/>
        <rFont val="Times New Roman"/>
        <family val="1"/>
        <charset val="186"/>
      </rPr>
      <t xml:space="preserve"> apmērā saskaņā ar 6. un 7. pielikumu;</t>
    </r>
  </si>
  <si>
    <r>
      <t xml:space="preserve">2) pašvaldību speciālo pirmsskolas izglītības grupu pedagogu darba samaksai un valsts sociālās apdrošināšanas obligātajām iemaksām, speciālajām izglītības iestādēm, kas nodrošina internāta pakalpojumus, 57 454 704 </t>
    </r>
    <r>
      <rPr>
        <i/>
        <sz val="12"/>
        <rFont val="Times New Roman"/>
        <family val="1"/>
        <charset val="186"/>
      </rPr>
      <t>euro</t>
    </r>
    <r>
      <rPr>
        <sz val="12"/>
        <rFont val="Times New Roman"/>
        <family val="1"/>
        <charset val="186"/>
      </rPr>
      <t xml:space="preserve"> apmērā saskaņā ar 8. pielikumu;</t>
    </r>
  </si>
  <si>
    <r>
      <t xml:space="preserve">2) pašvaldību speciālo pirmsskolas izglītības grupu pedagogu darba samaksai un valsts sociālās apdrošināšanas obligātajām iemaksām, speciālajām izglītības iestādēm, kas nodrošina internāta pakalpojumus, </t>
    </r>
    <r>
      <rPr>
        <b/>
        <u/>
        <sz val="12"/>
        <rFont val="Times New Roman"/>
        <family val="1"/>
        <charset val="186"/>
      </rPr>
      <t>55 629 175</t>
    </r>
    <r>
      <rPr>
        <sz val="12"/>
        <rFont val="Times New Roman"/>
        <family val="1"/>
        <charset val="186"/>
      </rPr>
      <t xml:space="preserve"> </t>
    </r>
    <r>
      <rPr>
        <i/>
        <sz val="12"/>
        <rFont val="Times New Roman"/>
        <family val="1"/>
        <charset val="186"/>
      </rPr>
      <t>euro</t>
    </r>
    <r>
      <rPr>
        <sz val="12"/>
        <rFont val="Times New Roman"/>
        <family val="1"/>
        <charset val="186"/>
      </rPr>
      <t xml:space="preserve"> apmērā saskaņā ar 8. pielikumu;</t>
    </r>
  </si>
  <si>
    <r>
      <t xml:space="preserve">3) pašvaldību izglītības iestādēs bērnu no piecu gadu vecuma izglītošanā nodarbināto pedagogu darba samaksai un valsts sociālās apdrošināšanas obligātajām iemaksām 45 423 634 </t>
    </r>
    <r>
      <rPr>
        <i/>
        <sz val="12"/>
        <rFont val="Times New Roman"/>
        <family val="1"/>
        <charset val="186"/>
      </rPr>
      <t>euro</t>
    </r>
    <r>
      <rPr>
        <sz val="12"/>
        <rFont val="Times New Roman"/>
        <family val="1"/>
        <charset val="186"/>
      </rPr>
      <t xml:space="preserve"> apmērā saskaņā ar 9. pielikumu;</t>
    </r>
  </si>
  <si>
    <r>
      <t xml:space="preserve">3) pašvaldību izglītības iestādēs bērnu no piecu gadu vecuma izglītošanā nodarbināto pedagogu darba samaksai un valsts sociālās apdrošināšanas obligātajām iemaksām </t>
    </r>
    <r>
      <rPr>
        <b/>
        <u/>
        <sz val="12"/>
        <rFont val="Times New Roman"/>
        <family val="1"/>
        <charset val="186"/>
      </rPr>
      <t>45 853 488</t>
    </r>
    <r>
      <rPr>
        <sz val="12"/>
        <rFont val="Times New Roman"/>
        <family val="1"/>
        <charset val="186"/>
      </rPr>
      <t xml:space="preserve"> </t>
    </r>
    <r>
      <rPr>
        <i/>
        <sz val="12"/>
        <rFont val="Times New Roman"/>
        <family val="1"/>
        <charset val="186"/>
      </rPr>
      <t>euro</t>
    </r>
    <r>
      <rPr>
        <sz val="12"/>
        <rFont val="Times New Roman"/>
        <family val="1"/>
        <charset val="186"/>
      </rPr>
      <t xml:space="preserve"> apmērā saskaņā ar 9. pielikumu;</t>
    </r>
  </si>
  <si>
    <r>
      <t>4) māksliniecisko kolektīvu vadītāju darba samaksai un valsts sociālās apdrošināšanas obligātajām iemaksām 978 480</t>
    </r>
    <r>
      <rPr>
        <i/>
        <sz val="12"/>
        <rFont val="Times New Roman"/>
        <family val="1"/>
        <charset val="186"/>
      </rPr>
      <t xml:space="preserve"> euro</t>
    </r>
    <r>
      <rPr>
        <sz val="12"/>
        <rFont val="Times New Roman"/>
        <family val="1"/>
        <charset val="186"/>
      </rPr>
      <t xml:space="preserve"> apmērā saskaņā ar 10. pielikumu.</t>
    </r>
  </si>
  <si>
    <r>
      <t>4. pants.</t>
    </r>
    <r>
      <rPr>
        <sz val="12"/>
        <color rgb="FF000000"/>
        <rFont val="Times New Roman"/>
        <family val="1"/>
        <charset val="186"/>
      </rPr>
      <t> Apstiprināt valsts budžeta dotāciju pašvaldībām 187 190 543 </t>
    </r>
    <r>
      <rPr>
        <i/>
        <sz val="12"/>
        <color rgb="FF000000"/>
        <rFont val="Times New Roman"/>
        <family val="1"/>
        <charset val="186"/>
      </rPr>
      <t>euro</t>
    </r>
    <r>
      <rPr>
        <sz val="12"/>
        <color rgb="FF000000"/>
        <rFont val="Times New Roman"/>
        <family val="1"/>
        <charset val="186"/>
      </rPr>
      <t> apmērā, tai skaitā:</t>
    </r>
  </si>
  <si>
    <r>
      <t>1)   pašvaldību finanšu izlīdzināšanas fondam 81 087 932 </t>
    </r>
    <r>
      <rPr>
        <i/>
        <sz val="12"/>
        <color rgb="FF000000"/>
        <rFont val="Times New Roman"/>
        <family val="1"/>
        <charset val="186"/>
      </rPr>
      <t>euro</t>
    </r>
    <r>
      <rPr>
        <sz val="12"/>
        <color rgb="FF000000"/>
        <rFont val="Times New Roman"/>
        <family val="1"/>
        <charset val="186"/>
      </rPr>
      <t> apmērā;</t>
    </r>
  </si>
  <si>
    <r>
      <t xml:space="preserve">2) budžeta dotāciju 105 497 811 </t>
    </r>
    <r>
      <rPr>
        <i/>
        <sz val="12"/>
        <rFont val="Times New Roman"/>
        <family val="1"/>
        <charset val="186"/>
      </rPr>
      <t>euro</t>
    </r>
    <r>
      <rPr>
        <sz val="12"/>
        <rFont val="Times New Roman"/>
        <family val="1"/>
        <charset val="186"/>
      </rPr>
      <t xml:space="preserve"> apmērā, kura tiek integrēta pašvaldību finanšu izlīdzināšanas sistēmā pēc iedzīvotāju ienākuma nodokļa sadales principiem. Ministru kabinets nosaka kārtību, kādā pašvaldībām piešķir budžeta dotāciju;</t>
    </r>
  </si>
  <si>
    <r>
      <t>3)   pašvaldībām par iemītniekiem veco ļaužu pansionātos un centros (par vienu iemītnieku 7200 </t>
    </r>
    <r>
      <rPr>
        <i/>
        <sz val="12"/>
        <rFont val="Times New Roman"/>
        <family val="1"/>
        <charset val="186"/>
      </rPr>
      <t>euro</t>
    </r>
    <r>
      <rPr>
        <sz val="12"/>
        <rFont val="Times New Roman"/>
        <family val="1"/>
        <charset val="186"/>
      </rPr>
      <t>), kuri tajos ievietoti līdz 1998. gada 1. janvārim, 604 800 </t>
    </r>
    <r>
      <rPr>
        <i/>
        <sz val="12"/>
        <rFont val="Times New Roman"/>
        <family val="1"/>
        <charset val="186"/>
      </rPr>
      <t>euro</t>
    </r>
    <r>
      <rPr>
        <sz val="12"/>
        <rFont val="Times New Roman"/>
        <family val="1"/>
        <charset val="186"/>
      </rPr>
      <t> apmērā. Ministru kabinets nosaka kārtību, kādā pašvaldībām piešķir valsts budžeta dotāciju.</t>
    </r>
  </si>
  <si>
    <r>
      <t>3)   pašvaldībām par iemītniekiem veco ļaužu pansionātos un centros (par vienu iemītnieku 7200 euro), kuri tajos ievietoti līdz 1998. gada 1. janvārim, 604 800 </t>
    </r>
    <r>
      <rPr>
        <i/>
        <sz val="12"/>
        <rFont val="Times New Roman"/>
        <family val="1"/>
        <charset val="186"/>
      </rPr>
      <t>euro</t>
    </r>
    <r>
      <rPr>
        <sz val="12"/>
        <rFont val="Times New Roman"/>
        <family val="1"/>
        <charset val="186"/>
      </rPr>
      <t> apmērā. Ministru kabinets nosaka kārtību, kādā pašvaldībām piešķir valsts budžeta dotāciju;</t>
    </r>
  </si>
  <si>
    <t>11. Ārlietu ministrija</t>
  </si>
  <si>
    <t>02.00.00. Līdzekļi neparedzētiem gadījumiem</t>
  </si>
  <si>
    <t>01.04.00 Diplomātiskās misijas ārvalstīs</t>
  </si>
  <si>
    <r>
      <rPr>
        <b/>
        <sz val="12"/>
        <rFont val="Times New Roman"/>
        <family val="1"/>
        <charset val="186"/>
      </rPr>
      <t>29.pants.</t>
    </r>
    <r>
      <rPr>
        <sz val="12"/>
        <rFont val="Times New Roman"/>
        <family val="1"/>
        <charset val="186"/>
      </rPr>
      <t xml:space="preserve"> Noteikt, ka akciju sabiedrība “Augstsprieguma tīkls” ieskaita valsts pamatbudžeta ieņēmumos dividenžu maksājumu 2022. gadā (par 2021. pārskata gadu) 64 procentu apmērā no pārskata gada peļņas, bet ne mazāk kā 10 314 534 euro, uzņēmumu ienākuma nodokli aprēķinot un nomaksājot uzņēmumu ienākuma nodokli regulējošos normatīvos aktos noteiktajā kārtībā.</t>
    </r>
  </si>
  <si>
    <r>
      <rPr>
        <b/>
        <sz val="12"/>
        <rFont val="Times New Roman"/>
        <family val="1"/>
        <charset val="186"/>
      </rPr>
      <t xml:space="preserve">22.pants. </t>
    </r>
    <r>
      <rPr>
        <sz val="12"/>
        <rFont val="Times New Roman"/>
        <family val="1"/>
        <charset val="186"/>
      </rPr>
      <t>Noteikt, ka akciju sabiedrība "Augstsprieguma tīkls" ieskaita valsts pamatbudžeta ieņēmumos dividenžu maksājumu 2022. gadā (par 2021. pārskata gadu) 64 procentu apmērā no pārskata gada peļņas, bet ne mazāk kā 10 314 534 euro un 2023. gadā (par 2022. pārskata gadu) 64 procentu apmērā no pārskata gada peļņas, bet ne mazāk kā 11 628 557 euro, uzņēmumu ienākuma nodokli aprēķinot un nomaksājot uzņēmumu ienākuma nodokli regulējošos normatīvos aktos noteiktajā kārtībā.</t>
    </r>
  </si>
  <si>
    <r>
      <rPr>
        <sz val="12"/>
        <color rgb="FF000000"/>
        <rFont val="Times New Roman"/>
        <family val="1"/>
        <charset val="186"/>
      </rPr>
      <t xml:space="preserve">Izteikt likumprojekta </t>
    </r>
    <r>
      <rPr>
        <b/>
        <sz val="12"/>
        <color rgb="FF000000"/>
        <rFont val="Times New Roman"/>
        <family val="1"/>
        <charset val="186"/>
      </rPr>
      <t>4.pantu</t>
    </r>
    <r>
      <rPr>
        <sz val="12"/>
        <color rgb="FF000000"/>
        <rFont val="Times New Roman"/>
        <family val="1"/>
        <charset val="186"/>
      </rPr>
      <t xml:space="preserve"> šādā redakcijā:</t>
    </r>
    <r>
      <rPr>
        <b/>
        <sz val="12"/>
        <color rgb="FF000000"/>
        <rFont val="Times New Roman"/>
        <family val="1"/>
        <charset val="186"/>
      </rPr>
      <t xml:space="preserve">
"4. pants.</t>
    </r>
    <r>
      <rPr>
        <sz val="12"/>
        <color rgb="FF000000"/>
        <rFont val="Times New Roman"/>
        <family val="1"/>
        <charset val="186"/>
      </rPr>
      <t> Apstiprināt valsts budžeta dotāciju pašvaldībām </t>
    </r>
    <r>
      <rPr>
        <b/>
        <u/>
        <sz val="12"/>
        <color rgb="FF000000"/>
        <rFont val="Times New Roman"/>
        <family val="1"/>
        <charset val="186"/>
      </rPr>
      <t>188 059 821</t>
    </r>
    <r>
      <rPr>
        <sz val="12"/>
        <color rgb="FF000000"/>
        <rFont val="Times New Roman"/>
        <family val="1"/>
        <charset val="186"/>
      </rPr>
      <t> </t>
    </r>
    <r>
      <rPr>
        <i/>
        <sz val="12"/>
        <color rgb="FF000000"/>
        <rFont val="Times New Roman"/>
        <family val="1"/>
        <charset val="186"/>
      </rPr>
      <t>euro</t>
    </r>
    <r>
      <rPr>
        <sz val="12"/>
        <color rgb="FF000000"/>
        <rFont val="Times New Roman"/>
        <family val="1"/>
        <charset val="186"/>
      </rPr>
      <t> apmērā, tai skaitā:</t>
    </r>
  </si>
  <si>
    <r>
      <t xml:space="preserve">4) budžeta dotāciju </t>
    </r>
    <r>
      <rPr>
        <b/>
        <u/>
        <sz val="12"/>
        <rFont val="Times New Roman"/>
        <family val="1"/>
        <charset val="186"/>
      </rPr>
      <t>869 278</t>
    </r>
    <r>
      <rPr>
        <i/>
        <sz val="12"/>
        <rFont val="Times New Roman"/>
        <family val="1"/>
        <charset val="186"/>
      </rPr>
      <t xml:space="preserve"> euro</t>
    </r>
    <r>
      <rPr>
        <sz val="12"/>
        <rFont val="Times New Roman"/>
        <family val="1"/>
        <charset val="186"/>
      </rPr>
      <t xml:space="preserve"> apmērā pamatojoties uz Ministru kabineta rīkojumu piešķiršanai pašvaldībām, kurām izlīdzinātie ieņēmumi uz vienu iedzīvotāju ir zemāki par 800 </t>
    </r>
    <r>
      <rPr>
        <i/>
        <sz val="12"/>
        <rFont val="Times New Roman"/>
        <family val="1"/>
        <charset val="186"/>
      </rPr>
      <t>euro</t>
    </r>
    <r>
      <rPr>
        <sz val="12"/>
        <rFont val="Times New Roman"/>
        <family val="1"/>
        <charset val="186"/>
      </rPr>
      <t xml:space="preserve"> un izlīdzināto ieņēmumu pieaugums, salīdzinot ar 2021. gadu, ir mazāks par pašvaldību vidējo izlīdzināto ieņēmumu pieaugumu (3,1%), ar nosacījumu, ka šīm pašvaldībām tiek nodrošināti izlīdzinātie ieņēmumi ne mazāk kā 2021. gadā, iekļaujot Covid-19 izraisītās krīzes pārvarēšanas un seku novēršanas pasākumu īstenošanai 2021. gadā piešķirto finansējumu." </t>
    </r>
  </si>
  <si>
    <t>Iekšējā līdzekļu pārdale 350 662 euro apmērā no budžeta programmas 01.00.00 "Mērķdotācijas izglītības pasākumiem" uz budžeta programmu 05.00.00. "Mērķdotācijas pašvaldībām – pašvaldību izglītības iestāžu pedagogu darba samaksai un valsts sociālās apdrošināšanas obligātajām iemaksām", lai nodrošinātu pedagogu darba samaksu 2022. gadā un turpmāk, ņemot vērā pedagogu minimālās algas likmes palielināšanu līdz 830 euro un pirmskolas pedagogu minimālās algas likmes palielināšanu līdz 872 euro sākot ar 2021. gada 1. septembri un izglītojamo skaita uz 2021. gada 1. septembri izmaiņu ietekmi, saskaņā ar MK 05.10.2021. sēdes prot. Nr.66, 28.§.</t>
  </si>
  <si>
    <t>Iekšējā līdzekļu pārdale 2022.gadā un turpmāk ik gadu 350 662 euro apmērā no budžeta programmas 01.00.00 "Mērķdotācijas izglītības pasākumiem" uz budžeta programmu 05.00.00. "Mērķdotācijas pašvaldībām – pašvaldību izglītības iestāžu pedagogu darba samaksai un valsts sociālās apdrošināšanas obligātajām iemaksām", lai nodrošinātu pedagogu darba samaksu 2022. gadā un turpmāk, ņemot vērā pedagogu minimālās algas likmes palielināšanu līdz 830 euro un pirmskolas pedagogu minimālās algas likmes palielināšanu līdz 872 euro sākot ar 2021. gada 1. septembri un izglītojamo skaita uz 2021. gada 1. septembri izmaiņu ietekmi, saskaņā ar MK 05.10.2021. sēdes prot. Nr.66, 28.§.</t>
  </si>
  <si>
    <t>Iekšējā līdzekļu pārdale 429 854 euro apmērā no budžeta programmas 01.00.00 "Mērķdotācijas izglītības pasākumiem" uz budžeta programmu 10.00.00. "Mērķdotācijas pašvaldībām – pašvaldību izglītības iestādēs bērnu no piecu gadu vecuma izglītošanā nodarbināto pedagogu darba samaksai un valsts sociālās apdrošināšanas obligātajām iemaksām", lai nodrošinātu pedagogu darba samaksu 2022. gadā un turpmāk, ņemot vērā pedagogu minimālās algas likmes palielināšanu līdz 830 euro un pirmskolas pedagogu minimālās algas likmes palielināšanu līdz 872 euro sākot ar 2021. gada 1. septembri un izglītojamo skaita uz 2021. gada 1. septembri izmaiņu ietekmi, saskaņā ar MK 05.10.2021. sēdes prot. Nr.66, 28.§.</t>
  </si>
  <si>
    <t>Iekšējā līdzekļu pārdale 2022.gadā un turpmāk ik gadu 429 854 euro apmērā no budžeta programmas 01.00.00 "Mērķdotācijas izglītības pasākumiem" uz budžeta programmu 10.00.00. "Mērķdotācijas pašvaldībām – pašvaldību izglītības iestādēs bērnu no piecu gadu vecuma izglītošanā nodarbināto pedagogu darba samaksai un valsts sociālās apdrošināšanas obligātajām iemaksām", lai nodrošinātu pedagogu darba samaksu 2022. gadā un turpmāk, ņemot vērā pedagogu minimālās algas likmes palielināšanu līdz 830 euro un pirmskolas pedagogu minimālās algas likmes palielināšanu līdz 872 euro sākot ar 2021. gada 1. septembri un izglītojamo skaita uz 2021. gada 1. septembri izmaiņu ietekmi, saskaņā ar MK 05.10.2021. sēdes prot. Nr.66, 28.§.</t>
  </si>
  <si>
    <t>Samazinot PNV likmi e-grāmatām, laikrakstiem un periodiskiem e-izdevumi un mediju saturam digitālajā formāta no 21% uz 5%  veidojas ietekme uz valsts budžetu  1 470 872 euro, t.sk., par e-grāmatām 313 000 euro; laikrakstiem un periodiskiem e-izdevumi 1 000 000 euro; mediju saturam digitālajā formāta 157 872 euro.</t>
  </si>
  <si>
    <t>Pamatojoties uz  Ministru kabineta 2021. gada 11. oktobra sēdes protokollēmumu Nr.68, 1.§. veikta pārdale 869 278 euro apmērā no programmas 02.00.00 "Līdzekļi neparedzētiem gadījumiem" uz 64.resora programmu 01.01.00 "Dotācija pašvaldību finanšu izlīdzināšanas fondam", lai nodrošinātu valsts budžeta dotācijas piešķiršanu pašvaldībām, kurām izlīdzinātie ieņēmumi uz vienu iedzīvotāju ir zemāki par 800 euro un izlīdzināto ieņēmumu pieaugums, salīdzinot ar 2021. gadu, ir mazāks par pašvaldību vidējo izlīdzināto ieņēmumu pieaugumu (3,1%), ar nosacījumu, ka šīm pašvaldībām tiek nodrošināti izlīdzinātie ieņēmumi ne mazāk kā 2021. gadā, iekļaujot Covid-19 izraisītās krīzes pārvarēšanas un seku novēršanas pasākumu īstenošanai 2021. gadā piešķirto finansējumu.</t>
  </si>
  <si>
    <t>Prioritārajam pasākumam "Koncertflīģeļa iegāde Rīgas pils Svētku zālei " piešķirtā finansējuma pārdale uz budžeta resora “74.Gadzkārtējā valsts budžeta izpildes procesā pārdalamais finansējums” programmu 02.00.00 "Līdzekļi neparedzētiem gadījumiem"</t>
  </si>
  <si>
    <t>Palielināti izdevumi, pārdalot finansējumu no 74.resora programmas 02.00.00 "Līdzekļi neparedzētiem gadījumiem" uz Ārlietu ministrijas apakšprogrammu 01.04.00 "Diplomātiskās misijas ārvalstīs" 373 953 euro apmērā, kas saistīti ar 8 civilo ekspertu dalības nodrošināšanu Eiropas Savienības Padomdevēja misijā civilā drošības sektora reformām Ukrainā un Eiropas Drošības un sadarbības organizācijas Speciālajā novērošanas misijā Ukrainā (MK 06.10.2021. rīk. Nr.700; MK 06.10.2021. rīk. Nr.701; MK 26.10.2021 sēdē atbalstītie rīkojumu projekti Nr.21-TA-422, Nr.21-TA-475 un Nr.21-TA-560).</t>
  </si>
  <si>
    <t>Palielināti izdevumi, pārdalot finansējumu no 74.resora programmas 02.00.00 "Līdzekļi neparedzētiem gadījumiem" uz Ārlietu ministrijas apakšprogrammu 01.04.00 "Diplomātiskās misijas ārvalstīs" 2022.gadam 373 953 euro apmērā un 2023.gadam 11 665 euro apmērā, kas saistīti ar 8 civilo ekspertu dalības nodrošināšanu Eiropas Savienības Padomdevēja misijā civilā drošības sektora reformām Ukrainā un Eiropas Drošības un sadarbības organizācijas Speciālajā novērošanas misijā Ukrainā (MK 06.10.2021. rīk. Nr.700; MK 06.10.2021. rīk. Nr.701; MK 26.10.2021 sēdē atbalstītie rīkojumu projekti Nr.21-TA-422, Nr.21-TA-475 un Nr.21-TA-560).</t>
  </si>
  <si>
    <t>Pamatojoties uz Enerģētikas likuma 72.panta 2.daļu tika organizēts iepirkums drošības rezervju pakalpojumam valsts naftas produktu rezervju izveidei. Saskaņā ar Iepirkumu komisijas 18.10.2021. sēdes protokola Nr.12 8.punktu vispārīgās vienošanās slēgšanas tiesības 2022.gadam noteiktas 11 pretendentiem par kopējo summu 24 204 000 euro bez PVN (29 286 840 euro ar PVN). Ņemot vērā, ka likumprojektā "Par valsts budžetu 2022.gadam" Ekonomikas ministrijas apakšprogrammā 29.01.00 “Naftas produktu rezervju uzturēšana” naftas produktu rezervju uzturēšanai paredzēts finansējums 26 304 526 euro apmērā, savukārt būs nepieciešams finansējums 29 286 840 euro apmērā, attiecīgi tiek palielināti izdevumi par 2 982 314 euro, vienlaikus atbilstoši palielinot valsts budžeta ieņēmumus no valsts nodevas par naftas produktu drošības rezervju uzturēšanu 2 464 722 euro apmērā un pievienotās vērtības nodokļa ieņēmumus par 517 592 euro.</t>
  </si>
  <si>
    <t>Kopsavilkuma skaitļus likumprojekta tekstā un pielikumos precizēt pēc balsojumiem par konkrētām pielikumu pozīcijām.</t>
  </si>
  <si>
    <t xml:space="preserve">15. Izglītības un zinātnes ministrija </t>
  </si>
  <si>
    <t>01.05.00 "Dotācija privātajām mācību iestādēm"</t>
  </si>
  <si>
    <t>01.08.00 "Vispārējās izglītības atbalsta pasākumi"</t>
  </si>
  <si>
    <t>62.resors "Mērķdotācijas pašvaldībām" (15. Izglītības un zinātnes ministrija)</t>
  </si>
  <si>
    <t>64.resors "Dotācija pašvaldībām" (13. Finanšu ministrija)</t>
  </si>
  <si>
    <t>likumprojektam „Par valsts budžetu 2022.gadam”</t>
  </si>
  <si>
    <t>likumprojektam „Par vidēja termiņa budžeta ietvaru 2022., 2023. un 2024.gadam”</t>
  </si>
  <si>
    <r>
      <t xml:space="preserve">Izteikt likumprojekta </t>
    </r>
    <r>
      <rPr>
        <b/>
        <sz val="12"/>
        <rFont val="Times New Roman"/>
        <family val="1"/>
        <charset val="186"/>
      </rPr>
      <t>29. pantu</t>
    </r>
    <r>
      <rPr>
        <sz val="12"/>
        <rFont val="Times New Roman"/>
        <family val="1"/>
        <charset val="186"/>
      </rPr>
      <t xml:space="preserve"> šādā redakcijā: </t>
    </r>
    <r>
      <rPr>
        <b/>
        <sz val="12"/>
        <color rgb="FFFF0000"/>
        <rFont val="Times New Roman"/>
        <family val="1"/>
        <charset val="186"/>
      </rPr>
      <t xml:space="preserve">
</t>
    </r>
    <r>
      <rPr>
        <b/>
        <sz val="12"/>
        <rFont val="Times New Roman"/>
        <family val="1"/>
        <charset val="186"/>
      </rPr>
      <t>"29.pants.</t>
    </r>
    <r>
      <rPr>
        <sz val="12"/>
        <rFont val="Times New Roman"/>
        <family val="1"/>
        <charset val="186"/>
      </rPr>
      <t xml:space="preserve"> Noteikt, ka akciju sabiedrība “Augstsprieguma tīkls” ieskaita valsts pamatbudžeta ieņēmumos dividenžu maksājumu 2022. gadā (par 2021. pārskata gadu) 50 procentu apmērā no akciju sabiedrības ''Augstsprieguma tīkls'' pārskata gada peļņas, bet ne mazāk kā  29 143 118 euro, uzņēmumu ienākuma nodokli aprēķinot un nomaksājot uzņēmumu ienākuma nodokli regulējošos normatīvos aktos noteiktajā kārtībā."</t>
    </r>
  </si>
  <si>
    <r>
      <t xml:space="preserve">Izteikt likumprojekta </t>
    </r>
    <r>
      <rPr>
        <b/>
        <sz val="12"/>
        <rFont val="Times New Roman"/>
        <family val="1"/>
        <charset val="186"/>
      </rPr>
      <t>54.pantu</t>
    </r>
    <r>
      <rPr>
        <sz val="12"/>
        <rFont val="Times New Roman"/>
        <family val="1"/>
        <charset val="186"/>
      </rPr>
      <t xml:space="preserve"> šādā redakcijā:</t>
    </r>
    <r>
      <rPr>
        <b/>
        <sz val="12"/>
        <rFont val="Times New Roman"/>
        <family val="1"/>
        <charset val="186"/>
      </rPr>
      <t xml:space="preserve">
"54.pants.</t>
    </r>
    <r>
      <rPr>
        <sz val="12"/>
        <rFont val="Times New Roman"/>
        <family val="1"/>
        <charset val="186"/>
      </rPr>
      <t xml:space="preserve"> Finanšu ministram ir tiesības palielināt šajā likumā noteikto apropriāciju budžeta resora “74. Gadskārtējā valsts budžeta izpildes procesā pārdalāmais finansējums” programmā 02.00.00 “Līdzekļi neparedzētiem gadījumiem” ar Covid-19 izplatību saistītā valsts apdraudējuma un tā seku novēršanas un pārvarēšanas pasākumiem un vienreizējām valsts budžeta investīcijām, </t>
    </r>
    <r>
      <rPr>
        <u/>
        <sz val="12"/>
        <rFont val="Times New Roman"/>
        <family val="1"/>
        <charset val="186"/>
      </rPr>
      <t>palielināt 8.pantā noteikto maksimālo valsts parādu 2022.gada beigās</t>
    </r>
    <r>
      <rPr>
        <sz val="12"/>
        <rFont val="Times New Roman"/>
        <family val="1"/>
        <charset val="186"/>
      </rPr>
      <t xml:space="preserve"> un paplašināt valdības rīcības pieļaujamās robežas valdības saistību izpildei, ja ir pieņemts attiecīgs Ministru kabineta lēmums un Saeimas Budžeta un finanšu (nodokļu) komisija piecu darba dienu laikā no attiecīgās informācijas saņemšanas dienas ir to izskatījusi un nav iebildusi pret apropriācijas palielinājumu."</t>
    </r>
  </si>
  <si>
    <r>
      <t xml:space="preserve">Izteikt likumprojekta </t>
    </r>
    <r>
      <rPr>
        <b/>
        <sz val="12"/>
        <rFont val="Times New Roman"/>
        <family val="1"/>
        <charset val="186"/>
      </rPr>
      <t>22.pantu</t>
    </r>
    <r>
      <rPr>
        <sz val="12"/>
        <rFont val="Times New Roman"/>
        <family val="1"/>
        <charset val="186"/>
      </rPr>
      <t xml:space="preserve"> šādā redakcijā: </t>
    </r>
    <r>
      <rPr>
        <b/>
        <sz val="12"/>
        <rFont val="Times New Roman"/>
        <family val="1"/>
        <charset val="186"/>
      </rPr>
      <t xml:space="preserve">
"22.pants.</t>
    </r>
    <r>
      <rPr>
        <b/>
        <sz val="12"/>
        <color rgb="FFFF0000"/>
        <rFont val="Times New Roman"/>
        <family val="1"/>
        <charset val="186"/>
      </rPr>
      <t xml:space="preserve"> </t>
    </r>
    <r>
      <rPr>
        <sz val="12"/>
        <rFont val="Times New Roman"/>
        <family val="1"/>
        <charset val="186"/>
      </rPr>
      <t>Noteikt, ka akciju sabiedrība “Augstsprieguma tīkls” ieskaita valsts pamatbudžeta ieņēmumos dividenžu maksājumu 2022. gadā (par 2021. pārskata gadu) 50 procentu apmērā no akciju sabiedrības ''Augstsprieguma tīkls'' pārskata gada peļņas, bet ne mazāk kā  29 143 118 euro un 2023. gadā (par 2022. pārskata gadu) 64 procentu apmērā no pārskata gada peļņas, bet ne mazāk kā 11 628 557 euro, uzņēmumu ienākuma nodokli aprēķinot un nomaksājot uzņēmumu ienākuma nodokli regulējošos normatīvos aktos noteiktajā kārtībā."</t>
    </r>
  </si>
  <si>
    <t>2021.gada 12.oktobra Ministru kabineta sēdē (prot. Nr.69, 38. §, 3.punkts) atbalstīta valsts budžeta finansējuma  piešķiršana Iekšlietu ministrijai 2022. gadā  depo aprīkošanai budžeta programmai 07.00.00 "Ugunsdrošība, glābšana un civilā aizsardzība" 333 608 EUR (pamatkapitāla veidošana) atbilstoši veiktajam iepirkumam Covid-19 krīzes seku pārvarēšanas un ekonomikas atlabšanas pasākuma "Infrastruktūras attīstības projektu īstenošana iekšlietu nozarē" ietvaros, kā arī 4.punktā dots uzdevums Iekšlietu ministrijai normatīvajos aktos noteiktā kārtībā sagatavot un iesniegt Finanšu ministrijai priekšlikumus likumprojekta "Par valsts budžetu 2022. gadam" izskatīšanai Saeimā otrajā lasījumā atbilstoši šī protokollēmuma 2. punktam, veicot pārdali no budžeta resora "74. Gadskārtējā valsts budžeta izpildes procesā pārdalāmais finansējums" programmas 13.00.00 "Finansējums augstas gatavības projektiem Covid-19 krīzes pārvarēšanai un ekonomikas atlabšanai".</t>
  </si>
  <si>
    <t>2021.gada 12.oktobra Ministru kabineta sēdē (prot. Nr.69, 38. §, 3.punkts) atbalstīta valsts budžeta finansējuma  piešķiršana Iekšlietu ministrijai 2022. gadā  depo aprīkošanai budžeta programmai 07.00.00 "Ugunsdrošība, glābšana un civilā aizsardzība" 333 608 EUR (pamatkapitāla veidošana) atbilstoši veiktajam iepirkumam Covid-19 krīzes seku pārvarēšanas un ekonomikas atlabšanas pasākuma "Infrastruktūras attīstības projektu īstenošana iekšlietu nozarē" ietvaros, kā arī 4.punktā dots uzdevums Iekšlietu ministrijai normatīvajos aktos noteiktā kārtībā sagatavot un iesniegt Finanšu ministrijai priekšlikumus  likumprojekta "Par vidēja termiņa budžeta ietvaru 2022., 2023. un 2024. gadam" izskatīšanai Saeimā otrajā lasījumā atbilstoši šī protokollēmuma 2. punktam, veicot pārdali no budžeta resora "74. Gadskārtējā valsts budžeta izpildes procesā pārdalāmais finansējums" programmas 13.00.00 "Finansējums augstas gatavības projektiem Covid-19 krīzes pārvarēšanai un ekonomikas atlabšanai".</t>
  </si>
  <si>
    <t>2021.gada 12.oktobra Ministru kabineta sēdē (prot. Nr.69, 38. §, 3.punkts) atbalstīta valsts budžeta finansējuma  piešķiršana Iekšlietu ministrijai 2022. gadā augstas gatavības projektu (jaunu ugunsdzēsības depo būvniecība Aizputē, Dagdā, Iecavā, Ilūkstē, Kandavā, Priekulē, Rūjienā un Saulkrastos) vadības nodrošināšanai budžeta apakšprogrammai 40.02.00 "Nekustamais īpašums un centralizētais iepirkums" 559 988 EUR (preces un pakalpojumi), kā arī 4.punktā dots uzdevums Iekšlietu ministrijai normatīvajos aktos noteiktā kārtībā sagatavot un iesniegt Finanšu ministrijai priekšlikumus likumprojekta "Par valsts budžetu 2022. gadam" izskatīšanai Saeimā otrajā lasījumā atbilstoši šī protokollēmuma 2. punktam, veicot pārdali no budžeta resora "74. Gadskārtējā valsts budžeta izpildes procesā pārdalāmais finansējums" programmas 13.00.00 "Finansējums augstas gatavības projektiem Covid-19 krīzes pārvarēšanai un ekonomikas atlabšanai".</t>
  </si>
  <si>
    <t>2021.gada 12.oktobra Ministru kabineta sēdē (prot. Nr.69, 38. §, 3.punkts) atbalstīta valsts budžeta finansējuma  piešķiršana Iekšlietu ministrijai 2022. gadā augstas gatavības projektu (jaunu ugunsdzēsības depo būvniecība Aizputē, Dagdā, Iecavā, Ilūkstē, Kandavā, Priekulē, Rūjienā un Saulkrastos) vadības nodrošināšanai budžeta apakšprogrammai 40.02.00 "Nekustamais īpašums un centralizētais iepirkums" 559 988 EUR (preces un pakalpojumi), kā arī 4.punktā dots uzdevums Iekšlietu ministrijai normatīvajos aktos noteiktā kārtībā sagatavot un iesniegt Finanšu ministrijai priekšlikumus likumprojekta "Par vidēja termiņa budžeta ietvaru 2022., 2023. un 2024. gadam" izskatīšanai Saeimā otrajā lasījumā atbilstoši šī protokollēmuma 2. punktam, veicot pārdali no budžeta resora "74. Gadskārtējā valsts budžeta izpildes procesā pārdalāmais finansējums" programmas 13.00.00 "Finansējums augstas gatavības projektiem Covid-19 krīzes pārvarēšanai un ekonomikas atlabšanai".</t>
  </si>
  <si>
    <r>
      <t>Iekšlietu ministrija sagatavoja un iesniedza Ministru kabinetā  izskatīšanai rīkojuma projektu "Par ceļu satiksmes pārkāpumu fiksēšanas tehnisko līdzekļu darbības nodrošināšanu" , prokollēmuma projektu un anotāciju (TA-336).  2021.gada 26.oktobrī Ministru kabineta sēdē tika izskatīts minētais Ministru kabineta rīkojuma projekts un pievienotie dokumenti (prot Nr. 72, 48.</t>
    </r>
    <r>
      <rPr>
        <sz val="10"/>
        <rFont val="Times New Roman"/>
        <family val="1"/>
        <charset val="186"/>
      </rPr>
      <t>§</t>
    </r>
    <r>
      <rPr>
        <i/>
        <sz val="10"/>
        <rFont val="Times New Roman"/>
        <family val="1"/>
        <charset val="186"/>
      </rPr>
      <t>). Ministru kabineta rīkojumā Nr. 775 "Par ceļu satiksmes pārkāpumu fiksēšanas tehnisko līdzekļu darbības nodrošināšanu" paredzēts atļaut Iekšlietu ministrijai uzņemties ilgtermiņa saistības pasākuma "Ceļu satiksmes pārkāpumu fiksēšanas tehnisko līdzekļu darbības nodrošināšana" īstenošanai 2022. gadā – ne vairāk kā 2 050 416 euro, tai skaitā apakšprogrammā 06.01.00 "Valsts policija" 2 010 343 euro; 2023. gadā – ne vairāk kā 2 024 032 euro, tai skaitā apakšprogrammā 06.01.00 "Valsts policija" 1 983 959 euro; 2024. gadā – ne vairāk kā 1 649 675 euro, tai skaitā apakšprogrammā 06.01.00 "Valsts policija" 1 609 602 euro; 2025. gadā – ne vairāk kā 1 336 089 euro, tai skaitā apakšprogrammā 06.01.00 "Valsts policija" 1 296 016 euro; 2026.gadā un turpmāk katru gadu ne vairāk kā 136 560 euro. Finansējums nepieciešams, lai aktualizētu ilgtermiņa saistības,  izdevumus un valsts pamatbudžeta ieņēmumu no naudas sodiem, ko uzliek Valsts policija par pārkāpumiem ceļu satiksmē, kas fiksēti ar valsts akciju sabiedrības “Ceļu satiksmes drošības direkcija” un valsts sabiedrības ar ierobežotu atbildību "Latvijas Valsts ceļi" tehniskajiem līdzekļiem, apmēru.
Protokollēmuma  2.punktā dots uzdevums Iekšlietu ministrijai normatīvajos aktos noteiktajā kārtībā  sagatavot un iesniegt Finanšu ministrijai priekšlikumus likumprojekta “Par valsts budžetu 2022.gadam” izskatīšanai Saeimā 2.lasījumā, paredzot palielināt:
- valsts pamatbudžeta ieņēmumu no naudas sodiem, ko uzliek Valsts policija par pārkāpumiem ceļu satiksmē, kas fiksēti ar komersanta tehniskajiem līdzekļiem, prognozi 2022. gadā par 1 029 126 euro;
- izdevumus Iekšlietu ministrijas budžeta apakšprogrammā 06.01.00 “Valsts policija” ilgtermiņa saistību pasākumam “Ceļu satiksmes pārkāpumu fiksēšanas tehnisko līdzekļu darbības nodrošināšana”  2022. gadā par 116 753 euro, 2023.gadā par 156 048 euro,  2024.gadā par 146 302 euro, 2025.gadā un turpmāk katru gadu par 136 560 euro.
Finansējuma avots - Naudas sodi, ko uzliek Valsts policija par pārkāpumiem ceļu satiksmē, kas fiksēti ar komersanta tehniskajiem līdzekļiem. Detalizēta informācija Ministru kabineta rīkojuma projektam "Par ceļu satiksmes pārkāpumu fiksēšanas tehnisko līdzekļu darbības nodrošināšanu" pievienotās anotācijas pielikumā.</t>
    </r>
  </si>
  <si>
    <t>Iekšlietu ministrija sagatavoja un iesniedza Ministru kabinetā izskatīšanai rīkojuma projektu "Par ceļu satiksmes pārkāpumu fiksēšanas tehnisko līdzekļu darbības nodrošināšanu" , prokollēmuma projektu un anotāciju (TA-336).  2021.gada 26.oktobrī Ministru kabineta sēdē tika izskatīts minētais Ministru kabineta rīkojuma projekts un pievienotie dokumenti (prot Nr. 72, 48.§). Ministru kabineta rīkojums Nr.775 "Par ceļu satiksmes pārkāpumu fiksēšanas tehnisko līdzekļu darbības nodrošināšanu" paredz atļaut Iekšlietu ministrijai uzņemties ilgtermiņa saistības pasākuma "Ceļu satiksmes pārkāpumu fiksēšanas tehnisko līdzekļu darbības nodrošināšana" īstenošanai 2022. gadā – ne vairāk kā 2 050 416 euro, tai skaitā apakšprogrammā 06.01.00 "Valsts policija" 2 010 343 euro; 2023. gadā – ne vairāk kā 2 024 032 euro, tai skaitā apakšprogrammā 06.01.00 "Valsts policija" 1 983 959 euro; 2024. gadā – ne vairāk kā 1 649 675 euro, tai skaitā apakšprogrammā 06.01.00 "Valsts policija" 1 609 602 euro; 2025. gadā – ne vairāk kā 1 336 089 euro, tai skaitā apakšprogrammā 06.01.00 "Valsts policija" 1 296 016 euro; 2026.gadā un turpmāk katru gadu ne vairāk kā 136 560 euro.
Protokollēmuma 2.punktā dots uzdevums Iekšlietu ministrijai normatīvajos aktos noteiktajā kārtībā  sagatavot un iesniegt Finanšu ministrijai priekšlikumus likumprojekta “Par vidēja termiņa budžeta ietvaru 2022., 2023. un 2024.gadam" izskatīšanai Saeimā 2.lasījumā, paredzot palielināt:
- valsts pamatbudžeta ieņēmumu no naudas sodiem, ko uzliek Valsts policija par pārkāpumiem ceļu satiksmē, kas fiksēti ar komersanta tehniskajiem līdzekļiem, prognozi 2022. gadā par 1 029 126 euro, 2023.gadā par 1 387 513 euro,  2024.gadā par 1 097 558 euro;
- izdevumus Iekšlietu ministrijas budžeta apakšprogrammā 06.01.00 “Valsts policija” ilgtermiņa saistību pasākumam “Ceļu satiksmes pārkāpumu fiksēšanas tehnisko līdzekļu darbības nodrošināšana”  2022. gadā par 116 753 euro, 2023.gadā par 156 048 euro,  2024.gadā par 146 302 euro, 2025.gadā un turpmāk katru gadu par 136 560 euro. 
Finansējuma avots - Naudas sodi, ko uzliek Valsts policija par pārkāpumiem ceļu satiksmē, kas fiksēti ar komersanta tehniskajiem līdzekļiem. Detalizēta informācija Ministru kabineta rīkojuma projektam "Par ceļu satiksmes pārkāpumu fiksēšanas tehnisko līdzekļu darbības nodrošināšanu" pievienotās anotācijas pielikumā.</t>
  </si>
  <si>
    <t>Veikts dotācijas no vispārējiem ieņēmumiem un  izdevumu palielinājums 2022.gadā 912 373 euro apmērā apakšprogrammā 06.01.00 "Valsts policija", lai nodrošinātu Valsts policijas funkciju nepārtrauktību, kas var būt apdraudēta bez papildu finansējuma degvielas izdevumu segšanai (degvielas cenu straujais pieaugums), tulkošanas pakalpojumu nodrošināšanai, kur vērojams pakalpojuma sadārdzinājums un apjoma palielināšanās, transporta pakalpojumu nodrošināšanai (Valsts policijai nepiederošu transportlīdzekļu evakuācijas pakalpojumi, vardarbīgā nāvē cietušo personu transportēšanas pakalpojumi), kur sadārdzinājumu iespaido degvielas cenu kāpums, izdevumu palielinājums ekspertīžu veikšanai, tai skaitā viltoto covid sertifikātu pārbaudei.
Finansējuma avots - Naudas sodi, ko uzliek Valsts policija par pārkāpumiem ceļu satiksmē, kas fiksēti ar komersanta tehniskajiem līdzekļiem. Detalizēta informācija Ministru kabineta rīkojuma projektam "Par ceļu satiksmes pārkāpumu fiksēšanas tehnisko līdzekļu darbības nodrošināšanu" pievienotās anotācijas pielikumā. Valsts pamatbudžeta ieņēmumu no naudas sodiem, ko uzliek Valsts policija par pārkāpumiem ceļu satiksmē, kas fiksēti ar komersanta tehniskajiem līdzekļiem, kopējais prognozētais palielinājums 2022. gadā sastāda 1 029 126 euro.</t>
  </si>
  <si>
    <t>Veikts dotācijas no vispārējiem ieņēmumiem un izdevumu palielinājums  Iekšlietu ministrijas budžeta apakšprogrammā 06.01.00 “Valsts policija”, lai nodrošinātu Valsts policijas funkciju nepārtrauktību, kas var būt apdraudēta bez papildu finansējuma degvielas izdevumu segšanai (degvielas cenu straujais pieaugums), tulkošanas pakalpojumu nodrošināšanai, kur vērojams pakalpojuma sadārdzinājums un apjoma palielināšanās, transporta pakalpojumu nodrošināšanai (Valsts policijai nepiederošu transportlīdzekļu evakuācijas pakalpojumi, vardarbīgā nāvē cietušo personu transportēšanas pakalpojumi), kur sadārdzinājumu iespaido degvielas cenu kāpums, sadārdzinājums transportlīdzekļu remonta pakalpojumiem un rezerves daļām, izdevumu palielinājums ekspertīžu veikšanai, tai skaitā viltoto covid sertifikātu pārbaudei. Pēc aptuvenām aplēsēm papildu nepieciešamais finansējums Valsts policijas funkciju nepārtrauktības nodrošināšanai sastāda 2022.gadā - 912 373 euro, 2023.gadā - 1 231 465 euro un  2024.gadā - 951 256 euro.
Finansējuma avots - Naudas sodi, ko uzliek Valsts policija par pārkāpumiem ceļu satiksmē, kas fiksēti ar komersanta tehniskajiem līdzekļiem. Detalizēta informācija Ministru kabineta rīkojuma projektam "Par ceļu satiksmes pārkāpumu fiksēšanas tehnisko līdzekļu darbības nodrošināšanu" pievienotās anotācijas pielikumā. Valsts pamatbudžeta ieņēmumu no naudas sodiem, ko uzliek Valsts policija par pārkāpumiem ceļu satiksmē, kas fiksēti ar komersanta tehniskajiem līdzekļiem, kopējais prognozētais  palielinājums 2022. gadā sastāda 1 029 126 euro, 2023.gadā - 1 387 513 euro,  2024.gadā - 1 097 558 euro.</t>
  </si>
  <si>
    <t>Lai nodrošinātu Iekšējās drošības biroja (turpmāk - Birojs) atlīdzības sistēmas vienotību un samērīgumu visām Biroja amatpersonām ar speciālo dienesta pakāpi (turpmāk – Amatpersonas), kuras tiek iesaistīta procesu virzībā (operatīvie darbinieki, kā arī atsevišķās operatīvajās darbībās iesaistītie darbinieki), nepieciešams atlīdzības izdevumu palielinājums 177 166 euro apmērā 2022. gadā un turpmākajos gados. Atlīdzības izdevumu palielinājums nepieciešams iepriekš minēto Biroja Amatpersonu atalgojuma pielīdzināšanai Biroja izmeklētāju plānotajai atlīdzības palielināšanai.  Izmeklēšanas procesa virzītāji sniedz lielu un tieši būtisku ieguldījumu kvalitatīva izmeklēšanas procesa nodrošināšanai. Tā kā Biroja Amatpersonu, kas veic iepriekš minētās darbības, kvalifikācijai, kompetencei un psiholoģiskajai noturībai jābūt ļoti augstā līmenī, lai veiktu sarežģīto uzdevumu izpildi, nepieciešams Amatpersonas nodrošināt ar samērīgu, atbilstošu  un konkurētspējīgu atalgojumu, tādējādi novēršot nodarbināto aizplūšanu uz citām tiesībsargājošām iestādēm. Atlīdzības izdevumu palielināšanu paredzēts veikt 41 Biroja Amatpersonai, t.sk., 5 Amatpersonām ar 13. mēnešalgu grupu, 5 Amatpersonām ar 12. mēnešalgu grupu, 2 Amatpersonām ar 11. mēnešalgu grupu, 24 Amatpersonām ar 10. mēnešalgu grupu, 4 Amatpersonām ar 9. mēnešalgu grupu, 1 Amatpersonai ar 7. mēnešalgu grupu.
Finansējuma avots  - Pārējie naudas sodi, ko uzliek Valsts policija. Saskaņā ar Administratīvās atbildības likumu personai sods tiek piemērots atsevišķi par katru pārkāpumu, tas ir, ja personas izdarītajās darbībās ir saskatāmas vairāku administratīvo pārkāpumu pazīmes, neatkarīgi no tā, vai veidojas ideālā kopība vai faktiskā kopība, par katru pārkāpumu tiek noteikts atsevišķs sods. 2022.gadā un turpmāk ik gadu plānots palielinājums 177 166 euro, jo palielinās uzlikto naudas sodu skaits un apmērs. 2021.gadā  būtiski palielinājās ieņēmumi no Pārējiem naudas sodiem, ko uzliek Valsts policija par pārkāpumiem ceļu satiksmē. 2021.gada 9 mēnešos izpilde sastādīja  1 193 021 euro, kas sastāda 100,3% no gadam plānotā. Vidēji mēnesī tika saņemti ieņēmumi 132 557 euro, līdz ar to prognozētais ieņēmumu palielinājums, salīdzinot ar plānoto, varētu sastādīt vismaz 300 000 euro virs 2021.gadam plānotajiem ieņēmumiem no pārējiem naudas sodiem, ko uzliek Valsts policija.</t>
  </si>
  <si>
    <t>Lai nodrošinātu Iekšējās drošības biroja (turpmāk - Birojs) atlīdzības sistēmas vienotību un samērīgumu visām Biroja amatpersonām ar speciālo dienesta pakāpi (turpmāk – Amatpersonas), kuras tiek iesaistīta procesu virzībā (operatīvie darbinieki, kā arī atsevišķās operatīvajās darbībās iesaistītie darbinieki), nepieciešams atlīdzības izdevumu palielinājums 177 166 euro apmērā 2022. gadā un turpmākajos gados. Atlīdzības izdevumu palielinājums nepieciešams iepriekš minēto Biroja Amatpersonu atalgojuma pielīdzināšanai Biroja izmeklētāju plānotajai atlīdzības palielināšanai.  Izmeklēšanas procesa virzītāji sniedz lielu un tieši būtisku ieguldījumu kvalitatīva izmeklēšanas procesa nodrošināšanai. Tā kā Biroja Amatpersonu, kas veic iepriekš minētās darbības, kvalifikācijai, kompetencei un psiholoģiskajai noturībai jābūt ļoti augstā līmenī, lai veiktu sarežģīto uzdevumu izpildi, nepieciešams Amatpersonas nodrošināt ar samērīgu, atbilstošu  un konkurētspējīgu atalgojumu, tādējādi novēršot nodarbināto aizplūšanu uz citām tiesībsargājošām iestādēm. Atlīdzības izdevumu palielināšanu paredzēts veikt 41 Biroja Amatpersonai, t.sk., 5 Amatpersonām ar 13. mēnešalgu grupu, 5 Amatpersonām ar 12. mēnešalgu grupu, 2 Amatpersonām ar 11. mēnešalgu grupu, 24 Amatpersonām ar 10. mēnešalgu grupu, 4 Amatpersonām ar 9. mēnešalgu grupu, 1 Amatpersonai ar 7. mēnešalgu grupu.
Finansējuma avots  - Pārējie naudas sodi, ko uzliek Valsts policija.  Saskaņā ar Administratīvās atbildības likumu personai sods tiek piemērots atsevišķi par katru pārkāpumu, tas ir, ja personas izdarītajās darbībās ir saskatāmas vairāku administratīvo pārkāpumu pazīmes, neatkarīgi no tā, vai veidojas ideālā kopība vai faktiskā kopība, par katru pārkāpumu tiek noteikts atsevišķs sods. 2022.gadā un turpmāk ik gadu plānots palielinājums 177 166 euro, jo palielinās uzlikto naudas sodu skaits un apmērs. 2021.gadā  būtiski palielinājās ieņēmumi no Pārējiem naudas sodiem, ko uzliek Valsts policija par pārkāpumiem ceļu satiksmē. 2021.gada 9 mēnešos izpilde sastādīja  1 193 021 euro, kas sastāda 100,3% no gadam plānotā. Vidēji mēnesī tika saņemti ieņēmumi 132 557 euro, līdz ar to prognozētais ieņēmumu palielinājums, salīdzinot ar plānoto, varētu sastādīt vismaz 300 000 euro virs 2021.gadam plānotajiem ieņēmumiem no pārējiem naudas sodiem, ko uzliek Valsts policija.</t>
  </si>
  <si>
    <t>Veikts dotācijas no vispārējiem ieņēmumiem un izdevumu palielinājums 2022.gadā 800 000 euro apmērā apakšprogrammā 06.01.00 "Valsts policija", lai nodrošinātu Valsts policijas funkciju nepārtrauktību, kas var būt apdraudēta bez papildu finansējuma degvielas izdevumu segšanai (degvielas cenu straujais pieaugums), tulkošanas pakalpojumu nodrošināšanai, kur vērojams pakalpojuma sadārdzinājums un apjoma palielināšanās, transporta pakalpojumu nodrošināšanai (Valsts policijai nepiederošu transportlīdzekļu evakuācijas pakalpojumi, vardarbīgā nāvē cietušo personu transportēšanas pakalpojumi), kur sadārdzinājumu iespaido degvielas cenu kāpums, izdevumu palielinājums ekspertīžu veikšanai, tai skaitā viltoto covid sertifikātu pārbaudei.
Finansējuma avots - papildu plānotie ieņēmumi no naudas sodiem, ko uzliek Valsts policija par pārkāpumiem ceļu satiksmē. Ieņēmumu palielinājums no Pārējiem naudas sodiem, ko uzliek Valsts policija par pārkāpumiem ceļu satiksmē, 2022.gadā palielinot par 800 000 euro,  jo, stājoties spēkā Administratīvās atbildības likumam no 2020.gada 1.jūlija, būtiski samazinājies naudas sodu samaksas termiņš un atbilstoši grozījumiem Ceļu satiksmes likuma 62.pantā (pieņemts 2019.gada 12.decembrī, spēkā no 2020.gada 13.janvāra) palielinājies naudas soda apmērs par transportlīdzekļa vadīšanu vai mācīšanu vadīt transportlīdzekli, atrodoties alkohola, narkotisko, psihotropo, toksisko vai citu apreibinošu vielu ietekmē, atteikšanos no medicīniskās pārbaudes. Informatīvi:2021.gada plāns - 8 793 008 euro, izpilde uz 2021.gada septembra beigām - 8 563 519 euro (97,4 % no plānotā).</t>
  </si>
  <si>
    <t>Veikts dotācijas no vispārējiem ieņēmumiem un izdevumu palielinājums apakšprogrammā 06.01.00 "Valsts policija", lai nodrošinātu Valsts policijas funkciju nepārtrauktību, kas var būt apdraudēta bez papildu finansējuma degvielas izdevumu segšanai (degvielas cenu straujais pieaugums), tulkošanas pakalpojumu nodrošināšanai, kur vērojams pakalpojuma sadārdzinājums un apjoma palielināšanās, transporta pakalpojumu nodrošināšanai (Valsts policijai nepiederošu transportlīdzekļu evakuācijas pakalpojumi, vardarbīgā nāvē cietušo personu transportēšanas pakalpojumi), kur sadārdzinājumu iespaido degvielas cenu kāpums, izdevumu palielinājums ekspertīžu veikšanai, tai skaitā viltoto covid sertifikātu pārbaudei.
Pēc aptuvenām aplēsēm papildu nepieciešamais finansējums Valsts policijas funkciju nepārtrauktības nodrošināšanai sastāda 2022.gadā - 800 000 euro, 2023.gadā - 800 000 euro un 2024.gadā - 1 000 000 euro.
Finansējuma avots - papildu plānotie ieņēmumi no Pārējiem naudas sodiem, ko uzliek Valsts policija par pārkāpumiem ceļu satiksmē. Ieņēmumu palielinājums no Pārējiem naudas sodiem, ko uzliek Valsts policija par pārkāpumiem ceļu satiksmē, 2022.gadā palielinot par 800 000 euro, 2023.gadā palielinot par 800 000 euro un 2024.gadā - par 1 000 000 euro, jo, stājoties spēkā Administratīvās atbildības likumam no 2020.gada 1.jūlija, būtiski samazinājies naudas sodu samaksas termiņš un atbilstoši grozījumiem Ceļu satiksmes likuma 62.pantā (pieņemts 2019.gada 12.decembrī, spēkā no 2020.gada 13.janvāra) palielinājies naudas soda apmērs par transportlīdzekļa vadīšanu vai mācīšanu vadīt transportlīdzekli, atrodoties alkohola, narkotisko, psihotropo, toksisko vai citu apreibinošu vielu ietekmē, atteikšanos no medicīniskās pārbaudes. Informatīvi:2021.gada plāns - 8 793 008 euro, izpilde uz 2021.gada septembra beigām - 8 563 519 euro (97,4 % no plānotā).</t>
  </si>
  <si>
    <t>04.01.00 Valsts pensiju speciālais budžets</t>
  </si>
  <si>
    <t>04.05.00 Valsts sociālās apdrošināšanas aģentūras speciālais budžets</t>
  </si>
  <si>
    <t>Pamatojoties uz Labklājības ministrijas un Veselības ministrijas kopīgo priekšlikumu likumprojekta “Grozījumi likumā “Par maternitātes un slimības apdrošināšanu”” priekšlikumiem 2.lasījumam, kas paredz valsts apmaksāto darbnespējas dienu skaita palielināšanu ieviest no 2022.gada 1.aprīļa (iepriekš no 2022.gada 1.janvāra), speciālā budžeta apakšprogrammā  04.05.00 “Valsts sociālās apdrošināšanas aģentūras speciālais budžets” samazināti izdevumi atlīdzībai par 8 318 euro 2022.gadā. Izdevumu samazinājums valsts sociālās apdrošināšanas aģentūras speciālajā budžetā tiks nodrošināts, samazinot pārējo speciālo budžetu uzturēšanas izdevumu transfertus no valsts speciālā budžeta uz valsts speciālo budžetu atbilstoši to īpatsvariem valsts sociālās apdrošināšanas speciālajā budžetā.
Atbilstoši apakšprogrammas 04.01.00 “Valsts pensiju speciālais budžets” 2022.gada ieņēmumu īpatsvaram valsts sociālās apdrošināšanas speciālajā budžetā (70,46%) samazināti izdevumi valsts budžeta uzturēšanas izdevumu transfertiem no valsts speciālā budžeta uz valsts speciālo budžetu 5 861 euro apmērā, palielinot valsts pensiju speciālā budžeta naudas līdzekļu atlikumu, vienlaikus  apakšprogrammā 04.05.00 “Valsts sociālās apdrošināšanas aģentūras speciālais budžets” samazinot ieņēmumus no valsts pensiju speciālā budžeta ieskaitītajiem līdzekļiem Valsts sociālās apdrošināšanas aģentūrai un izdevumus atlīdzībai.
Izdevumu samazinājums apakšprogrammā 04.01.00 “Valsts pensiju speciālais budžets” palielina valsts budžeta fiskālo telpu 2022.gadam un fiskālās telpas palielinājums tiks novirzīts LM pamatbudžeta apakšprogrammai 05.01.00 “Sociālās rehabilitācijas valsts programmas” (kopējais finansējuma apmērs 1 738 729 euro apmērā, attiecībā uz šo priekšlikumu - 5 861 euro), lai 2022.gadā nodrošinātu valsts nodrošināto tehnisko palīglīdzekļu pieejamības uzlabošanu atbilstoši personu ar funkcionāliem traucējumiem vajadzībām. Papildu finansējums paredzēts, lai veicinātu personu ar kustību traucējumiem vai anatomiskiem defektiem iekļaušanos sabiedrībā, tostarp uzlabojot iespējas strādāt algotu darbu un iegūt izglītību. Plānots izsniegt papildus vidēji 3 303 TPL vienību gadā. 
LM priekšlikumam nav fiskālas ietekmes uz valsts konsolidētā budžeta izdevumiem.</t>
  </si>
  <si>
    <t>04.02.00 Nodarbinātības speciālais budžets</t>
  </si>
  <si>
    <t>Pamatojoties uz Labklājības ministrijas un Veselības ministrijas kopīgo priekšlikumu likumprojekta “Grozījumi likumā “Par maternitātes un slimības apdrošināšanu”” priekšlikumiem 2.lasījumam, kas paredz valsts apmaksāto darbnespējas dienu skaita palielināšanu ieviest no 2022.gada 1.aprīļa (iepriekš no 2022.gada 1.janvāra), speciālā budžeta apakšprogrammā  04.05.00 “Valsts sociālās apdrošināšanas aģentūras speciālais budžets” samazināti izdevumi atlīdzībai par 8 318 euro 2022.gadā. Izdevumu samazinājums valsts sociālās apdrošināšanas aģentūras speciālajā budžetā tiks nodrošināts, samazinot pārējo speciālo budžetu uzturēšanas izdevumu transfertus no  valsts speciālā budžeta uz valsts speciālo budžetu atbilstoši to īpatsvariem valsts sociālās apdrošināšanas speciālajā budžetā.
Atbilstoši apakšprogrammas 04.02.00 “Nodarbinātības speciālais budžets” 2022.gada ieņēmumu īpatsvaram valsts sociālās apdrošināšanas speciālajā budžetā (3,48%) samazināti izdevumi valsts budžeta uzturēšanas izdevumu transfertiem no valsts speciālā budžeta uz valsts speciālo budžetu 289 euro apmērā, palielinot nodarbinātības speciālā budžeta naudas līdzekļu atlikumu, vienlaikus apakšprogrammā 04.05.00 “Valsts sociālās apdrošināšanas aģentūras speciālais budžets” samazinot ieņēmumus no nodarbinātības speciālā budžeta ieskaitītajiem līdzekļiem Valsts sociālās apdrošināšanas aģentūrai un izdevumus atlīdzībai.
Izdevumu samazinājums apakšprogrammā 04.02.00 “Nodarbinātības speciālais budžets”  palielina valsts budžeta fiskālo telpu 2022.gadam un fiskālās telpas palielinājums tiks novirzīts LM pamatbudžeta apakšprogrammai 05.01.00 “Sociālās rehabilitācijas valsts programmas” (kopējais finansējuma apmērs 1 738 729 euro apmērā, attiecībā uz šo priekšlikumu - 289 euro), lai 2022.gadā nodrošinātu valsts nodrošināto tehnisko palīglīdzekļu pieejamības uzlabošanu atbilstoši personu ar funkcionāliem traucējumiem vajadzībām. Papildu finansējums paredzēts, lai veicinātu personu ar kustību traucējumiem vai anatomiskiem defektiem iekļaušanos sabiedrībā, tostarp uzlabojot iespējas strādāt algotu darbu un iegūt izglītību. Plānots izsniegt papildus vidēji 3 303 TPL vienību gadā. 
LM priekšlikumam nav fiskālas ietekmes uz valsts konsolidētā budžeta izdevumiem.</t>
  </si>
  <si>
    <t>Pamatojoties uz Labklājības ministrijas un Veselības ministrijas kopīgo priekšlikumu likumprojekta “Grozījumi likumā “Par maternitātes un slimības apdrošināšanu”” priekšlikumiem 2.lasījumam, kas paredz valsts apmaksāto darbnespējas dienu skaita palielināšanu ieviest no 2022.gada 1.aprīļa (iepriekš no 2022.gada 1.janvāra), speciālā budžeta apakšprogrammā  04.05.00 “Valsts sociālās apdrošināšanas aģentūras speciālais budžets” samazināti izdevumi atlīdzībai par 8 318 euro 2022.gadā. Izdevumu samazinājums valsts sociālās apdrošināšanas aģentūras speciālajā budžetā tiks nodrošināts, samazinot pārējo speciālo budžetu uzturēšanas izdevumu transfertus no valsts speciālā budžeta uz valsts speciālo budžetu atbilstoši to īpatsvariem valsts sociālās apdrošināšanas speciālajā budžetā.
Atbilstoši apakšprogrammas 04.02.00 “Nodarbinātības speciālais budžets” 2022.gada ieņēmumu īpatsvaram valsts sociālās apdrošināšanas speciālajā budžetā (3,48%) samazināti izdevumi valsts budžeta uzturēšanas izdevumu transfertiem no valsts speciālā budžeta uz valsts speciālo budžetu 289 euro apmērā, palielinot nodarbinātības speciālā budžeta naudas līdzekļu atlikumu, vienlaikus apakšprogrammā 04.05.00 “Valsts sociālās apdrošināšanas aģentūras speciālais budžets” samazinot ieņēmumus no nodarbinātības speciālā budžeta ieskaitītajiem līdzekļiem Valsts sociālās apdrošināšanas aģentūrai un izdevumus atlīdzībai.
Izdevumu samazinājums apakšprogrammā 04.02.00 “Nodarbinātības speciālais budžets”  palielina valsts budžeta fiskālo telpu 2022.gadam un fiskālās telpas palielinājums tiks novirzīts LM pamatbudžeta apakšprogrammai 05.01.00 “Sociālās rehabilitācijas valsts programmas” (kopējais finansējuma apmērs 1 738 729 euro apmērā, attiecībā uz šo priekšlikumu - 289 euro), lai 2022.gadā nodrošinātu valsts nodrošināto tehnisko palīglīdzekļu pieejamības uzlabošanu atbilstoši personu ar funkcionāliem traucējumiem vajadzībām. Papildu finansējums paredzēts, lai veicinātu personu ar kustību traucējumiem vai anatomiskiem defektiem iekļaušanos sabiedrībā, tostarp uzlabojot iespējas strādāt algotu darbu un iegūt izglītību. Plānots izsniegt papildus vidēji 3 303 TPL vienību gadā. 
LM priekšlikumam nav fiskālas ietekmes uz valsts konsolidētā budžeta izdevumiem.</t>
  </si>
  <si>
    <t>04.03.00 Darba negadījumu speciālais budžets</t>
  </si>
  <si>
    <t>Pamatojoties uz Labklājības ministrijas un Veselības ministrijas kopīgo priekšlikumu likumprojekta “Grozījumi likumā “Par maternitātes un slimības apdrošināšanu”” priekšlikumiem 2.lasījumam, kas paredz valsts apmaksāto darbnespējas dienu skaita palielināšanu ieviest no 2022.gada 1.aprīļa (iepriekš no 2022.gada 1.janvāra), speciālā budžeta apakšprogrammā  04.05.00 “Valsts sociālās apdrošināšanas aģentūras speciālais budžets” samazināti izdevumi atlīdzībai par 8 318 euro 2022.gadā. Izdevumu samazinājums valsts sociālās apdrošināšanas aģentūras speciālajā budžetā tiks nodrošināts, samazinot pārējo speciālo budžetu uzturēšanas izdevumu transfertus no valsts speciālā budžeta uz valsts speciālo budžetu atbilstoši to īpatsvariem valsts sociālās apdrošināšanas speciālajā budžetā.
Atbilstoši apakšprogrammas 04.03.00 “Darba negadījumu speciālais budžets” 2022.gada ieņēmumu īpatsvaram valsts sociālās apdrošināšanas speciālajā budžetā (2,08%) samazināti izdevumi valsts budžeta uzturēšanas izdevumu transfertiem no valsts speciālā budžeta uz valsts speciālo budžetu 173 euro apmērā, palielinot darba negadījumu speciālā budžeta naudas līdzekļu atlikumu, vienlaikus apakšprogrammā 04.05.00 “Valsts sociālās apdrošināšanas aģentūras speciālais budžets” samazinot ieņēmumus no darba negadījumu speciālā budžeta ieskaitītajiem līdzekļiem Valsts sociālās apdrošināšanas aģentūrai un izdevumus atlīdzībai.
Izdevumu samazinājums apakšprogrammā 04.03.00 "Darba negadījumu speciālais budžets" palielina valsts budžeta fiskālo telpu 2022.gadam un fiskālās telpas palielinājums tiks novirzīts LM pamatbudžeta apakšprogrammai 05.01.00 “Sociālās rehabilitācijas valsts programmas” (kopējais finansējuma apmērs 1 738 729 euro apmērā, attiecībā uz šo priekšlikumu - 173 euro), lai 2022.gadā nodrošinātu valsts nodrošināto tehnisko palīglīdzekļu pieejamības uzlabošanu atbilstoši personu ar funkcionāliem traucējumiem vajadzībām. Papildu finansējums paredzēts, lai veicinātu personu ar kustību traucējumiem vai anatomiskiem defektiem iekļaušanos sabiedrībā, tostarp uzlabojot iespējas strādāt algotu darbu un iegūt izglītību. Plānots izsniegt papildus vidēji 3 303 TPL vienību gadā. 
LM priekšlikumam nav fiskālas ietekmes uz valsts konsolidētā budžeta izdevumiem.</t>
  </si>
  <si>
    <t>Pamatojoties uz Labklājības ministrijas un Veselības ministrijas kopīgo priekšlikumu likumprojekta "Grozījumi likumā "Par maternitātes un slimības apdrošināšanu"" priekšlikumiem 2.lasījumam, kas paredz valsts apmaksāto darbnespējas dienu skaita palielināšanu ieviest no 2022.gada 1.aprīļa (iepriekš no 2022.gada 1.janvāra), speciālā budžeta apakšprogrammā  04.05.00 “Valsts sociālās apdrošināšanas aģentūras speciālais budžets” samazināti izdevumi atlīdzībai par 8 318 euro 2022.gadā. Izdevumu samazinājums valsts sociālās apdrošināšanas aģentūras speciālajā budžetā tiks nodrošināts, samazinot pārējo speciālo budžetu uzturēšanas izdevumu transfertus no valsts speciālā budžeta uz valsts speciālo budžetu atbilstoši to īpatsvariem valsts sociālās apdrošināšanas speciālajā budžetā.
Atbilstoši apakšprogrammas 04.03.00 “Darba negadījumu speciālais budžets” 2022.gada ieņēmumu īpatsvaram valsts sociālās apdrošināšanas speciālajā budžetā (2,08%) samazināti izdevumi valsts budžeta uzturēšanas izdevumu transfertiem no valsts speciālā budžeta uz valsts speciālo budžetu 173 euro apmērā, palielinot darba negadījumu speciālā budžeta naudas līdzekļu atlikumu, vienlaikus apakšprogrammā 04.05.00 “Valsts sociālās apdrošināšanas aģentūras speciālais budžets” samazinot ieņēmumus no darba negadījumu speciālā budžeta ieskaitītajiem līdzekļiem Valsts sociālās apdrošināšanas aģentūrai un izdevumus atlīdzībai.
Izdevumu samazinājums apakšprogrammā 04.03.00 "Darba negadījumu speciālais budžets" palielina valsts budžeta fiskālo telpu 2022.gadam un fiskālās telpas palielinājums tiks novirzīts LM pamatbudžeta apakšprogrammai 05.01.00 “Sociālās rehabilitācijas valsts programmas” (kopējais finansējuma apmērs 1 738 729 euro apmērā, attiecībā uz šo priekšlikumu - 173 euro), lai 2022.gadā nodrošinātu valsts nodrošināto tehnisko palīglīdzekļu pieejamības uzlabošanu atbilstoši personu ar funkcionāliem traucējumiem vajadzībām. Papildu finansējums paredzēts, lai veicinātu personu ar kustību traucējumiem vai anatomiskiem defektiem iekļaušanos sabiedrībā, tostarp uzlabojot iespējas strādāt algotu darbu un iegūt izglītību. Plānots izsniegt papildus vidēji 3 303 TPL vienību gadā. 
LM priekšlikumam nav fiskālas ietekmes uz valsts konsolidētā budžeta izdevumiem.</t>
  </si>
  <si>
    <t>04.04.00 Invaliditātes, maternitātes un slimības speciālais budžets</t>
  </si>
  <si>
    <t>Pamatojoties uz Labklājības ministrijas un Veselības ministrijas kopīgo priekšlikumu likumprojekta “Grozījumi likumā “Par maternitātes un slimības apdrošināšanu”” priekšlikumiem 2.lasījumam, kas paredz valsts apmaksāto darbnespējas dienu skaita palielināšanu ieviest no 2022.gada 1.aprīļa (iepriekš no 2022.gada 1.janvāra), speciālā budžeta apakšprogrammā  04.05.00 “Valsts sociālās apdrošināšanas aģentūras speciālais budžets” samazināti izdevumi atlīdzībai par 8 318 euro 2022.gadā. Izdevumu samazinājums valsts sociālās apdrošināšanas aģentūras speciālajā budžetā tiks nodrošināts, samazinot pārējo speciālo budžetu uzturēšanas izdevumu transfertus no valsts speciālā budžeta uz valsts speciālo budžetu atbilstoši to īpatsvariem valsts sociālās apdrošināšanas speciālajā budžetā.
Atbilstoši apakšprogrammas 04.04.00 “Invaliditātes, maternitātes un slimības speciālais budžets” 2022.gada ieņēmumu īpatsvaram valsts sociālās apdrošināšanas speciālajā budžetā (23,98%) samazināti izdevumi valsts budžeta uzturēšanas izdevumu transfertiem no valsts speciālā budžeta uz valsts speciālo budžetu 1 995 euro apmērā, palielinot invaliditātes, maternitātes un slimības speciālā budžeta naudas līdzekļu atlikumu, vienlaikus apakšprogrammā 04.05.00 “Valsts sociālās apdrošināšanas aģentūras speciālais budžets” samazinot ieņēmumus no invaliditātes, maternitātes un slimības speciālā budžeta ieskaitītajiem līdzekļiem Valsts sociālās apdrošināšanas aģentūrai un izdevumus atlīdzībai.
Izdevumu samazinājums apakšprogrammā 04.04.00 “Invaliditātes, maternitātes un slimības speciālais budžets” palielina valsts budžeta fiskālo telpu 2022.gadam un fiskālās telpas palielinājums tiks novirzīts LM pamatbudžeta apakšprogrammai 05.01.00 “Sociālās rehabilitācijas valsts programmas” (kopējais finansējuma apmērs 1 738 729 euro apmērā, attiecībā uz šo priekšlikumu - 1 995 euro), lai 2022.gadā nodrošinātu valsts nodrošināto tehnisko palīglīdzekļu pieejamības uzlabošanu atbilstoši personu ar funkcionāliem traucējumiem vajadzībām. Papildu finansējums paredzēts, lai veicinātu personu ar kustību traucējumiem vai anatomiskiem defektiem iekļaušanos sabiedrībā, tostarp uzlabojot iespējas strādāt algotu darbu un iegūt izglītību. Plānots izsniegt papildus vidēji 3 303 TPL vienību gadā. 
LM priekšlikumam nav fiskālas ietekmes uz valsts konsolidētā budžeta izdevumiem.</t>
  </si>
  <si>
    <t>Pamatojoties uz Labklājības ministrijas un Veselības ministrijas kopīgo priekšlikumu likumprojekta “Grozījumi likumā “Par maternitātes un slimības apdrošināšanu”” priekšlikumiem 2.lasījumam, kas paredz valsts apmaksāto darbnespējas dienu skaita palielināšanu ieviest no 2022.gada 1.aprīļa (iepriekš no 2022.gada 1.janvāra), speciālā budžeta apakšprogrammā  04.04.00 “Invaliditātes, maternitātes un slimības speciālais budžets” samazināti izdevumi sociāla rakstura maksājumiem un kompensācijām (izdevumi slimības pabalstam) par 1 730 411 euro 2022.gadā, palielinot invaliditātes, maternitātes un slimības speciālā budžeta naudas līdzekļu atlikumu.
Izdevumu samazinājums apakšprogrammā 04.04.00 “Invaliditātes, maternitātes un slimības speciālais budžets” palielina valsts budžeta fiskālo telpu 2022.gadam un fiskālās telpas palielinājums tiks novirzīts LM pamatbudžeta apakšprogrammai 05.01.00 “Sociālās rehabilitācijas valsts programmas” (kopējais finansējuma apmērs 1 738 729 euro apmērā, attiecībā uz šo priekšlikumu - 1 730 411 euro), lai 2022.gadā nodrošinātu valsts nodrošināto tehnisko palīglīdzekļu pieejamības uzlabošanu atbilstoši personu ar funkcionāliem traucējumiem vajadzībām. Papildu finansējums paredzēts, lai veicinātu personu ar kustību traucējumiem vai anatomiskiem defektiem iekļaušanos sabiedrībā, tostarp uzlabojot iespējas strādāt algotu darbu un iegūt izglītību. Plānots izsniegt papildus vidēji 3 303 TPL vienību gadā. 
LM priekšlikumam nav fiskālas ietekmes uz valsts konsolidētā budžeta izdevumiem.</t>
  </si>
  <si>
    <t>Palielināt ieņēmumu prognozi 2022. gadam no akciju sabiedrības “Augstsprieguma tīkls" maksājuma par valsts kapitāla izmantošanu par 18 828 584 eiro, atbilstoši palielinot finansējumu budžeta resora “74.Gadzkārtējā valsts budžeta izpildes procesā pārdalamais finansējums” programmā 02.00.00 "Līdzekļi neparedzētiem gadījumiem"</t>
  </si>
  <si>
    <t>Priekšlikums paredz likumprojektā "Par valsts budžetu 2022.gadam" iekļaut  jaunu pantu, lai nodrošinātu Latvijas Republikas Senāta 2021.gada 22.marta sprieduma administratīvajā lietā Nr.A420143317 (SKA-123/2021) izpildei nepieciešamo finansējumu pievienotās vērtības nodokļa likmes pieaugumam (MK 26.10.2021. sēdes prot. Nr.72 45.§ 7.punkts).</t>
  </si>
  <si>
    <r>
      <t>Palielināti izdevumi atbilstoši pievienotās vērtības nodokļa ieņēmumu pieaugumam Veselības ministrijas pamatbudžeta apakšprogrammā 39.03.00 “Asins un asins komponentu nodrošināšana” 231 284  euro apmērā, lai Valsts asinsdonoru centram nodrošinātu Latvijas Republikas Senāta 2021.gada 22.marta sprieduma administratīvajā lietā Nr.A420143317 (SKA-123/2021) izpildei nepieciešamo finansējumu pievienotās vērtības nodokļa likmes pieaugumam</t>
    </r>
    <r>
      <rPr>
        <i/>
        <sz val="10"/>
        <rFont val="Times New Roman"/>
        <family val="1"/>
        <charset val="186"/>
      </rPr>
      <t xml:space="preserve"> (MK 26.10.2021. sēdes prot. Nr.72 45.§ 8.punkts).</t>
    </r>
  </si>
  <si>
    <r>
      <t>Palielināti izdevumi atbilstoši pievienotās vērtības nodokļa ieņēmumu pieaugumam Veselības ministrijas pamatbudžeta apakšprogrammā</t>
    </r>
    <r>
      <rPr>
        <i/>
        <sz val="10"/>
        <rFont val="Times New Roman"/>
        <family val="1"/>
      </rPr>
      <t xml:space="preserve"> 39.03.00 “Asins un asins komponentu nodrošināšana” 231 284  euro apmērā, lai Valsts asinsdonoru centram nodrošinātu Latvijas Republikas Senāta 2021.gada 22.marta sprieduma administratīvajā lietā Nr.A420143317 (SKA-123/2021) izpildei nepieciešamo finansējumu pievienotās vērtības nodokļa likmes pieaugumam (MK 26.10.2021. sēdes prot. Nr.72 45.§ 8.punkts).</t>
    </r>
  </si>
  <si>
    <r>
      <t xml:space="preserve">Palielināti izdevumi atbilstoši pievienotās vērtības nodokļa ieņēmumu pieaugumam Veselības ministrijas pamatbudžeta apakšprogrammā </t>
    </r>
    <r>
      <rPr>
        <i/>
        <sz val="10"/>
        <rFont val="Times New Roman"/>
        <family val="1"/>
      </rPr>
      <t xml:space="preserve"> 39.04.00 “Neatliekamā medicīniskā palīdzība” 96 852  euro apmērā, lai Neatliekamās medicīniskās palīdzības dienestam nodrošinātu Latvijas Republikas Senāta 2021.gada 22.marta sprieduma administratīvajā lietā Nr.A420143317 (SKA-123/2021) izpildei nepieciešamo finansējumu pievienotās vērtības nodokļa likmes pieaugumam (MK 26.10.2021. sēdes prot. Nr.72 45.§ 8.punkts).</t>
    </r>
  </si>
  <si>
    <r>
      <t>Palielināti izdevumi atbilstoši pievienotās vērtības nodokļa ieņēmumu pieaugumam Veselības ministrijas pamatbudžeta apakšprogrammā</t>
    </r>
    <r>
      <rPr>
        <i/>
        <sz val="10"/>
        <rFont val="Times New Roman"/>
        <family val="1"/>
      </rPr>
      <t xml:space="preserve"> 39.06.00 “Tiesu medicīniskā ekspertīze” 2 306  euro apmērā, lai Valsts tiesu medicīnas ekspertīzes centram nodrošinātu Latvijas Republikas Senāta 2021.gada 22.marta sprieduma administratīvajā lietā Nr.A420143317 (SKA-123/2021) izpildei nepieciešamo finansējumu pievienotās vērtības nodokļa likmes pieaugumam (MK 26.10.2021. sēdes prot. Nr.72 45.§ 8.punkts).</t>
    </r>
  </si>
  <si>
    <r>
      <t xml:space="preserve">Palielināti izdevumi atbilstoši pievienotās vērtības nodokļa ieņēmumu pieaugumam Veselības ministrijas pamatbudžeta apakšprogrammā </t>
    </r>
    <r>
      <rPr>
        <i/>
        <sz val="10"/>
        <rFont val="Times New Roman"/>
        <family val="1"/>
      </rPr>
      <t xml:space="preserve"> 39.06.00 “Tiesu medicīniskā ekspertīze” 2 306  euro apmērā, lai Valsts tiesu medicīnas ekspertīzes centram nodrošinātu Latvijas Republikas Senāta 2021.gada 22.marta sprieduma administratīvajā lietā Nr.A420143317 (SKA-123/2021) izpildei nepieciešamo finansējumu pievienotās vērtības nodokļa likmes pieaugumam (MK 26.10.2021. sēdes prot. Nr.72 45.§ 8.punkts).</t>
    </r>
  </si>
  <si>
    <r>
      <t xml:space="preserve">Palielināti izdevumi atbilstoši pievienotās vērtības nodokļa ieņēmumu pieaugumam Veselības ministrijas pamatbudžeta apakšprogrammā </t>
    </r>
    <r>
      <rPr>
        <i/>
        <sz val="10"/>
        <rFont val="Times New Roman"/>
        <family val="1"/>
      </rPr>
      <t xml:space="preserve"> 39.07.00 “Antidopinga politikas īstenošana” 76  euro apmērā, lai Latvijas Antidopinga birojam nodrošinātu Latvijas Republikas Senāta 2021.gada 22.marta sprieduma administratīvajā lietā Nr.A420143317 (SKA-123/2021) izpildei nepieciešamo finansējumu pievienotās vērtības nodokļa likmes pieaugumam (MK 26.10.2021. sēdes prot. Nr.72 45.§ 8.punkts).</t>
    </r>
  </si>
  <si>
    <t xml:space="preserve">08.00.00 "Veselības aprūpes sistēmas reformas ieviešanas finansējums" </t>
  </si>
  <si>
    <r>
      <t xml:space="preserve">Palielināti izdevumi atbilstoši pievienotās vērtības nodokļa ieņēmumu pieaugumam </t>
    </r>
    <r>
      <rPr>
        <i/>
        <sz val="10"/>
        <rFont val="Times New Roman"/>
        <family val="1"/>
      </rPr>
      <t>74.resora "Gadskārtējā valsts budžeta izpildes procesā pārdalāmais finansējums"</t>
    </r>
    <r>
      <rPr>
        <i/>
        <sz val="10"/>
        <rFont val="Times New Roman"/>
        <family val="1"/>
        <charset val="186"/>
      </rPr>
      <t xml:space="preserve"> pamatbudžeta programmā </t>
    </r>
    <r>
      <rPr>
        <i/>
        <sz val="10"/>
        <rFont val="Times New Roman"/>
        <family val="1"/>
      </rPr>
      <t xml:space="preserve"> 08.00.00 “Veselības aprūpes sistēmas reformas ieviešanas finansējums” 10 070 713  euro apmērā, lai  nodrošinātu Latvijas Republikas Senāta 2021.gada 22.marta sprieduma administratīvajā lietā Nr.A420143317 (SKA-123/2021) izpildei nepieciešamo finansējumu pievienotās vērtības nodokļa likmes pieaugumam (MK 26.10.2021. sēdes prot. Nr.72 45.§ 6.punkts).</t>
    </r>
  </si>
  <si>
    <t>Palielināti izdevumi atbilstoši pievienotās vērtības nodokļa ieņēmumu pieaugumam 74.resora "Gadskārtējā valsts budžeta izpildes procesā pārdalāmais finansējums" pamatbudžeta programmā  08.00.00 “Veselības aprūpes sistēmas reformas ieviešanas finansējums” 10 070 713  euro apmērā, lai  nodrošinātu Latvijas Republikas Senāta 2021.gada 22.marta sprieduma administratīvajā lietā Nr.A420143317 (SKA-123/2021) izpildei nepieciešamo finansējumu pievienotās vērtības nodokļa likmes pieaugumam (MK 26.10.2021. sēdes prot. Nr.72 45.§ 6.punkts).</t>
  </si>
  <si>
    <r>
      <t>Papildināt likumprojektu ar jaunu pantu šādā redakcijā: 
"</t>
    </r>
    <r>
      <rPr>
        <b/>
        <sz val="12"/>
        <rFont val="Times New Roman"/>
        <family val="1"/>
        <charset val="186"/>
      </rPr>
      <t>__.pants</t>
    </r>
    <r>
      <rPr>
        <sz val="12"/>
        <rFont val="Times New Roman"/>
        <family val="1"/>
        <charset val="186"/>
      </rPr>
      <t>. Finanšu ministram ir tiesības budžeta resora "74. Gadskārtējā valsts budžeta izpildes procesā pārdalāmais finansējums" programmā 08.00.00 "Veselības aprūpes sistēmas reformas ieviešanas finansējums" rezervēto finansējumu 10 070 713 euro apmērā pārdalīt Veselības ministrijai, lai atbilstoši Latvijas Republikas Senāta 2021.gada 22.marta spriedumam administratīvajā lietā Nr.A420143317 (SKA-123/2021) nodrošinātu pievienotās vērtības nodokļa likmes pieauguma segšanu, ja ir pieņemts attiecīgs Ministru kabineta lēmums un Saeimas Budžeta un finanšu (nodokļu) komisija piecu darba dienu laikā no attiecīgās informācijas saņemšanas dienas nav iebildusi pret apropriācijas pārdali.”</t>
    </r>
  </si>
  <si>
    <t>* Mērķdotācijas sadalījumu pašvaldībām Izglītības un zinātnes ministrija iesniegs uz likumprojekta izskatīšanu Saeimā otrajā lasījumā, kad būs apkopota informācija par skolēnu skaitu izglītības iestādēs 2021.gada 1.septembrī.</t>
  </si>
  <si>
    <t>Finanšu ministrs</t>
  </si>
  <si>
    <t>J. Reirs</t>
  </si>
  <si>
    <t>Siņkovska, 67083813</t>
  </si>
  <si>
    <t>dace.sinkovska@fm.gov.lv</t>
  </si>
  <si>
    <t>01.00.00 "Apropriācijas rezerve"</t>
  </si>
  <si>
    <t xml:space="preserve">74.resors " Gadskārtējā valsts budžeta izpildes procesā pārdalāmais finansējums" </t>
  </si>
  <si>
    <t>Finansējuma pārdale budžeta resora “74.Gadzkārtējā valsts budžeta izpildes procesā pārdalamais finansējums” ietvaros no programmas 01.00.00 "Apropriācijas rezerve" uz programmu 02.00.00 "Līdzekļi neparedzētiem gadījumiem"</t>
  </si>
  <si>
    <t>Neatbalstīt</t>
  </si>
  <si>
    <r>
      <t xml:space="preserve">Izteikt likumprojekta </t>
    </r>
    <r>
      <rPr>
        <b/>
        <sz val="12"/>
        <rFont val="Times New Roman"/>
        <family val="1"/>
        <charset val="186"/>
      </rPr>
      <t>27.pantu</t>
    </r>
    <r>
      <rPr>
        <sz val="12"/>
        <rFont val="Times New Roman"/>
        <family val="1"/>
        <charset val="186"/>
      </rPr>
      <t xml:space="preserve"> šādā redakcijā:
"</t>
    </r>
    <r>
      <rPr>
        <b/>
        <sz val="12"/>
        <rFont val="Times New Roman"/>
        <family val="1"/>
        <charset val="186"/>
      </rPr>
      <t xml:space="preserve">27. pants. </t>
    </r>
    <r>
      <rPr>
        <sz val="12"/>
        <rFont val="Times New Roman"/>
        <family val="1"/>
        <charset val="186"/>
      </rPr>
      <t>Noteikt, ka akciju sabiedrība “Latvenergo” ieskaita valsts pamatbudžeta ieņēmumos dividenžu maksājumu, kas atbilst 64 procentiem no 2021. pārskata gada peļņas, bet ne mazāk kā 70 160 000 euro, uzņēmumu ienākuma nodokli aprēķinot un nomaksājot uzņēmumu ienākuma nodokli regulējošos normatīvos aktos noteiktajā kārtībā. Lai nodrošinātu minimāli izmaksājamo dividenžu apmēru 2022. gadā, nepieciešamības gadījumā to var veikt arī no 2022. gada pirmā pusgada starpperiodu pārskata peļņas ar nosacījumu, ka, balstoties uz pusgada starpperiodu pārskata rezultātiem un prognozēm par Latvenergo darbību, netiek radīta negatīva ietekmes uz vispārējās valdības budžeta bilanci 2023.gadā."</t>
    </r>
  </si>
  <si>
    <r>
      <t xml:space="preserve">Izteikt likumprojekta </t>
    </r>
    <r>
      <rPr>
        <b/>
        <sz val="12"/>
        <rFont val="Times New Roman"/>
        <family val="1"/>
        <charset val="186"/>
      </rPr>
      <t>20.pantu</t>
    </r>
    <r>
      <rPr>
        <sz val="12"/>
        <rFont val="Times New Roman"/>
        <family val="1"/>
        <charset val="186"/>
      </rPr>
      <t xml:space="preserve"> šādā redakcijā:
"</t>
    </r>
    <r>
      <rPr>
        <b/>
        <sz val="12"/>
        <rFont val="Times New Roman"/>
        <family val="1"/>
        <charset val="186"/>
      </rPr>
      <t>20. pants.</t>
    </r>
    <r>
      <rPr>
        <sz val="12"/>
        <rFont val="Times New Roman"/>
        <family val="1"/>
        <charset val="186"/>
      </rPr>
      <t xml:space="preserve"> Noteikt, ka akciju sabiedrība “Latvenergo” ieskaita valsts pamatbudžeta ieņēmumos dividenžu maksājumu, kas atbilst 64 procentiem no 2021. pārskata gada peļņas, bet ne mazāk kā 70 160 000 euro, lai nodrošinātu minimāli izmaksājamo dividenžu apmēru 2022. gadā, nepieciešamības gadījumā to var veikt arī no 2022. gada pirmā pusgada starpperiodu pārskata peļņas ar nosacījumu, ka, balstoties uz pusgada starpperiodu pārskata rezultātiem un prognozēm par Latvenergo darbību, netiek radīta negatīva ietekmes uz vispārējās valdības budžeta bilanci 2023.gadā, un 2023. gadā (par 2022. pārskata gadu) 64 procentu apmērā no pārskata gada peļņas, bet ne mazāk kā 56 763 546 euro, uzņēmumu ienākuma nodokli aprēķinot un nomaksājot uzņēmumu ienākuma nodokli regulējošos normatīvos aktos noteiktajā kārtībā."</t>
    </r>
  </si>
  <si>
    <t>Palielinot izdevumus budžeta resora “74. Gadskārtējā valsts budžeta izpildes procesā pārdalāmais finansējums” programmā 02.00.00 “Līdzekļi neparedzētiem gadījumiem” atbilstoši likumprojekta “Par valsts budžetu 2022.gadam” 54.pantam, pieaug valsts budžeta deficīts, izraisot arī valsts parāda pieaugumu, ja valsts budžeta deficīta finansēšanai ir nepieciešams veikt  aizņemšanās pasākumus. Līdz ar to priekšlikums paredz precizēt likumprojekta “Par valsts budžetu 2022.gadam” 54.panta redakciju, paredzot finanšu ministra tiesības vienlaicīgi ar apropriācijas palielināšanu budžeta resora “74. Gadskārtējā valsts budžeta izpildes procesā pārdalāmais finansējums” programmā 02.00.00 “Līdzekļi neparedzētiem gadījumiem” ar Covid-19 izplatību saistītā valsts apdraudējuma un tā seku novēršanas un pārvarēšanas pasākumiem un vienreizējām valsts budžeta investīcijām palielināt arī maksimālo valsts parāda apjomu 2022.gada beigās.</t>
  </si>
  <si>
    <t xml:space="preserve">Ņemot vērā  “Augstsprieguma tīkls” prognozētās peļņas apmēru, 2022.gadā nepieciešams palielināt ieņēmumu prognozi no “Augstsprieguma tīkls” maksājuma par valsts kapitāla izmantošanu. </t>
  </si>
  <si>
    <t>Priekšlikums paredz precizēt likumprojektā "Par valsts budžetu 2022.gadam" iekļauto 27.pantu, lai samazinātu riskus valsts budžetā paredzēto akciju sabiedrības “Latvenergo” dividenžu izmaksai 2022.gadā, paredzot papildus iespēju dividenžu izmaksu veikt arī no 2022.gada 6 mēnešu auditētās starp periodu peļņas.</t>
  </si>
  <si>
    <t>Priekšlikums paredz precizēt likumprojektā "Par vidēja termiņa budžeta ietvaru 2022., 2023. un 2024.gadam" iekļauto 20.pantu, lai samazinātu riskus valsts budžetā paredzēto akciju sabiedrības “Latvenergo” dividenžu izmaksai 2022.gadā, paredzot papildus iespēju dividenžu izmaksu veikt arī no 2022.gada 6 mēnešu auditētās starp periodu peļņas.</t>
  </si>
  <si>
    <t>Priekšlikums paredz papildināt likumprojekta "Par valsts budžetu 2022.gadam" 4.pantu ar 4.punktu, lai nodrošinātu valsts budžeta dotācijas piešķiršanu pašvaldībām, kurām izlīdzinātie ieņēmumi uz vienu iedzīvotāju ir zemāki par 800 euro un izlīdzināto ieņēmumu pieaugums, salīdzinot ar 2021. gadu, ir mazāks par pašvaldību vidējo izlīdzināto ieņēmumu pieaugumu (3,1%), ar nosacījumu, ka šīm pašvaldībām tiek nodrošināti izlīdzinātie ieņēmumi ne mazāk kā 2021. gadā, iekļaujot Covid-19 izraisītās krīzes pārvarēšanas un seku novēršanas pasākumu īstenošanai 2021. gadā piešķirto finansējumu. (MK 11.10.2021, sēdes prot. Nr.68 1.§ 2.3.apakšpunkts).</t>
  </si>
  <si>
    <t>Priekšlikums paredz precizēt likumprojekta "Par valsts budžetu 2022.gadam" 3.panta pirmo daļu, lai nodrošinātu pedagogu darba samaksu 2022.gadā un turpmāk, ņemot vērā pedagogu minimālās algas likmes palielināšanu līdz 830 euro un pirmskolas pedagogu minimālās algas likmes palielināšanu līdz 872 euro ar 2021.gada 1.septembri un izglītojamo skaita uz 2021.gada 1.septembri izmaiņu ietekmi (MK 05.10.2021. sēdes prot. Nr.66 28.§ 3.punkts).</t>
  </si>
  <si>
    <r>
      <t xml:space="preserve">Papildināt likumprojektu ar </t>
    </r>
    <r>
      <rPr>
        <b/>
        <sz val="12"/>
        <rFont val="Times New Roman"/>
        <family val="1"/>
        <charset val="186"/>
      </rPr>
      <t>jaunu 26.pantu</t>
    </r>
    <r>
      <rPr>
        <sz val="12"/>
        <rFont val="Times New Roman"/>
        <family val="1"/>
        <charset val="186"/>
      </rPr>
      <t xml:space="preserve"> šādā redakcijā: </t>
    </r>
    <r>
      <rPr>
        <b/>
        <sz val="12"/>
        <rFont val="Times New Roman"/>
        <family val="1"/>
        <charset val="186"/>
      </rPr>
      <t xml:space="preserve">
"26.pants. </t>
    </r>
    <r>
      <rPr>
        <sz val="12"/>
        <rFont val="Times New Roman"/>
        <family val="1"/>
        <charset val="186"/>
      </rPr>
      <t>(1) Ministru kabinets izveido atbilstošu uzraudzības kārtību no Brexit korekcijas rezerves finansēto pasākumu īstenošanai atbilstoši  Eiropas Parlamenta un Padomes 2021. gada 6. oktobra regulas  (ES) Nr. 2021/1755, ar ko izveido Brexit korekcijas rezervi noteikumiem.
(2) Ministru kabinets nosaka Brexit korekcijas rezerves finansēto pasākumu īstenošanas un uzraudzības kārtību un nepieciešamās informācijas sistēmas izveides un izmantošanas kārtību, kā arī šā mehānisma ieviešanā iesaistīto institūciju tiesības pieprasīt un saņemt tiešu pieeju datiem valsts informācijas sistēmās tādā apjomā, kāds nepieciešams un kādā to paredz Ministru kabinets attiecīgo pienākumu izpildei."</t>
    </r>
  </si>
  <si>
    <t>2021.gada 8.oktobrī ir stājusies spēkā Eiropas Parlamenta un Padomes regula (ES) 2021/1755 (2021. gada 6. oktobris), ar kuru izveidota Brexit korekcijas rezerve. Lai nodrošinātu Brexit korekcijas rezerves vadību Latvijā 2022.- 2024.gada periodā, nepieciešams delēģējums Ministru Kabinetam.</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</si>
</sst>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 #,##0.00_-;_-* &quot;-&quot;??_-;_-@_-"/>
    <numFmt numFmtId="164" formatCode="#,###,##0"/>
    <numFmt numFmtId="165" formatCode="#\ ###\ ###\ ###\ ###\ ##0"/>
    <numFmt numFmtId="166" formatCode="0.0"/>
    <numFmt numFmtId="167" formatCode="0.000"/>
    <numFmt numFmtId="168" formatCode="#,##0;\-\ #,##0"/>
    <numFmt numFmtId="169" formatCode="#\ ###\ ##0"/>
    <numFmt numFmtId="170" formatCode="#\ ###\ ###\ ###\ ###\ ###\ ##0"/>
  </numFmts>
  <fonts count="113">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2"/>
      <charset val="186"/>
    </font>
    <font>
      <sz val="12"/>
      <color theme="1"/>
      <name val="Times New Roman"/>
      <family val="2"/>
      <charset val="186"/>
    </font>
    <font>
      <sz val="10"/>
      <name val="Arial"/>
      <family val="2"/>
      <charset val="186"/>
    </font>
    <font>
      <b/>
      <sz val="10"/>
      <name val="Times New Roman"/>
      <family val="1"/>
      <charset val="186"/>
    </font>
    <font>
      <sz val="10"/>
      <name val="Times New Roman"/>
      <family val="1"/>
    </font>
    <font>
      <sz val="10"/>
      <name val="Times New Roman"/>
      <family val="1"/>
      <charset val="186"/>
    </font>
    <font>
      <b/>
      <i/>
      <sz val="10"/>
      <name val="Times New Roman"/>
      <family val="1"/>
      <charset val="186"/>
    </font>
    <font>
      <b/>
      <sz val="10"/>
      <name val="Times New Roman"/>
      <family val="1"/>
    </font>
    <font>
      <i/>
      <sz val="10"/>
      <name val="Times New Roman"/>
      <family val="1"/>
      <charset val="186"/>
    </font>
    <font>
      <sz val="10"/>
      <color indexed="8"/>
      <name val="Times New Roman"/>
      <family val="1"/>
      <charset val="186"/>
    </font>
    <font>
      <b/>
      <sz val="10"/>
      <color rgb="FFFF0000"/>
      <name val="Times New Roman"/>
      <family val="1"/>
      <charset val="186"/>
    </font>
    <font>
      <b/>
      <sz val="10"/>
      <color indexed="8"/>
      <name val="Times New Roman"/>
      <family val="1"/>
      <charset val="186"/>
    </font>
    <font>
      <b/>
      <sz val="10"/>
      <name val="TimesNewRoman"/>
      <charset val="186"/>
    </font>
    <font>
      <sz val="10"/>
      <name val="TimesNewRoman"/>
      <charset val="186"/>
    </font>
    <font>
      <sz val="10"/>
      <name val="BaltHelvetica"/>
    </font>
    <font>
      <sz val="11"/>
      <color theme="1"/>
      <name val="Calibri"/>
      <family val="2"/>
      <charset val="186"/>
      <scheme val="minor"/>
    </font>
    <font>
      <b/>
      <sz val="12"/>
      <name val="Times New Roman"/>
      <family val="1"/>
      <charset val="186"/>
    </font>
    <font>
      <b/>
      <i/>
      <sz val="12"/>
      <name val="Times New Roman"/>
      <family val="1"/>
      <charset val="186"/>
    </font>
    <font>
      <sz val="12"/>
      <name val="Times New Roman"/>
      <family val="1"/>
      <charset val="186"/>
    </font>
    <font>
      <sz val="10"/>
      <name val="Helv"/>
    </font>
    <font>
      <i/>
      <sz val="10"/>
      <name val="Times New Roman"/>
      <family val="1"/>
    </font>
    <font>
      <b/>
      <sz val="12"/>
      <name val="Times New Roman"/>
      <family val="1"/>
    </font>
    <font>
      <sz val="12"/>
      <name val="Times New Roman"/>
      <family val="1"/>
    </font>
    <font>
      <sz val="10"/>
      <name val="Arial"/>
      <family val="2"/>
      <charset val="186"/>
    </font>
    <font>
      <b/>
      <sz val="10"/>
      <name val="Arial"/>
      <family val="2"/>
      <charset val="186"/>
    </font>
    <font>
      <sz val="10"/>
      <color indexed="8"/>
      <name val="Times New Roman"/>
      <family val="1"/>
    </font>
    <font>
      <sz val="10"/>
      <name val="Arial"/>
      <family val="2"/>
    </font>
    <font>
      <b/>
      <sz val="10"/>
      <color indexed="8"/>
      <name val="Arial"/>
      <family val="2"/>
    </font>
    <font>
      <sz val="12"/>
      <color indexed="8"/>
      <name val="Times New Roman"/>
      <family val="2"/>
      <charset val="186"/>
    </font>
    <font>
      <sz val="10"/>
      <color rgb="FFFF0000"/>
      <name val="Times New Roman"/>
      <family val="1"/>
      <charset val="186"/>
    </font>
    <font>
      <sz val="10"/>
      <color theme="1"/>
      <name val="Arial"/>
      <family val="2"/>
      <charset val="186"/>
    </font>
    <font>
      <sz val="10"/>
      <name val="BaltGaramond"/>
      <family val="2"/>
    </font>
    <font>
      <sz val="10"/>
      <name val="BaltGaramond"/>
      <family val="2"/>
      <charset val="186"/>
    </font>
    <font>
      <sz val="11"/>
      <color indexed="8"/>
      <name val="Calibri"/>
      <family val="2"/>
    </font>
    <font>
      <sz val="11"/>
      <color indexed="9"/>
      <name val="Calibri"/>
      <family val="2"/>
    </font>
    <font>
      <b/>
      <sz val="11"/>
      <color indexed="8"/>
      <name val="Calibri"/>
      <family val="2"/>
    </font>
    <font>
      <b/>
      <sz val="10"/>
      <color indexed="39"/>
      <name val="Arial"/>
      <family val="2"/>
    </font>
    <font>
      <sz val="10"/>
      <color indexed="8"/>
      <name val="Arial"/>
      <family val="2"/>
    </font>
    <font>
      <b/>
      <sz val="12"/>
      <color indexed="8"/>
      <name val="Arial"/>
      <family val="2"/>
      <charset val="186"/>
    </font>
    <font>
      <sz val="10"/>
      <color indexed="8"/>
      <name val="Arial"/>
      <family val="2"/>
      <charset val="186"/>
    </font>
    <font>
      <sz val="10"/>
      <color indexed="39"/>
      <name val="Arial"/>
      <family val="2"/>
    </font>
    <font>
      <sz val="19"/>
      <color indexed="48"/>
      <name val="Arial"/>
      <family val="2"/>
      <charset val="186"/>
    </font>
    <font>
      <sz val="10"/>
      <color indexed="10"/>
      <name val="Arial"/>
      <family val="2"/>
    </font>
    <font>
      <b/>
      <sz val="18"/>
      <color indexed="62"/>
      <name val="Cambria"/>
      <family val="2"/>
    </font>
    <font>
      <sz val="11"/>
      <name val="BaltOptima"/>
      <charset val="186"/>
    </font>
    <font>
      <sz val="11"/>
      <name val="Arial"/>
      <family val="2"/>
      <charset val="186"/>
    </font>
    <font>
      <sz val="11"/>
      <color indexed="16"/>
      <name val="Calibri"/>
      <family val="2"/>
    </font>
    <font>
      <b/>
      <sz val="11"/>
      <color indexed="53"/>
      <name val="Calibri"/>
      <family val="2"/>
    </font>
    <font>
      <b/>
      <sz val="11"/>
      <color indexed="9"/>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b/>
      <sz val="11"/>
      <color indexed="63"/>
      <name val="Calibri"/>
      <family val="2"/>
    </font>
    <font>
      <sz val="11"/>
      <color indexed="10"/>
      <name val="Calibri"/>
      <family val="2"/>
    </font>
    <font>
      <b/>
      <sz val="11"/>
      <color theme="1"/>
      <name val="Calibri"/>
      <family val="2"/>
      <scheme val="minor"/>
    </font>
    <font>
      <b/>
      <sz val="12"/>
      <color rgb="FFFF0000"/>
      <name val="Times New Roman"/>
      <family val="1"/>
      <charset val="186"/>
    </font>
    <font>
      <sz val="12"/>
      <color rgb="FFFF0000"/>
      <name val="Times New Roman"/>
      <family val="1"/>
      <charset val="186"/>
    </font>
    <font>
      <sz val="10"/>
      <color rgb="FFFF0000"/>
      <name val="TimesNewRoman"/>
      <charset val="186"/>
    </font>
    <font>
      <sz val="12"/>
      <color rgb="FF000000"/>
      <name val="Times New Roman"/>
      <family val="1"/>
      <charset val="186"/>
    </font>
    <font>
      <sz val="10"/>
      <name val="Arial"/>
      <family val="2"/>
      <charset val="186"/>
    </font>
    <font>
      <sz val="11"/>
      <color indexed="8"/>
      <name val="Calibri"/>
      <family val="2"/>
      <charset val="186"/>
    </font>
    <font>
      <sz val="11"/>
      <color indexed="9"/>
      <name val="Calibri"/>
      <family val="2"/>
      <charset val="186"/>
    </font>
    <font>
      <sz val="11"/>
      <color indexed="20"/>
      <name val="Calibri"/>
      <family val="2"/>
      <charset val="186"/>
    </font>
    <font>
      <b/>
      <sz val="11"/>
      <color indexed="9"/>
      <name val="Calibri"/>
      <family val="2"/>
      <charset val="186"/>
    </font>
    <font>
      <i/>
      <sz val="11"/>
      <color indexed="23"/>
      <name val="Calibri"/>
      <family val="2"/>
      <charset val="186"/>
    </font>
    <font>
      <sz val="11"/>
      <color indexed="17"/>
      <name val="Calibri"/>
      <family val="2"/>
      <charset val="186"/>
    </font>
    <font>
      <b/>
      <sz val="15"/>
      <color indexed="56"/>
      <name val="Calibri"/>
      <family val="2"/>
      <charset val="186"/>
    </font>
    <font>
      <b/>
      <sz val="13"/>
      <color indexed="56"/>
      <name val="Calibri"/>
      <family val="2"/>
      <charset val="186"/>
    </font>
    <font>
      <b/>
      <sz val="11"/>
      <color indexed="56"/>
      <name val="Calibri"/>
      <family val="2"/>
      <charset val="186"/>
    </font>
    <font>
      <sz val="11"/>
      <color indexed="52"/>
      <name val="Calibri"/>
      <family val="2"/>
      <charset val="186"/>
    </font>
    <font>
      <sz val="10"/>
      <color indexed="9"/>
      <name val="Arial"/>
      <family val="2"/>
    </font>
    <font>
      <i/>
      <sz val="10"/>
      <color indexed="23"/>
      <name val="Arial"/>
      <family val="2"/>
    </font>
    <font>
      <b/>
      <sz val="11"/>
      <color indexed="52"/>
      <name val="Calibri"/>
      <family val="2"/>
      <charset val="186"/>
    </font>
    <font>
      <sz val="11"/>
      <color indexed="62"/>
      <name val="Calibri"/>
      <family val="2"/>
      <charset val="186"/>
    </font>
    <font>
      <sz val="11"/>
      <color indexed="60"/>
      <name val="Calibri"/>
      <family val="2"/>
      <charset val="186"/>
    </font>
    <font>
      <b/>
      <sz val="11"/>
      <color indexed="63"/>
      <name val="Calibri"/>
      <family val="2"/>
      <charset val="186"/>
    </font>
    <font>
      <b/>
      <sz val="18"/>
      <color indexed="56"/>
      <name val="Cambria"/>
      <family val="2"/>
      <charset val="186"/>
    </font>
    <font>
      <b/>
      <sz val="11"/>
      <color indexed="8"/>
      <name val="Calibri"/>
      <family val="2"/>
      <charset val="186"/>
    </font>
    <font>
      <sz val="11"/>
      <color indexed="10"/>
      <name val="Calibri"/>
      <family val="2"/>
      <charset val="186"/>
    </font>
    <font>
      <sz val="11"/>
      <color theme="1"/>
      <name val="Times New Roman"/>
      <family val="1"/>
      <charset val="186"/>
    </font>
    <font>
      <sz val="11"/>
      <color rgb="FFFF0000"/>
      <name val="Times New Roman"/>
      <family val="1"/>
      <charset val="186"/>
    </font>
    <font>
      <sz val="11"/>
      <name val="Calibri"/>
      <family val="2"/>
      <scheme val="minor"/>
    </font>
    <font>
      <b/>
      <sz val="11"/>
      <name val="Arial"/>
      <family val="2"/>
      <charset val="186"/>
    </font>
    <font>
      <i/>
      <sz val="10"/>
      <color rgb="FFFF0000"/>
      <name val="Times New Roman"/>
      <family val="1"/>
      <charset val="186"/>
    </font>
    <font>
      <b/>
      <sz val="10"/>
      <color theme="1"/>
      <name val="Times New Roman"/>
      <family val="1"/>
    </font>
    <font>
      <sz val="10"/>
      <color theme="1"/>
      <name val="Times New Roman"/>
      <family val="1"/>
      <charset val="186"/>
    </font>
    <font>
      <sz val="10"/>
      <name val="Arial"/>
      <family val="2"/>
      <charset val="186"/>
    </font>
    <font>
      <i/>
      <sz val="10"/>
      <color rgb="FF000000"/>
      <name val="Times New Roman"/>
      <family val="1"/>
      <charset val="186"/>
    </font>
    <font>
      <sz val="10"/>
      <name val="RimTimes"/>
      <charset val="186"/>
    </font>
    <font>
      <b/>
      <sz val="11"/>
      <name val="Times New Roman"/>
      <family val="1"/>
      <charset val="186"/>
    </font>
    <font>
      <sz val="11"/>
      <name val="Times New Roman"/>
      <family val="1"/>
      <charset val="186"/>
    </font>
    <font>
      <b/>
      <i/>
      <sz val="10"/>
      <name val="Times New Roman"/>
      <family val="1"/>
    </font>
    <font>
      <b/>
      <sz val="12"/>
      <name val="Times New Roman Baltic"/>
      <family val="1"/>
      <charset val="186"/>
    </font>
    <font>
      <i/>
      <sz val="12"/>
      <name val="Times New Roman"/>
      <family val="1"/>
      <charset val="186"/>
    </font>
    <font>
      <b/>
      <u/>
      <sz val="12"/>
      <name val="Times New Roman"/>
      <family val="1"/>
      <charset val="186"/>
    </font>
    <font>
      <b/>
      <sz val="12"/>
      <color rgb="FF000000"/>
      <name val="Times New Roman"/>
      <family val="1"/>
      <charset val="186"/>
    </font>
    <font>
      <i/>
      <sz val="12"/>
      <color rgb="FF000000"/>
      <name val="Times New Roman"/>
      <family val="1"/>
      <charset val="186"/>
    </font>
    <font>
      <b/>
      <u/>
      <sz val="12"/>
      <color rgb="FF000000"/>
      <name val="Times New Roman"/>
      <family val="1"/>
      <charset val="186"/>
    </font>
    <font>
      <i/>
      <sz val="10"/>
      <color theme="1"/>
      <name val="Times New Roman"/>
      <family val="1"/>
      <charset val="186"/>
    </font>
    <font>
      <b/>
      <i/>
      <sz val="10"/>
      <color rgb="FF000000"/>
      <name val="Times New Roman"/>
      <family val="1"/>
      <charset val="186"/>
    </font>
    <font>
      <b/>
      <i/>
      <sz val="10"/>
      <color indexed="8"/>
      <name val="Times New Roman"/>
      <family val="1"/>
      <charset val="186"/>
    </font>
    <font>
      <u/>
      <sz val="12"/>
      <name val="Times New Roman"/>
      <family val="1"/>
      <charset val="186"/>
    </font>
    <font>
      <sz val="13"/>
      <color theme="1"/>
      <name val="Times New Roman"/>
      <family val="1"/>
      <charset val="186"/>
    </font>
    <font>
      <sz val="14"/>
      <color theme="1"/>
      <name val="Times New Roman"/>
      <family val="1"/>
      <charset val="186"/>
    </font>
    <font>
      <sz val="14"/>
      <name val="Times New Roman"/>
      <family val="1"/>
      <charset val="186"/>
    </font>
  </fonts>
  <fills count="67">
    <fill>
      <patternFill patternType="none"/>
    </fill>
    <fill>
      <patternFill patternType="gray125"/>
    </fill>
    <fill>
      <patternFill patternType="solid">
        <fgColor theme="0" tint="-0.14999847407452621"/>
        <bgColor indexed="64"/>
      </patternFill>
    </fill>
    <fill>
      <patternFill patternType="solid">
        <fgColor indexed="9"/>
        <bgColor indexed="64"/>
      </patternFill>
    </fill>
    <fill>
      <patternFill patternType="solid">
        <fgColor indexed="22"/>
        <bgColor indexed="64"/>
      </patternFill>
    </fill>
    <fill>
      <patternFill patternType="solid">
        <fgColor theme="0"/>
        <bgColor indexed="64"/>
      </patternFill>
    </fill>
    <fill>
      <patternFill patternType="solid">
        <fgColor indexed="43"/>
      </patternFill>
    </fill>
    <fill>
      <patternFill patternType="solid">
        <fgColor indexed="10"/>
      </patternFill>
    </fill>
    <fill>
      <patternFill patternType="solid">
        <fgColor indexed="45"/>
      </patternFill>
    </fill>
    <fill>
      <patternFill patternType="solid">
        <fgColor indexed="57"/>
      </patternFill>
    </fill>
    <fill>
      <patternFill patternType="solid">
        <fgColor indexed="29"/>
      </patternFill>
    </fill>
    <fill>
      <patternFill patternType="solid">
        <fgColor indexed="11"/>
      </patternFill>
    </fill>
    <fill>
      <patternFill patternType="solid">
        <fgColor indexed="51"/>
      </patternFill>
    </fill>
    <fill>
      <patternFill patternType="solid">
        <fgColor indexed="53"/>
      </patternFill>
    </fill>
    <fill>
      <patternFill patternType="solid">
        <fgColor indexed="52"/>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15"/>
        <bgColor indexed="15"/>
      </patternFill>
    </fill>
    <fill>
      <patternFill patternType="solid">
        <fgColor indexed="45"/>
        <bgColor indexed="45"/>
      </patternFill>
    </fill>
    <fill>
      <patternFill patternType="solid">
        <fgColor indexed="55"/>
        <bgColor indexed="55"/>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26"/>
        <bgColor indexed="26"/>
      </patternFill>
    </fill>
    <fill>
      <patternFill patternType="solid">
        <fgColor indexed="47"/>
        <bgColor indexed="47"/>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26"/>
        <bgColor indexed="64"/>
      </patternFill>
    </fill>
    <fill>
      <patternFill patternType="solid">
        <fgColor indexed="11"/>
        <bgColor indexed="64"/>
      </patternFill>
    </fill>
    <fill>
      <patternFill patternType="solid">
        <fgColor indexed="43"/>
        <bgColor indexed="64"/>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54"/>
        <bgColor indexed="64"/>
      </patternFill>
    </fill>
    <fill>
      <patternFill patternType="solid">
        <fgColor indexed="40"/>
      </patternFill>
    </fill>
    <fill>
      <patternFill patternType="solid">
        <fgColor indexed="40"/>
        <bgColor indexed="64"/>
      </patternFill>
    </fill>
    <fill>
      <patternFill patternType="solid">
        <fgColor indexed="44"/>
        <bgColor indexed="64"/>
      </patternFill>
    </fill>
    <fill>
      <patternFill patternType="solid">
        <fgColor indexed="41"/>
        <bgColor indexed="64"/>
      </patternFill>
    </fill>
    <fill>
      <patternFill patternType="solid">
        <fgColor indexed="15"/>
      </patternFill>
    </fill>
    <fill>
      <patternFill patternType="solid">
        <fgColor theme="2"/>
        <bgColor indexed="64"/>
      </patternFill>
    </fill>
    <fill>
      <patternFill patternType="solid">
        <fgColor indexed="26"/>
      </patternFill>
    </fill>
    <fill>
      <patternFill patternType="solid">
        <fgColor indexed="9"/>
      </patternFill>
    </fill>
    <fill>
      <patternFill patternType="solid">
        <fgColor indexed="44"/>
      </patternFill>
    </fill>
    <fill>
      <patternFill patternType="solid">
        <fgColor indexed="54"/>
      </patternFill>
    </fill>
    <fill>
      <patternFill patternType="solid">
        <fgColor indexed="48"/>
        <bgColor indexed="48"/>
      </patternFill>
    </fill>
    <fill>
      <patternFill patternType="solid">
        <fgColor indexed="25"/>
        <bgColor indexed="25"/>
      </patternFill>
    </fill>
    <fill>
      <patternFill patternType="solid">
        <fgColor indexed="23"/>
        <bgColor indexed="23"/>
      </patternFill>
    </fill>
    <fill>
      <patternFill patternType="solid">
        <fgColor indexed="49"/>
        <bgColor indexed="49"/>
      </patternFill>
    </fill>
    <fill>
      <patternFill patternType="solid">
        <fgColor indexed="52"/>
        <bgColor indexed="52"/>
      </patternFill>
    </fill>
    <fill>
      <patternFill patternType="solid">
        <fgColor indexed="9"/>
        <bgColor indexed="9"/>
      </patternFill>
    </fill>
    <fill>
      <patternFill patternType="solid">
        <fgColor indexed="42"/>
        <bgColor indexed="42"/>
      </patternFill>
    </fill>
    <fill>
      <patternFill patternType="solid">
        <fgColor indexed="31"/>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30"/>
      </patternFill>
    </fill>
    <fill>
      <patternFill patternType="solid">
        <fgColor indexed="36"/>
      </patternFill>
    </fill>
    <fill>
      <patternFill patternType="solid">
        <fgColor indexed="49"/>
      </patternFill>
    </fill>
    <fill>
      <patternFill patternType="solid">
        <fgColor indexed="55"/>
      </patternFill>
    </fill>
    <fill>
      <patternFill patternType="solid">
        <fgColor indexed="22"/>
      </patternFill>
    </fill>
    <fill>
      <patternFill patternType="solid">
        <fgColor indexed="62"/>
      </patternFill>
    </fill>
    <fill>
      <patternFill patternType="solid">
        <fgColor theme="3" tint="0.79998168889431442"/>
        <bgColor indexed="64"/>
      </patternFill>
    </fill>
    <fill>
      <patternFill patternType="solid">
        <fgColor rgb="FFFFFFCC"/>
        <bgColor indexed="64"/>
      </patternFill>
    </fill>
    <fill>
      <patternFill patternType="solid">
        <fgColor theme="6" tint="0.59999389629810485"/>
        <bgColor indexed="64"/>
      </patternFill>
    </fill>
  </fills>
  <borders count="106">
    <border>
      <left/>
      <right/>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hair">
        <color indexed="64"/>
      </bottom>
      <diagonal/>
    </border>
    <border>
      <left/>
      <right/>
      <top style="hair">
        <color indexed="64"/>
      </top>
      <bottom style="hair">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hair">
        <color indexed="64"/>
      </bottom>
      <diagonal/>
    </border>
    <border>
      <left style="medium">
        <color indexed="64"/>
      </left>
      <right style="thin">
        <color indexed="64"/>
      </right>
      <top style="medium">
        <color indexed="64"/>
      </top>
      <bottom style="hair">
        <color indexed="64"/>
      </bottom>
      <diagonal/>
    </border>
    <border>
      <left style="thin">
        <color auto="1"/>
      </left>
      <right style="thin">
        <color auto="1"/>
      </right>
      <top style="hair">
        <color auto="1"/>
      </top>
      <bottom style="hair">
        <color auto="1"/>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top style="medium">
        <color indexed="64"/>
      </top>
      <bottom/>
      <diagonal/>
    </border>
    <border>
      <left style="thin">
        <color indexed="48"/>
      </left>
      <right style="thin">
        <color indexed="48"/>
      </right>
      <top style="thin">
        <color indexed="48"/>
      </top>
      <bottom style="thin">
        <color indexed="48"/>
      </bottom>
      <diagonal/>
    </border>
    <border>
      <left style="thin">
        <color indexed="64"/>
      </left>
      <right style="thin">
        <color indexed="64"/>
      </right>
      <top style="thin">
        <color indexed="64"/>
      </top>
      <bottom style="thin">
        <color indexed="64"/>
      </bottom>
      <diagonal/>
    </border>
    <border>
      <left style="thin">
        <color indexed="41"/>
      </left>
      <right style="thin">
        <color indexed="48"/>
      </right>
      <top style="medium">
        <color indexed="41"/>
      </top>
      <bottom style="thin">
        <color indexed="48"/>
      </bottom>
      <diagonal/>
    </border>
    <border>
      <left/>
      <right style="medium">
        <color indexed="64"/>
      </right>
      <top style="medium">
        <color indexed="64"/>
      </top>
      <bottom style="medium">
        <color indexed="64"/>
      </bottom>
      <diagonal/>
    </border>
    <border>
      <left/>
      <right/>
      <top style="medium">
        <color auto="1"/>
      </top>
      <bottom style="medium">
        <color indexed="64"/>
      </bottom>
      <diagonal/>
    </border>
    <border>
      <left style="thin">
        <color indexed="64"/>
      </left>
      <right style="medium">
        <color indexed="64"/>
      </right>
      <top style="medium">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indexed="41"/>
      </left>
      <right style="thin">
        <color indexed="48"/>
      </right>
      <top style="medium">
        <color indexed="41"/>
      </top>
      <bottom style="thin">
        <color indexed="48"/>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style="thin">
        <color indexed="41"/>
      </left>
      <right style="thin">
        <color indexed="48"/>
      </right>
      <top style="medium">
        <color indexed="41"/>
      </top>
      <bottom style="thin">
        <color indexed="48"/>
      </bottom>
      <diagonal/>
    </border>
    <border>
      <left style="medium">
        <color indexed="64"/>
      </left>
      <right style="thin">
        <color indexed="64"/>
      </right>
      <top style="medium">
        <color indexed="64"/>
      </top>
      <bottom style="medium">
        <color indexed="64"/>
      </bottom>
      <diagonal/>
    </border>
    <border>
      <left/>
      <right/>
      <top/>
      <bottom style="thick">
        <color indexed="6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41"/>
      </left>
      <right style="thin">
        <color indexed="48"/>
      </right>
      <top style="medium">
        <color indexed="41"/>
      </top>
      <bottom style="thin">
        <color indexed="48"/>
      </bottom>
      <diagonal/>
    </border>
    <border>
      <left style="thin">
        <color indexed="41"/>
      </left>
      <right style="thin">
        <color indexed="48"/>
      </right>
      <top style="medium">
        <color indexed="41"/>
      </top>
      <bottom style="thin">
        <color indexed="48"/>
      </bottom>
      <diagonal/>
    </border>
    <border>
      <left style="thin">
        <color indexed="41"/>
      </left>
      <right style="thin">
        <color indexed="48"/>
      </right>
      <top style="medium">
        <color indexed="41"/>
      </top>
      <bottom style="thin">
        <color indexed="48"/>
      </bottom>
      <diagonal/>
    </border>
    <border>
      <left/>
      <right/>
      <top/>
      <bottom style="medium">
        <color indexed="24"/>
      </bottom>
      <diagonal/>
    </border>
    <border>
      <left/>
      <right/>
      <top/>
      <bottom style="medium">
        <color indexed="30"/>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style="thin">
        <color indexed="64"/>
      </right>
      <top style="hair">
        <color indexed="64"/>
      </top>
      <bottom/>
      <diagonal/>
    </border>
    <border>
      <left style="thin">
        <color indexed="64"/>
      </left>
      <right/>
      <top style="hair">
        <color indexed="64"/>
      </top>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medium">
        <color indexed="64"/>
      </left>
      <right style="medium">
        <color indexed="64"/>
      </right>
      <top/>
      <bottom/>
      <diagonal/>
    </border>
    <border>
      <left/>
      <right style="thin">
        <color indexed="64"/>
      </right>
      <top style="hair">
        <color indexed="64"/>
      </top>
      <bottom style="hair">
        <color indexed="64"/>
      </bottom>
      <diagonal/>
    </border>
    <border>
      <left style="medium">
        <color indexed="64"/>
      </left>
      <right style="medium">
        <color indexed="64"/>
      </right>
      <top style="hair">
        <color indexed="64"/>
      </top>
      <bottom/>
      <diagonal/>
    </border>
    <border>
      <left style="medium">
        <color indexed="64"/>
      </left>
      <right/>
      <top/>
      <bottom/>
      <diagonal/>
    </border>
    <border>
      <left/>
      <right style="medium">
        <color indexed="64"/>
      </right>
      <top/>
      <bottom style="hair">
        <color indexed="64"/>
      </bottom>
      <diagonal/>
    </border>
    <border>
      <left style="medium">
        <color indexed="64"/>
      </left>
      <right/>
      <top style="hair">
        <color indexed="64"/>
      </top>
      <bottom/>
      <diagonal/>
    </border>
    <border>
      <left/>
      <right style="medium">
        <color indexed="64"/>
      </right>
      <top/>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top style="hair">
        <color indexed="64"/>
      </top>
      <bottom style="medium">
        <color indexed="64"/>
      </bottom>
      <diagonal/>
    </border>
    <border>
      <left/>
      <right style="thin">
        <color indexed="64"/>
      </right>
      <top style="medium">
        <color indexed="64"/>
      </top>
      <bottom style="hair">
        <color indexed="64"/>
      </bottom>
      <diagonal/>
    </border>
    <border>
      <left/>
      <right style="thin">
        <color indexed="64"/>
      </right>
      <top style="hair">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hair">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right/>
      <top style="medium">
        <color auto="1"/>
      </top>
      <bottom/>
      <diagonal/>
    </border>
    <border>
      <left/>
      <right style="medium">
        <color indexed="64"/>
      </right>
      <top style="hair">
        <color indexed="64"/>
      </top>
      <bottom/>
      <diagonal/>
    </border>
    <border>
      <left style="medium">
        <color indexed="64"/>
      </left>
      <right/>
      <top/>
      <bottom style="hair">
        <color indexed="64"/>
      </bottom>
      <diagonal/>
    </border>
    <border>
      <left/>
      <right/>
      <top style="thin">
        <color theme="0" tint="-0.24994659260841701"/>
      </top>
      <bottom/>
      <diagonal/>
    </border>
  </borders>
  <cellStyleXfs count="401">
    <xf numFmtId="0" fontId="0" fillId="0" borderId="0"/>
    <xf numFmtId="0" fontId="6" fillId="0" borderId="0"/>
    <xf numFmtId="0" fontId="6" fillId="0" borderId="0"/>
    <xf numFmtId="4" fontId="13" fillId="0" borderId="0" applyNumberFormat="0" applyProtection="0">
      <alignment horizontal="right" wrapText="1" shrinkToFit="1"/>
    </xf>
    <xf numFmtId="4" fontId="13" fillId="0" borderId="0" applyNumberFormat="0" applyProtection="0">
      <alignment horizontal="left" wrapText="1" indent="1" shrinkToFit="1"/>
    </xf>
    <xf numFmtId="0" fontId="18" fillId="0" borderId="0"/>
    <xf numFmtId="4" fontId="13" fillId="0" borderId="0" applyNumberFormat="0" applyProtection="0">
      <alignment horizontal="right"/>
    </xf>
    <xf numFmtId="0" fontId="19" fillId="0" borderId="0"/>
    <xf numFmtId="0" fontId="6" fillId="0" borderId="0"/>
    <xf numFmtId="4" fontId="13" fillId="0" borderId="0" applyNumberFormat="0" applyProtection="0">
      <alignment horizontal="left" wrapText="1" indent="1"/>
    </xf>
    <xf numFmtId="0" fontId="23" fillId="0" borderId="0"/>
    <xf numFmtId="0" fontId="9" fillId="0" borderId="0" applyNumberFormat="0" applyProtection="0">
      <alignment horizontal="left" wrapText="1" indent="1" shrinkToFit="1"/>
    </xf>
    <xf numFmtId="0" fontId="27" fillId="0" borderId="0"/>
    <xf numFmtId="0" fontId="6" fillId="0" borderId="0"/>
    <xf numFmtId="0" fontId="9" fillId="0" borderId="0" applyNumberFormat="0" applyProtection="0">
      <alignment horizontal="left" vertical="center" wrapText="1" indent="1" shrinkToFit="1"/>
    </xf>
    <xf numFmtId="0" fontId="9" fillId="0" borderId="0" applyNumberFormat="0" applyProtection="0">
      <alignment horizontal="left" vertical="center" wrapText="1" indent="1" shrinkToFit="1"/>
    </xf>
    <xf numFmtId="0" fontId="9" fillId="0" borderId="0" applyNumberFormat="0" applyProtection="0">
      <alignment horizontal="left" vertical="center" wrapText="1" indent="1" shrinkToFit="1"/>
    </xf>
    <xf numFmtId="0" fontId="6" fillId="0" borderId="0"/>
    <xf numFmtId="0" fontId="6" fillId="0" borderId="0"/>
    <xf numFmtId="0" fontId="30" fillId="0" borderId="0"/>
    <xf numFmtId="4" fontId="13" fillId="6" borderId="27" applyNumberFormat="0" applyFill="0" applyProtection="0">
      <alignment vertical="center"/>
    </xf>
    <xf numFmtId="4" fontId="31" fillId="6" borderId="27" applyNumberFormat="0" applyProtection="0">
      <alignment vertical="center"/>
    </xf>
    <xf numFmtId="0" fontId="6" fillId="0" borderId="0"/>
    <xf numFmtId="0" fontId="32" fillId="0" borderId="0"/>
    <xf numFmtId="0" fontId="6" fillId="0" borderId="0"/>
    <xf numFmtId="0" fontId="5" fillId="0" borderId="0"/>
    <xf numFmtId="4" fontId="13" fillId="0" borderId="0" applyNumberFormat="0" applyProtection="0">
      <alignment horizontal="right"/>
    </xf>
    <xf numFmtId="0" fontId="23" fillId="0" borderId="0"/>
    <xf numFmtId="0" fontId="37" fillId="15" borderId="0" applyNumberFormat="0" applyBorder="0" applyAlignment="0" applyProtection="0"/>
    <xf numFmtId="0" fontId="37" fillId="16" borderId="0" applyNumberFormat="0" applyBorder="0" applyAlignment="0" applyProtection="0"/>
    <xf numFmtId="0" fontId="38" fillId="17" borderId="0" applyNumberFormat="0" applyBorder="0" applyAlignment="0" applyProtection="0"/>
    <xf numFmtId="0" fontId="37" fillId="18" borderId="0" applyNumberFormat="0" applyBorder="0" applyAlignment="0" applyProtection="0"/>
    <xf numFmtId="0" fontId="37" fillId="19" borderId="0" applyNumberFormat="0" applyBorder="0" applyAlignment="0" applyProtection="0"/>
    <xf numFmtId="0" fontId="38" fillId="20" borderId="0" applyNumberFormat="0" applyBorder="0" applyAlignment="0" applyProtection="0"/>
    <xf numFmtId="0" fontId="37" fillId="21" borderId="0" applyNumberFormat="0" applyBorder="0" applyAlignment="0" applyProtection="0"/>
    <xf numFmtId="0" fontId="37" fillId="22" borderId="0" applyNumberFormat="0" applyBorder="0" applyAlignment="0" applyProtection="0"/>
    <xf numFmtId="0" fontId="38" fillId="23" borderId="0" applyNumberFormat="0" applyBorder="0" applyAlignment="0" applyProtection="0"/>
    <xf numFmtId="0" fontId="37" fillId="22" borderId="0" applyNumberFormat="0" applyBorder="0" applyAlignment="0" applyProtection="0"/>
    <xf numFmtId="0" fontId="37" fillId="23" borderId="0" applyNumberFormat="0" applyBorder="0" applyAlignment="0" applyProtection="0"/>
    <xf numFmtId="0" fontId="38" fillId="23" borderId="0" applyNumberFormat="0" applyBorder="0" applyAlignment="0" applyProtection="0"/>
    <xf numFmtId="0" fontId="37" fillId="15" borderId="0" applyNumberFormat="0" applyBorder="0" applyAlignment="0" applyProtection="0"/>
    <xf numFmtId="0" fontId="37" fillId="16" borderId="0" applyNumberFormat="0" applyBorder="0" applyAlignment="0" applyProtection="0"/>
    <xf numFmtId="0" fontId="38" fillId="16" borderId="0" applyNumberFormat="0" applyBorder="0" applyAlignment="0" applyProtection="0"/>
    <xf numFmtId="0" fontId="37" fillId="24" borderId="0" applyNumberFormat="0" applyBorder="0" applyAlignment="0" applyProtection="0"/>
    <xf numFmtId="0" fontId="37" fillId="19" borderId="0" applyNumberFormat="0" applyBorder="0" applyAlignment="0" applyProtection="0"/>
    <xf numFmtId="0" fontId="38" fillId="25" borderId="0" applyNumberFormat="0" applyBorder="0" applyAlignment="0" applyProtection="0"/>
    <xf numFmtId="0" fontId="39" fillId="26" borderId="0" applyNumberFormat="0" applyBorder="0" applyAlignment="0" applyProtection="0"/>
    <xf numFmtId="0" fontId="39" fillId="27" borderId="0" applyNumberFormat="0" applyBorder="0" applyAlignment="0" applyProtection="0"/>
    <xf numFmtId="0" fontId="39" fillId="28" borderId="0" applyNumberFormat="0" applyBorder="0" applyAlignment="0" applyProtection="0"/>
    <xf numFmtId="166" fontId="35" fillId="0" borderId="0" applyBorder="0" applyAlignment="0" applyProtection="0"/>
    <xf numFmtId="167" fontId="35" fillId="29" borderId="0"/>
    <xf numFmtId="0" fontId="6" fillId="0" borderId="0"/>
    <xf numFmtId="0" fontId="6" fillId="0" borderId="0"/>
    <xf numFmtId="0" fontId="6" fillId="0" borderId="0"/>
    <xf numFmtId="0" fontId="6" fillId="0" borderId="0"/>
    <xf numFmtId="0" fontId="48" fillId="0" borderId="0"/>
    <xf numFmtId="0" fontId="34" fillId="0" borderId="0"/>
    <xf numFmtId="9" fontId="6" fillId="0" borderId="0" applyFont="0" applyFill="0" applyBorder="0" applyAlignment="0" applyProtection="0"/>
    <xf numFmtId="166" fontId="35" fillId="30" borderId="0" applyBorder="0" applyProtection="0"/>
    <xf numFmtId="4" fontId="40" fillId="31" borderId="27" applyNumberFormat="0" applyProtection="0">
      <alignment vertical="center"/>
    </xf>
    <xf numFmtId="4" fontId="31" fillId="31" borderId="27" applyNumberFormat="0" applyProtection="0">
      <alignment horizontal="left" vertical="center" indent="1"/>
    </xf>
    <xf numFmtId="0" fontId="31" fillId="31" borderId="27" applyNumberFormat="0" applyProtection="0">
      <alignment horizontal="left" vertical="top" indent="1"/>
    </xf>
    <xf numFmtId="4" fontId="15" fillId="0" borderId="28" applyNumberFormat="0" applyProtection="0">
      <alignment horizontal="left" vertical="center" indent="1"/>
    </xf>
    <xf numFmtId="4" fontId="41" fillId="8" borderId="27" applyNumberFormat="0" applyProtection="0">
      <alignment horizontal="right" vertical="center"/>
    </xf>
    <xf numFmtId="4" fontId="41" fillId="10" borderId="27" applyNumberFormat="0" applyProtection="0">
      <alignment horizontal="right" vertical="center"/>
    </xf>
    <xf numFmtId="4" fontId="41" fillId="7" borderId="27" applyNumberFormat="0" applyProtection="0">
      <alignment horizontal="right" vertical="center"/>
    </xf>
    <xf numFmtId="4" fontId="41" fillId="12" borderId="27" applyNumberFormat="0" applyProtection="0">
      <alignment horizontal="right" vertical="center"/>
    </xf>
    <xf numFmtId="4" fontId="41" fillId="14" borderId="27" applyNumberFormat="0" applyProtection="0">
      <alignment horizontal="right" vertical="center"/>
    </xf>
    <xf numFmtId="4" fontId="41" fillId="13" borderId="27" applyNumberFormat="0" applyProtection="0">
      <alignment horizontal="right" vertical="center"/>
    </xf>
    <xf numFmtId="4" fontId="41" fillId="9" borderId="27" applyNumberFormat="0" applyProtection="0">
      <alignment horizontal="right" vertical="center"/>
    </xf>
    <xf numFmtId="4" fontId="41" fillId="32" borderId="27" applyNumberFormat="0" applyProtection="0">
      <alignment horizontal="right" vertical="center"/>
    </xf>
    <xf numFmtId="4" fontId="41" fillId="11" borderId="27" applyNumberFormat="0" applyProtection="0">
      <alignment horizontal="right" vertical="center"/>
    </xf>
    <xf numFmtId="4" fontId="31" fillId="33" borderId="29" applyNumberFormat="0" applyProtection="0">
      <alignment horizontal="left" vertical="center" indent="1"/>
    </xf>
    <xf numFmtId="4" fontId="41" fillId="34" borderId="0" applyNumberFormat="0" applyProtection="0">
      <alignment horizontal="left" vertical="center" indent="1"/>
    </xf>
    <xf numFmtId="4" fontId="42" fillId="35" borderId="0" applyNumberFormat="0" applyProtection="0">
      <alignment horizontal="left" vertical="center" indent="1"/>
    </xf>
    <xf numFmtId="4" fontId="41" fillId="36" borderId="27" applyNumberFormat="0" applyProtection="0">
      <alignment horizontal="right" vertical="center"/>
    </xf>
    <xf numFmtId="4" fontId="43" fillId="34" borderId="0" applyNumberFormat="0" applyProtection="0">
      <alignment horizontal="left" vertical="center" indent="1"/>
    </xf>
    <xf numFmtId="4" fontId="43" fillId="37" borderId="0" applyNumberFormat="0" applyProtection="0">
      <alignment horizontal="left" vertical="center" indent="1"/>
    </xf>
    <xf numFmtId="0" fontId="6" fillId="35" borderId="27" applyNumberFormat="0" applyProtection="0">
      <alignment horizontal="left" vertical="top" indent="1"/>
    </xf>
    <xf numFmtId="0" fontId="6" fillId="37" borderId="27" applyNumberFormat="0" applyProtection="0">
      <alignment horizontal="left" vertical="top" indent="1"/>
    </xf>
    <xf numFmtId="0" fontId="6" fillId="38" borderId="27" applyNumberFormat="0" applyProtection="0">
      <alignment horizontal="left" vertical="top" indent="1"/>
    </xf>
    <xf numFmtId="0" fontId="9" fillId="0" borderId="28" applyNumberFormat="0" applyProtection="0">
      <alignment horizontal="left" vertical="center" indent="1"/>
    </xf>
    <xf numFmtId="0" fontId="6" fillId="39" borderId="27" applyNumberFormat="0" applyProtection="0">
      <alignment horizontal="left" vertical="top" indent="1"/>
    </xf>
    <xf numFmtId="0" fontId="6" fillId="3" borderId="28" applyNumberFormat="0">
      <protection locked="0"/>
    </xf>
    <xf numFmtId="4" fontId="41" fillId="29" borderId="27" applyNumberFormat="0" applyProtection="0">
      <alignment vertical="center"/>
    </xf>
    <xf numFmtId="4" fontId="44" fillId="29" borderId="27" applyNumberFormat="0" applyProtection="0">
      <alignment vertical="center"/>
    </xf>
    <xf numFmtId="4" fontId="41" fillId="29" borderId="27" applyNumberFormat="0" applyProtection="0">
      <alignment horizontal="left" vertical="center" indent="1"/>
    </xf>
    <xf numFmtId="0" fontId="41" fillId="29" borderId="27" applyNumberFormat="0" applyProtection="0">
      <alignment horizontal="left" vertical="top" indent="1"/>
    </xf>
    <xf numFmtId="4" fontId="13" fillId="0" borderId="28" applyNumberFormat="0" applyProtection="0">
      <alignment horizontal="right" vertical="center"/>
    </xf>
    <xf numFmtId="4" fontId="44" fillId="34" borderId="27" applyNumberFormat="0" applyProtection="0">
      <alignment horizontal="right" vertical="center"/>
    </xf>
    <xf numFmtId="4" fontId="13" fillId="0" borderId="28" applyNumberFormat="0" applyProtection="0">
      <alignment horizontal="left" wrapText="1" indent="1"/>
    </xf>
    <xf numFmtId="4" fontId="13" fillId="0" borderId="0" applyNumberFormat="0" applyProtection="0">
      <alignment horizontal="left" wrapText="1" indent="1" shrinkToFit="1"/>
    </xf>
    <xf numFmtId="0" fontId="41" fillId="37" borderId="27" applyNumberFormat="0" applyProtection="0">
      <alignment horizontal="left" vertical="top" indent="1"/>
    </xf>
    <xf numFmtId="4" fontId="45" fillId="40" borderId="0" applyNumberFormat="0" applyProtection="0">
      <alignment horizontal="left" vertical="center" indent="1"/>
    </xf>
    <xf numFmtId="4" fontId="46" fillId="34" borderId="27" applyNumberFormat="0" applyProtection="0">
      <alignment horizontal="right" vertical="center"/>
    </xf>
    <xf numFmtId="0" fontId="47" fillId="0" borderId="0" applyNumberFormat="0" applyFill="0" applyBorder="0" applyAlignment="0" applyProtection="0"/>
    <xf numFmtId="0" fontId="23" fillId="0" borderId="0"/>
    <xf numFmtId="166" fontId="36" fillId="4" borderId="0" applyBorder="0" applyProtection="0"/>
    <xf numFmtId="4" fontId="13" fillId="5" borderId="36" applyNumberFormat="0" applyProtection="0">
      <alignment horizontal="left" wrapText="1" indent="1"/>
    </xf>
    <xf numFmtId="0" fontId="6" fillId="0" borderId="0"/>
    <xf numFmtId="0" fontId="6" fillId="0" borderId="0"/>
    <xf numFmtId="0" fontId="6" fillId="0" borderId="0"/>
    <xf numFmtId="0" fontId="49" fillId="0" borderId="0"/>
    <xf numFmtId="4" fontId="31" fillId="33" borderId="37" applyNumberFormat="0" applyProtection="0">
      <alignment horizontal="left" vertical="center" indent="1"/>
    </xf>
    <xf numFmtId="0" fontId="9" fillId="0" borderId="0" applyNumberFormat="0" applyProtection="0">
      <alignment horizontal="left" wrapText="1" indent="1" shrinkToFit="1"/>
    </xf>
    <xf numFmtId="0" fontId="6" fillId="0" borderId="0"/>
    <xf numFmtId="0" fontId="38" fillId="49" borderId="0" applyNumberFormat="0" applyBorder="0" applyAlignment="0" applyProtection="0"/>
    <xf numFmtId="0" fontId="38" fillId="50" borderId="0" applyNumberFormat="0" applyBorder="0" applyAlignment="0" applyProtection="0"/>
    <xf numFmtId="0" fontId="50" fillId="19" borderId="0" applyNumberFormat="0" applyBorder="0" applyAlignment="0" applyProtection="0"/>
    <xf numFmtId="0" fontId="51" fillId="51" borderId="38" applyNumberFormat="0" applyAlignment="0" applyProtection="0"/>
    <xf numFmtId="0" fontId="52" fillId="20" borderId="39" applyNumberFormat="0" applyAlignment="0" applyProtection="0"/>
    <xf numFmtId="0" fontId="54" fillId="0" borderId="40" applyNumberFormat="0" applyFill="0" applyAlignment="0" applyProtection="0"/>
    <xf numFmtId="0" fontId="55" fillId="0" borderId="41" applyNumberFormat="0" applyFill="0" applyAlignment="0" applyProtection="0"/>
    <xf numFmtId="0" fontId="56" fillId="0" borderId="42" applyNumberFormat="0" applyFill="0" applyAlignment="0" applyProtection="0"/>
    <xf numFmtId="0" fontId="56" fillId="0" borderId="0" applyNumberFormat="0" applyFill="0" applyBorder="0" applyAlignment="0" applyProtection="0"/>
    <xf numFmtId="0" fontId="57" fillId="25" borderId="38" applyNumberFormat="0" applyAlignment="0" applyProtection="0"/>
    <xf numFmtId="4" fontId="40" fillId="6" borderId="27" applyNumberFormat="0" applyProtection="0">
      <alignment vertical="center"/>
    </xf>
    <xf numFmtId="4" fontId="31" fillId="6" borderId="27" applyNumberFormat="0" applyProtection="0">
      <alignment horizontal="left" vertical="center" indent="1"/>
    </xf>
    <xf numFmtId="0" fontId="31" fillId="6" borderId="27" applyNumberFormat="0" applyProtection="0">
      <alignment horizontal="left" vertical="top" indent="1"/>
    </xf>
    <xf numFmtId="4" fontId="31" fillId="36" borderId="0" applyNumberFormat="0" applyProtection="0">
      <alignment horizontal="left" vertical="center" indent="1"/>
    </xf>
    <xf numFmtId="0" fontId="58" fillId="0" borderId="43" applyNumberFormat="0" applyFill="0" applyAlignment="0" applyProtection="0"/>
    <xf numFmtId="0" fontId="59" fillId="25" borderId="0" applyNumberFormat="0" applyBorder="0" applyAlignment="0" applyProtection="0"/>
    <xf numFmtId="0" fontId="6" fillId="24" borderId="44" applyNumberFormat="0" applyFont="0" applyAlignment="0" applyProtection="0"/>
    <xf numFmtId="0" fontId="60" fillId="51" borderId="45" applyNumberFormat="0" applyAlignment="0" applyProtection="0"/>
    <xf numFmtId="4" fontId="31" fillId="0" borderId="0" applyNumberFormat="0" applyProtection="0">
      <alignment horizontal="left" indent="1"/>
    </xf>
    <xf numFmtId="4" fontId="42" fillId="45" borderId="0" applyNumberFormat="0" applyProtection="0">
      <alignment horizontal="left" vertical="center" indent="1"/>
    </xf>
    <xf numFmtId="4" fontId="43" fillId="36" borderId="0" applyNumberFormat="0" applyProtection="0">
      <alignment horizontal="left" vertical="center" indent="1"/>
    </xf>
    <xf numFmtId="0" fontId="6" fillId="45" borderId="27" applyNumberFormat="0" applyProtection="0">
      <alignment horizontal="left" vertical="center" indent="1"/>
    </xf>
    <xf numFmtId="0" fontId="6" fillId="45" borderId="27" applyNumberFormat="0" applyProtection="0">
      <alignment horizontal="left" vertical="top" indent="1"/>
    </xf>
    <xf numFmtId="0" fontId="6" fillId="36" borderId="27" applyNumberFormat="0" applyProtection="0">
      <alignment horizontal="left" vertical="center" indent="1"/>
    </xf>
    <xf numFmtId="0" fontId="6" fillId="36" borderId="27" applyNumberFormat="0" applyProtection="0">
      <alignment horizontal="left" vertical="top" indent="1"/>
    </xf>
    <xf numFmtId="0" fontId="6" fillId="44" borderId="27" applyNumberFormat="0" applyProtection="0">
      <alignment horizontal="left" vertical="center" indent="1"/>
    </xf>
    <xf numFmtId="0" fontId="6" fillId="44" borderId="27" applyNumberFormat="0" applyProtection="0">
      <alignment horizontal="left" vertical="top" indent="1"/>
    </xf>
    <xf numFmtId="0" fontId="6" fillId="34" borderId="27" applyNumberFormat="0" applyProtection="0">
      <alignment horizontal="left" vertical="center" indent="1"/>
    </xf>
    <xf numFmtId="0" fontId="6" fillId="34" borderId="27" applyNumberFormat="0" applyProtection="0">
      <alignment horizontal="left" vertical="top" indent="1"/>
    </xf>
    <xf numFmtId="0" fontId="6" fillId="43" borderId="28" applyNumberFormat="0">
      <protection locked="0"/>
    </xf>
    <xf numFmtId="4" fontId="41" fillId="42" borderId="27" applyNumberFormat="0" applyProtection="0">
      <alignment vertical="center"/>
    </xf>
    <xf numFmtId="4" fontId="44" fillId="42" borderId="27" applyNumberFormat="0" applyProtection="0">
      <alignment vertical="center"/>
    </xf>
    <xf numFmtId="4" fontId="41" fillId="42" borderId="27" applyNumberFormat="0" applyProtection="0">
      <alignment horizontal="left" vertical="center" indent="1"/>
    </xf>
    <xf numFmtId="0" fontId="41" fillId="42" borderId="27" applyNumberFormat="0" applyProtection="0">
      <alignment horizontal="left" vertical="top" indent="1"/>
    </xf>
    <xf numFmtId="4" fontId="41" fillId="34" borderId="27" applyNumberFormat="0" applyProtection="0">
      <alignment horizontal="right" vertical="center"/>
    </xf>
    <xf numFmtId="4" fontId="41" fillId="36" borderId="27" applyNumberFormat="0" applyProtection="0">
      <alignment horizontal="left" vertical="center" indent="1"/>
    </xf>
    <xf numFmtId="0" fontId="41" fillId="36" borderId="27" applyNumberFormat="0" applyProtection="0">
      <alignment horizontal="left" vertical="top" indent="1"/>
    </xf>
    <xf numFmtId="0" fontId="53" fillId="52" borderId="0" applyNumberFormat="0" applyBorder="0" applyAlignment="0" applyProtection="0"/>
    <xf numFmtId="0" fontId="38" fillId="48" borderId="0" applyNumberFormat="0" applyBorder="0" applyAlignment="0" applyProtection="0"/>
    <xf numFmtId="0" fontId="38" fillId="20" borderId="0" applyNumberFormat="0" applyBorder="0" applyAlignment="0" applyProtection="0"/>
    <xf numFmtId="0" fontId="38" fillId="47" borderId="0" applyNumberFormat="0" applyBorder="0" applyAlignment="0" applyProtection="0"/>
    <xf numFmtId="0" fontId="38" fillId="46" borderId="0" applyNumberFormat="0" applyBorder="0" applyAlignment="0" applyProtection="0"/>
    <xf numFmtId="0" fontId="19" fillId="0" borderId="0"/>
    <xf numFmtId="0" fontId="9" fillId="0" borderId="0" applyNumberFormat="0" applyProtection="0">
      <alignment horizontal="left" vertical="center" indent="1"/>
    </xf>
    <xf numFmtId="0" fontId="9" fillId="0" borderId="0" applyNumberFormat="0" applyProtection="0">
      <alignment horizontal="left" vertical="center" indent="1"/>
    </xf>
    <xf numFmtId="0" fontId="9" fillId="0" borderId="0" applyNumberFormat="0" applyProtection="0">
      <alignment horizontal="left" vertical="center" indent="1"/>
    </xf>
    <xf numFmtId="0" fontId="39" fillId="0" borderId="46" applyNumberFormat="0" applyFill="0" applyAlignment="0" applyProtection="0"/>
    <xf numFmtId="0" fontId="61" fillId="0" borderId="0" applyNumberFormat="0" applyFill="0" applyBorder="0" applyAlignment="0" applyProtection="0"/>
    <xf numFmtId="0" fontId="19" fillId="0" borderId="0"/>
    <xf numFmtId="0" fontId="6" fillId="0" borderId="0"/>
    <xf numFmtId="0" fontId="6" fillId="24" borderId="44" applyNumberFormat="0" applyFont="0" applyAlignment="0" applyProtection="0"/>
    <xf numFmtId="4" fontId="42" fillId="45" borderId="0" applyNumberFormat="0" applyProtection="0">
      <alignment horizontal="left" vertical="center" indent="1"/>
    </xf>
    <xf numFmtId="4" fontId="43" fillId="34" borderId="0" applyNumberFormat="0" applyProtection="0">
      <alignment horizontal="left" vertical="center" indent="1"/>
    </xf>
    <xf numFmtId="4" fontId="43" fillId="36" borderId="0" applyNumberFormat="0" applyProtection="0">
      <alignment horizontal="left" vertical="center" indent="1"/>
    </xf>
    <xf numFmtId="0" fontId="6" fillId="45" borderId="27" applyNumberFormat="0" applyProtection="0">
      <alignment horizontal="left" vertical="top" indent="1"/>
    </xf>
    <xf numFmtId="0" fontId="6" fillId="36" borderId="27" applyNumberFormat="0" applyProtection="0">
      <alignment horizontal="left" vertical="top" indent="1"/>
    </xf>
    <xf numFmtId="0" fontId="6" fillId="44" borderId="27" applyNumberFormat="0" applyProtection="0">
      <alignment horizontal="left" vertical="top" indent="1"/>
    </xf>
    <xf numFmtId="0" fontId="6" fillId="34" borderId="27" applyNumberFormat="0" applyProtection="0">
      <alignment horizontal="left" vertical="top" indent="1"/>
    </xf>
    <xf numFmtId="0" fontId="6" fillId="43" borderId="28" applyNumberFormat="0">
      <protection locked="0"/>
    </xf>
    <xf numFmtId="4" fontId="45" fillId="40" borderId="0" applyNumberFormat="0" applyProtection="0">
      <alignment horizontal="left" vertical="center" indent="1"/>
    </xf>
    <xf numFmtId="0" fontId="6" fillId="0" borderId="0"/>
    <xf numFmtId="0" fontId="6" fillId="0" borderId="0"/>
    <xf numFmtId="0" fontId="6" fillId="0" borderId="0"/>
    <xf numFmtId="0" fontId="6" fillId="0" borderId="0"/>
    <xf numFmtId="0" fontId="6" fillId="0" borderId="0"/>
    <xf numFmtId="0" fontId="6" fillId="24" borderId="44" applyNumberFormat="0" applyFont="0" applyAlignment="0" applyProtection="0"/>
    <xf numFmtId="0" fontId="6" fillId="0" borderId="0"/>
    <xf numFmtId="0" fontId="6" fillId="0" borderId="0"/>
    <xf numFmtId="0" fontId="19" fillId="0" borderId="0"/>
    <xf numFmtId="0" fontId="19" fillId="0" borderId="0"/>
    <xf numFmtId="9" fontId="6" fillId="0" borderId="0" applyFont="0" applyFill="0" applyBorder="0" applyAlignment="0" applyProtection="0"/>
    <xf numFmtId="4" fontId="42" fillId="45" borderId="0" applyNumberFormat="0" applyProtection="0">
      <alignment horizontal="left" vertical="center" indent="1"/>
    </xf>
    <xf numFmtId="4" fontId="43" fillId="34" borderId="0" applyNumberFormat="0" applyProtection="0">
      <alignment horizontal="left" vertical="center" indent="1"/>
    </xf>
    <xf numFmtId="4" fontId="43" fillId="36" borderId="0" applyNumberFormat="0" applyProtection="0">
      <alignment horizontal="left" vertical="center" indent="1"/>
    </xf>
    <xf numFmtId="0" fontId="6" fillId="35" borderId="27" applyNumberFormat="0" applyProtection="0">
      <alignment horizontal="left" vertical="top" indent="1"/>
    </xf>
    <xf numFmtId="0" fontId="6" fillId="45" borderId="27" applyNumberFormat="0" applyProtection="0">
      <alignment horizontal="left" vertical="top" indent="1"/>
    </xf>
    <xf numFmtId="0" fontId="6" fillId="37" borderId="27" applyNumberFormat="0" applyProtection="0">
      <alignment horizontal="left" vertical="top" indent="1"/>
    </xf>
    <xf numFmtId="0" fontId="6" fillId="36" borderId="27" applyNumberFormat="0" applyProtection="0">
      <alignment horizontal="left" vertical="top" indent="1"/>
    </xf>
    <xf numFmtId="0" fontId="6" fillId="38" borderId="27" applyNumberFormat="0" applyProtection="0">
      <alignment horizontal="left" vertical="top" indent="1"/>
    </xf>
    <xf numFmtId="0" fontId="6" fillId="44" borderId="27" applyNumberFormat="0" applyProtection="0">
      <alignment horizontal="left" vertical="top" indent="1"/>
    </xf>
    <xf numFmtId="0" fontId="6" fillId="39" borderId="27" applyNumberFormat="0" applyProtection="0">
      <alignment horizontal="left" vertical="top" indent="1"/>
    </xf>
    <xf numFmtId="0" fontId="6" fillId="34" borderId="27" applyNumberFormat="0" applyProtection="0">
      <alignment horizontal="left" vertical="top" indent="1"/>
    </xf>
    <xf numFmtId="0" fontId="6" fillId="3" borderId="28" applyNumberFormat="0">
      <protection locked="0"/>
    </xf>
    <xf numFmtId="0" fontId="6" fillId="43" borderId="28" applyNumberFormat="0">
      <protection locked="0"/>
    </xf>
    <xf numFmtId="4" fontId="45" fillId="40" borderId="0" applyNumberFormat="0" applyProtection="0">
      <alignment horizontal="left" vertical="center" indent="1"/>
    </xf>
    <xf numFmtId="4" fontId="31" fillId="33" borderId="47" applyNumberFormat="0" applyProtection="0">
      <alignment horizontal="left" vertical="center" indent="1"/>
    </xf>
    <xf numFmtId="0" fontId="4" fillId="0" borderId="0"/>
    <xf numFmtId="0" fontId="9" fillId="45" borderId="27" applyNumberFormat="0" applyFill="0" applyProtection="0">
      <alignment horizontal="left" vertical="center" indent="1"/>
    </xf>
    <xf numFmtId="4" fontId="13" fillId="0" borderId="0" applyNumberFormat="0" applyProtection="0">
      <alignment horizontal="left" wrapText="1" indent="1" shrinkToFit="1"/>
    </xf>
    <xf numFmtId="0" fontId="6" fillId="0" borderId="0"/>
    <xf numFmtId="0" fontId="67" fillId="0" borderId="0"/>
    <xf numFmtId="0" fontId="6" fillId="0" borderId="0"/>
    <xf numFmtId="0" fontId="68" fillId="53" borderId="0" applyNumberFormat="0" applyBorder="0" applyAlignment="0" applyProtection="0"/>
    <xf numFmtId="0" fontId="68" fillId="8" borderId="0" applyNumberFormat="0" applyBorder="0" applyAlignment="0" applyProtection="0"/>
    <xf numFmtId="0" fontId="68" fillId="54" borderId="0" applyNumberFormat="0" applyBorder="0" applyAlignment="0" applyProtection="0"/>
    <xf numFmtId="0" fontId="68" fillId="55" borderId="0" applyNumberFormat="0" applyBorder="0" applyAlignment="0" applyProtection="0"/>
    <xf numFmtId="0" fontId="68" fillId="56" borderId="0" applyNumberFormat="0" applyBorder="0" applyAlignment="0" applyProtection="0"/>
    <xf numFmtId="0" fontId="68" fillId="57" borderId="0" applyNumberFormat="0" applyBorder="0" applyAlignment="0" applyProtection="0"/>
    <xf numFmtId="0" fontId="68" fillId="44" borderId="0" applyNumberFormat="0" applyBorder="0" applyAlignment="0" applyProtection="0"/>
    <xf numFmtId="0" fontId="68" fillId="10" borderId="0" applyNumberFormat="0" applyBorder="0" applyAlignment="0" applyProtection="0"/>
    <xf numFmtId="0" fontId="68" fillId="11" borderId="0" applyNumberFormat="0" applyBorder="0" applyAlignment="0" applyProtection="0"/>
    <xf numFmtId="0" fontId="68" fillId="55" borderId="0" applyNumberFormat="0" applyBorder="0" applyAlignment="0" applyProtection="0"/>
    <xf numFmtId="0" fontId="68" fillId="44" borderId="0" applyNumberFormat="0" applyBorder="0" applyAlignment="0" applyProtection="0"/>
    <xf numFmtId="0" fontId="68" fillId="12" borderId="0" applyNumberFormat="0" applyBorder="0" applyAlignment="0" applyProtection="0"/>
    <xf numFmtId="0" fontId="69" fillId="58" borderId="0" applyNumberFormat="0" applyBorder="0" applyAlignment="0" applyProtection="0"/>
    <xf numFmtId="0" fontId="69" fillId="10" borderId="0" applyNumberFormat="0" applyBorder="0" applyAlignment="0" applyProtection="0"/>
    <xf numFmtId="0" fontId="69" fillId="11" borderId="0" applyNumberFormat="0" applyBorder="0" applyAlignment="0" applyProtection="0"/>
    <xf numFmtId="0" fontId="69" fillId="59" borderId="0" applyNumberFormat="0" applyBorder="0" applyAlignment="0" applyProtection="0"/>
    <xf numFmtId="0" fontId="69" fillId="60" borderId="0" applyNumberFormat="0" applyBorder="0" applyAlignment="0" applyProtection="0"/>
    <xf numFmtId="0" fontId="69" fillId="14" borderId="0" applyNumberFormat="0" applyBorder="0" applyAlignment="0" applyProtection="0"/>
    <xf numFmtId="0" fontId="70" fillId="8" borderId="0" applyNumberFormat="0" applyBorder="0" applyAlignment="0" applyProtection="0"/>
    <xf numFmtId="0" fontId="71" fillId="61" borderId="39" applyNumberFormat="0" applyAlignment="0" applyProtection="0"/>
    <xf numFmtId="0" fontId="72" fillId="0" borderId="0" applyNumberFormat="0" applyFill="0" applyBorder="0" applyAlignment="0" applyProtection="0"/>
    <xf numFmtId="0" fontId="73" fillId="54" borderId="0" applyNumberFormat="0" applyBorder="0" applyAlignment="0" applyProtection="0"/>
    <xf numFmtId="0" fontId="74" fillId="0" borderId="49" applyNumberFormat="0" applyFill="0" applyAlignment="0" applyProtection="0"/>
    <xf numFmtId="0" fontId="75" fillId="0" borderId="41" applyNumberFormat="0" applyFill="0" applyAlignment="0" applyProtection="0"/>
    <xf numFmtId="0" fontId="76" fillId="0" borderId="50" applyNumberFormat="0" applyFill="0" applyAlignment="0" applyProtection="0"/>
    <xf numFmtId="0" fontId="76" fillId="0" borderId="0" applyNumberFormat="0" applyFill="0" applyBorder="0" applyAlignment="0" applyProtection="0"/>
    <xf numFmtId="0" fontId="77" fillId="0" borderId="51" applyNumberFormat="0" applyFill="0" applyAlignment="0" applyProtection="0"/>
    <xf numFmtId="0" fontId="6" fillId="42" borderId="44" applyNumberFormat="0" applyFont="0" applyAlignment="0" applyProtection="0"/>
    <xf numFmtId="0" fontId="6" fillId="35" borderId="27" applyNumberFormat="0" applyProtection="0">
      <alignment horizontal="left" vertical="top" indent="1"/>
    </xf>
    <xf numFmtId="0" fontId="6" fillId="37" borderId="27" applyNumberFormat="0" applyProtection="0">
      <alignment horizontal="left" vertical="top" indent="1"/>
    </xf>
    <xf numFmtId="0" fontId="6" fillId="38" borderId="27" applyNumberFormat="0" applyProtection="0">
      <alignment horizontal="left" vertical="top" indent="1"/>
    </xf>
    <xf numFmtId="0" fontId="6" fillId="39" borderId="27" applyNumberFormat="0" applyProtection="0">
      <alignment horizontal="left" vertical="top" indent="1"/>
    </xf>
    <xf numFmtId="0" fontId="6" fillId="3" borderId="28" applyNumberFormat="0">
      <protection locked="0"/>
    </xf>
    <xf numFmtId="0" fontId="68" fillId="0" borderId="0"/>
    <xf numFmtId="0" fontId="3" fillId="0" borderId="0"/>
    <xf numFmtId="0" fontId="41" fillId="36" borderId="0" applyNumberFormat="0" applyBorder="0" applyAlignment="0" applyProtection="0"/>
    <xf numFmtId="0" fontId="41" fillId="10" borderId="0" applyNumberFormat="0" applyBorder="0" applyAlignment="0" applyProtection="0"/>
    <xf numFmtId="0" fontId="41" fillId="42" borderId="0" applyNumberFormat="0" applyBorder="0" applyAlignment="0" applyProtection="0"/>
    <xf numFmtId="0" fontId="41" fillId="43" borderId="0" applyNumberFormat="0" applyBorder="0" applyAlignment="0" applyProtection="0"/>
    <xf numFmtId="0" fontId="41" fillId="44" borderId="0" applyNumberFormat="0" applyBorder="0" applyAlignment="0" applyProtection="0"/>
    <xf numFmtId="0" fontId="41" fillId="8" borderId="0" applyNumberFormat="0" applyBorder="0" applyAlignment="0" applyProtection="0"/>
    <xf numFmtId="0" fontId="41" fillId="45" borderId="0" applyNumberFormat="0" applyBorder="0" applyAlignment="0" applyProtection="0"/>
    <xf numFmtId="0" fontId="41" fillId="10" borderId="0" applyNumberFormat="0" applyBorder="0" applyAlignment="0" applyProtection="0"/>
    <xf numFmtId="0" fontId="41" fillId="9" borderId="0" applyNumberFormat="0" applyBorder="0" applyAlignment="0" applyProtection="0"/>
    <xf numFmtId="0" fontId="41" fillId="62" borderId="0" applyNumberFormat="0" applyBorder="0" applyAlignment="0" applyProtection="0"/>
    <xf numFmtId="0" fontId="41" fillId="45" borderId="0" applyNumberFormat="0" applyBorder="0" applyAlignment="0" applyProtection="0"/>
    <xf numFmtId="0" fontId="41" fillId="57" borderId="0" applyNumberFormat="0" applyBorder="0" applyAlignment="0" applyProtection="0"/>
    <xf numFmtId="0" fontId="78" fillId="45" borderId="0" applyNumberFormat="0" applyBorder="0" applyAlignment="0" applyProtection="0"/>
    <xf numFmtId="0" fontId="78" fillId="10" borderId="0" applyNumberFormat="0" applyBorder="0" applyAlignment="0" applyProtection="0"/>
    <xf numFmtId="0" fontId="78" fillId="9" borderId="0" applyNumberFormat="0" applyBorder="0" applyAlignment="0" applyProtection="0"/>
    <xf numFmtId="0" fontId="78" fillId="62" borderId="0" applyNumberFormat="0" applyBorder="0" applyAlignment="0" applyProtection="0"/>
    <xf numFmtId="0" fontId="78" fillId="45" borderId="0" applyNumberFormat="0" applyBorder="0" applyAlignment="0" applyProtection="0"/>
    <xf numFmtId="0" fontId="78" fillId="57" borderId="0" applyNumberFormat="0" applyBorder="0" applyAlignment="0" applyProtection="0"/>
    <xf numFmtId="0" fontId="79" fillId="0" borderId="0" applyNumberFormat="0" applyFill="0" applyBorder="0" applyAlignment="0" applyProtection="0"/>
    <xf numFmtId="0" fontId="47" fillId="0" borderId="0" applyNumberFormat="0" applyFill="0" applyBorder="0" applyAlignment="0" applyProtection="0"/>
    <xf numFmtId="0" fontId="38" fillId="46" borderId="0" applyNumberFormat="0" applyBorder="0" applyAlignment="0" applyProtection="0"/>
    <xf numFmtId="0" fontId="38" fillId="47" borderId="0" applyNumberFormat="0" applyBorder="0" applyAlignment="0" applyProtection="0"/>
    <xf numFmtId="0" fontId="38" fillId="20" borderId="0" applyNumberFormat="0" applyBorder="0" applyAlignment="0" applyProtection="0"/>
    <xf numFmtId="0" fontId="38" fillId="48" borderId="0" applyNumberFormat="0" applyBorder="0" applyAlignment="0" applyProtection="0"/>
    <xf numFmtId="0" fontId="38" fillId="49" borderId="0" applyNumberFormat="0" applyBorder="0" applyAlignment="0" applyProtection="0"/>
    <xf numFmtId="0" fontId="38" fillId="50" borderId="0" applyNumberFormat="0" applyBorder="0" applyAlignment="0" applyProtection="0"/>
    <xf numFmtId="0" fontId="38" fillId="50" borderId="0" applyNumberFormat="0" applyBorder="0" applyAlignment="0" applyProtection="0"/>
    <xf numFmtId="0" fontId="38" fillId="49" borderId="0" applyNumberFormat="0" applyBorder="0" applyAlignment="0" applyProtection="0"/>
    <xf numFmtId="0" fontId="38" fillId="48" borderId="0" applyNumberFormat="0" applyBorder="0" applyAlignment="0" applyProtection="0"/>
    <xf numFmtId="0" fontId="38" fillId="20" borderId="0" applyNumberFormat="0" applyBorder="0" applyAlignment="0" applyProtection="0"/>
    <xf numFmtId="0" fontId="38" fillId="47" borderId="0" applyNumberFormat="0" applyBorder="0" applyAlignment="0" applyProtection="0"/>
    <xf numFmtId="0" fontId="38" fillId="46" borderId="0" applyNumberFormat="0" applyBorder="0" applyAlignment="0" applyProtection="0"/>
    <xf numFmtId="0" fontId="38" fillId="46" borderId="0" applyNumberFormat="0" applyBorder="0" applyAlignment="0" applyProtection="0"/>
    <xf numFmtId="0" fontId="38" fillId="47" borderId="0" applyNumberFormat="0" applyBorder="0" applyAlignment="0" applyProtection="0"/>
    <xf numFmtId="0" fontId="38" fillId="20" borderId="0" applyNumberFormat="0" applyBorder="0" applyAlignment="0" applyProtection="0"/>
    <xf numFmtId="0" fontId="38" fillId="48" borderId="0" applyNumberFormat="0" applyBorder="0" applyAlignment="0" applyProtection="0"/>
    <xf numFmtId="0" fontId="38" fillId="49" borderId="0" applyNumberFormat="0" applyBorder="0" applyAlignment="0" applyProtection="0"/>
    <xf numFmtId="0" fontId="38" fillId="50" borderId="0" applyNumberFormat="0" applyBorder="0" applyAlignment="0" applyProtection="0"/>
    <xf numFmtId="0" fontId="38" fillId="50" borderId="0" applyNumberFormat="0" applyBorder="0" applyAlignment="0" applyProtection="0"/>
    <xf numFmtId="0" fontId="38" fillId="49" borderId="0" applyNumberFormat="0" applyBorder="0" applyAlignment="0" applyProtection="0"/>
    <xf numFmtId="0" fontId="38" fillId="48" borderId="0" applyNumberFormat="0" applyBorder="0" applyAlignment="0" applyProtection="0"/>
    <xf numFmtId="0" fontId="38" fillId="20" borderId="0" applyNumberFormat="0" applyBorder="0" applyAlignment="0" applyProtection="0"/>
    <xf numFmtId="0" fontId="38" fillId="47" borderId="0" applyNumberFormat="0" applyBorder="0" applyAlignment="0" applyProtection="0"/>
    <xf numFmtId="0" fontId="38" fillId="46" borderId="0" applyNumberFormat="0" applyBorder="0" applyAlignment="0" applyProtection="0"/>
    <xf numFmtId="0" fontId="69" fillId="14" borderId="0" applyNumberFormat="0" applyBorder="0" applyAlignment="0" applyProtection="0"/>
    <xf numFmtId="0" fontId="69" fillId="63" borderId="0" applyNumberFormat="0" applyBorder="0" applyAlignment="0" applyProtection="0"/>
    <xf numFmtId="0" fontId="69" fillId="7" borderId="0" applyNumberFormat="0" applyBorder="0" applyAlignment="0" applyProtection="0"/>
    <xf numFmtId="0" fontId="68" fillId="53" borderId="0" applyNumberFormat="0" applyBorder="0" applyAlignment="0" applyProtection="0"/>
    <xf numFmtId="0" fontId="68" fillId="8" borderId="0" applyNumberFormat="0" applyBorder="0" applyAlignment="0" applyProtection="0"/>
    <xf numFmtId="0" fontId="68" fillId="54" borderId="0" applyNumberFormat="0" applyBorder="0" applyAlignment="0" applyProtection="0"/>
    <xf numFmtId="0" fontId="68" fillId="56" borderId="0" applyNumberFormat="0" applyBorder="0" applyAlignment="0" applyProtection="0"/>
    <xf numFmtId="0" fontId="68" fillId="57" borderId="0" applyNumberFormat="0" applyBorder="0" applyAlignment="0" applyProtection="0"/>
    <xf numFmtId="0" fontId="69" fillId="9" borderId="0" applyNumberFormat="0" applyBorder="0" applyAlignment="0" applyProtection="0"/>
    <xf numFmtId="0" fontId="69" fillId="59" borderId="0" applyNumberFormat="0" applyBorder="0" applyAlignment="0" applyProtection="0"/>
    <xf numFmtId="0" fontId="68" fillId="44" borderId="0" applyNumberFormat="0" applyBorder="0" applyAlignment="0" applyProtection="0"/>
    <xf numFmtId="0" fontId="68" fillId="10" borderId="0" applyNumberFormat="0" applyBorder="0" applyAlignment="0" applyProtection="0"/>
    <xf numFmtId="0" fontId="68" fillId="11" borderId="0" applyNumberFormat="0" applyBorder="0" applyAlignment="0" applyProtection="0"/>
    <xf numFmtId="0" fontId="68" fillId="55" borderId="0" applyNumberFormat="0" applyBorder="0" applyAlignment="0" applyProtection="0"/>
    <xf numFmtId="0" fontId="68" fillId="44" borderId="0" applyNumberFormat="0" applyBorder="0" applyAlignment="0" applyProtection="0"/>
    <xf numFmtId="0" fontId="68" fillId="12" borderId="0" applyNumberFormat="0" applyBorder="0" applyAlignment="0" applyProtection="0"/>
    <xf numFmtId="0" fontId="69" fillId="60" borderId="0" applyNumberFormat="0" applyBorder="0" applyAlignment="0" applyProtection="0"/>
    <xf numFmtId="0" fontId="69" fillId="13" borderId="0" applyNumberFormat="0" applyBorder="0" applyAlignment="0" applyProtection="0"/>
    <xf numFmtId="0" fontId="69" fillId="58" borderId="0" applyNumberFormat="0" applyBorder="0" applyAlignment="0" applyProtection="0"/>
    <xf numFmtId="0" fontId="69" fillId="10" borderId="0" applyNumberFormat="0" applyBorder="0" applyAlignment="0" applyProtection="0"/>
    <xf numFmtId="0" fontId="69" fillId="11" borderId="0" applyNumberFormat="0" applyBorder="0" applyAlignment="0" applyProtection="0"/>
    <xf numFmtId="0" fontId="69" fillId="59" borderId="0" applyNumberFormat="0" applyBorder="0" applyAlignment="0" applyProtection="0"/>
    <xf numFmtId="0" fontId="69" fillId="60" borderId="0" applyNumberFormat="0" applyBorder="0" applyAlignment="0" applyProtection="0"/>
    <xf numFmtId="0" fontId="68" fillId="53" borderId="0" applyNumberFormat="0" applyBorder="0" applyAlignment="0" applyProtection="0"/>
    <xf numFmtId="0" fontId="80" fillId="62" borderId="38" applyNumberFormat="0" applyAlignment="0" applyProtection="0"/>
    <xf numFmtId="0" fontId="86" fillId="0" borderId="0" applyNumberFormat="0" applyFill="0" applyBorder="0" applyAlignment="0" applyProtection="0"/>
    <xf numFmtId="0" fontId="81" fillId="57" borderId="38" applyNumberFormat="0" applyAlignment="0" applyProtection="0"/>
    <xf numFmtId="0" fontId="83" fillId="62" borderId="45" applyNumberFormat="0" applyAlignment="0" applyProtection="0"/>
    <xf numFmtId="0" fontId="85" fillId="0" borderId="52" applyNumberFormat="0" applyFill="0" applyAlignment="0" applyProtection="0"/>
    <xf numFmtId="0" fontId="73" fillId="54" borderId="0" applyNumberFormat="0" applyBorder="0" applyAlignment="0" applyProtection="0"/>
    <xf numFmtId="0" fontId="82" fillId="6" borderId="0" applyNumberFormat="0" applyBorder="0" applyAlignment="0" applyProtection="0"/>
    <xf numFmtId="0" fontId="2" fillId="0" borderId="0"/>
    <xf numFmtId="4" fontId="31" fillId="33" borderId="55" applyNumberFormat="0" applyProtection="0">
      <alignment horizontal="left" vertical="center" indent="1"/>
    </xf>
    <xf numFmtId="0" fontId="48" fillId="0" borderId="0"/>
    <xf numFmtId="0" fontId="84" fillId="0" borderId="0" applyNumberFormat="0" applyFill="0" applyBorder="0" applyAlignment="0" applyProtection="0"/>
    <xf numFmtId="0" fontId="68" fillId="55" borderId="0" applyNumberFormat="0" applyBorder="0" applyAlignment="0" applyProtection="0"/>
    <xf numFmtId="0" fontId="69" fillId="14" borderId="0" applyNumberFormat="0" applyBorder="0" applyAlignment="0" applyProtection="0"/>
    <xf numFmtId="0" fontId="71" fillId="61" borderId="39" applyNumberFormat="0" applyAlignment="0" applyProtection="0"/>
    <xf numFmtId="0" fontId="30" fillId="42" borderId="44" applyNumberFormat="0" applyFont="0" applyAlignment="0" applyProtection="0"/>
    <xf numFmtId="0" fontId="77" fillId="0" borderId="51" applyNumberFormat="0" applyFill="0" applyAlignment="0" applyProtection="0"/>
    <xf numFmtId="0" fontId="72" fillId="0" borderId="0" applyNumberFormat="0" applyFill="0" applyBorder="0" applyAlignment="0" applyProtection="0"/>
    <xf numFmtId="0" fontId="68" fillId="55" borderId="0" applyNumberFormat="0" applyBorder="0" applyAlignment="0" applyProtection="0"/>
    <xf numFmtId="0" fontId="68" fillId="10" borderId="0" applyNumberFormat="0" applyBorder="0" applyAlignment="0" applyProtection="0"/>
    <xf numFmtId="0" fontId="68" fillId="44" borderId="0" applyNumberFormat="0" applyBorder="0" applyAlignment="0" applyProtection="0"/>
    <xf numFmtId="0" fontId="68" fillId="57" borderId="0" applyNumberFormat="0" applyBorder="0" applyAlignment="0" applyProtection="0"/>
    <xf numFmtId="0" fontId="72" fillId="0" borderId="0" applyNumberFormat="0" applyFill="0" applyBorder="0" applyAlignment="0" applyProtection="0"/>
    <xf numFmtId="4" fontId="13" fillId="0" borderId="28" applyNumberFormat="0" applyProtection="0">
      <alignment horizontal="right" vertical="center"/>
    </xf>
    <xf numFmtId="0" fontId="70" fillId="8" borderId="0" applyNumberFormat="0" applyBorder="0" applyAlignment="0" applyProtection="0"/>
    <xf numFmtId="0" fontId="74" fillId="0" borderId="49" applyNumberFormat="0" applyFill="0" applyAlignment="0" applyProtection="0"/>
    <xf numFmtId="0" fontId="75" fillId="0" borderId="41" applyNumberFormat="0" applyFill="0" applyAlignment="0" applyProtection="0"/>
    <xf numFmtId="0" fontId="76" fillId="0" borderId="50" applyNumberFormat="0" applyFill="0" applyAlignment="0" applyProtection="0"/>
    <xf numFmtId="0" fontId="76" fillId="0" borderId="0" applyNumberFormat="0" applyFill="0" applyBorder="0" applyAlignment="0" applyProtection="0"/>
    <xf numFmtId="0" fontId="6" fillId="0" borderId="0"/>
    <xf numFmtId="0" fontId="2" fillId="0" borderId="0"/>
    <xf numFmtId="0" fontId="2" fillId="0" borderId="0"/>
    <xf numFmtId="0" fontId="68" fillId="55" borderId="0" applyNumberFormat="0" applyBorder="0" applyAlignment="0" applyProtection="0"/>
    <xf numFmtId="0" fontId="76" fillId="0" borderId="59" applyNumberFormat="0" applyFill="0" applyAlignment="0" applyProtection="0"/>
    <xf numFmtId="0" fontId="69" fillId="59" borderId="0" applyNumberFormat="0" applyBorder="0" applyAlignment="0" applyProtection="0"/>
    <xf numFmtId="0" fontId="69" fillId="10" borderId="0" applyNumberFormat="0" applyBorder="0" applyAlignment="0" applyProtection="0"/>
    <xf numFmtId="0" fontId="77" fillId="0" borderId="51" applyNumberFormat="0" applyFill="0" applyAlignment="0" applyProtection="0"/>
    <xf numFmtId="0" fontId="76" fillId="0" borderId="0" applyNumberFormat="0" applyFill="0" applyBorder="0" applyAlignment="0" applyProtection="0"/>
    <xf numFmtId="4" fontId="31" fillId="33" borderId="57" applyNumberFormat="0" applyProtection="0">
      <alignment horizontal="left" vertical="center" indent="1"/>
    </xf>
    <xf numFmtId="4" fontId="31" fillId="33" borderId="56" applyNumberFormat="0" applyProtection="0">
      <alignment horizontal="left" vertical="center" indent="1"/>
    </xf>
    <xf numFmtId="0" fontId="38" fillId="46" borderId="0" applyNumberFormat="0" applyBorder="0" applyAlignment="0" applyProtection="0"/>
    <xf numFmtId="0" fontId="38" fillId="46" borderId="0" applyNumberFormat="0" applyBorder="0" applyAlignment="0" applyProtection="0"/>
    <xf numFmtId="0" fontId="38" fillId="47" borderId="0" applyNumberFormat="0" applyBorder="0" applyAlignment="0" applyProtection="0"/>
    <xf numFmtId="0" fontId="38" fillId="47" borderId="0" applyNumberFormat="0" applyBorder="0" applyAlignment="0" applyProtection="0"/>
    <xf numFmtId="0" fontId="38" fillId="20" borderId="0" applyNumberFormat="0" applyBorder="0" applyAlignment="0" applyProtection="0"/>
    <xf numFmtId="0" fontId="38" fillId="20" borderId="0" applyNumberFormat="0" applyBorder="0" applyAlignment="0" applyProtection="0"/>
    <xf numFmtId="0" fontId="38" fillId="48" borderId="0" applyNumberFormat="0" applyBorder="0" applyAlignment="0" applyProtection="0"/>
    <xf numFmtId="0" fontId="38" fillId="48" borderId="0" applyNumberFormat="0" applyBorder="0" applyAlignment="0" applyProtection="0"/>
    <xf numFmtId="0" fontId="71" fillId="61" borderId="39" applyNumberFormat="0" applyAlignment="0" applyProtection="0"/>
    <xf numFmtId="0" fontId="38" fillId="49" borderId="0" applyNumberFormat="0" applyBorder="0" applyAlignment="0" applyProtection="0"/>
    <xf numFmtId="0" fontId="38" fillId="49" borderId="0" applyNumberFormat="0" applyBorder="0" applyAlignment="0" applyProtection="0"/>
    <xf numFmtId="0" fontId="74" fillId="0" borderId="49" applyNumberFormat="0" applyFill="0" applyAlignment="0" applyProtection="0"/>
    <xf numFmtId="0" fontId="69" fillId="60" borderId="0" applyNumberFormat="0" applyBorder="0" applyAlignment="0" applyProtection="0"/>
    <xf numFmtId="0" fontId="38" fillId="50" borderId="0" applyNumberFormat="0" applyBorder="0" applyAlignment="0" applyProtection="0"/>
    <xf numFmtId="0" fontId="38" fillId="50" borderId="0" applyNumberFormat="0" applyBorder="0" applyAlignment="0" applyProtection="0"/>
    <xf numFmtId="0" fontId="68" fillId="56" borderId="0" applyNumberFormat="0" applyBorder="0" applyAlignment="0" applyProtection="0"/>
    <xf numFmtId="4" fontId="31" fillId="33" borderId="56" applyNumberFormat="0" applyProtection="0">
      <alignment horizontal="left" vertical="center" indent="1"/>
    </xf>
    <xf numFmtId="0" fontId="75" fillId="0" borderId="41" applyNumberFormat="0" applyFill="0" applyAlignment="0" applyProtection="0"/>
    <xf numFmtId="0" fontId="2" fillId="0" borderId="0"/>
    <xf numFmtId="0" fontId="9" fillId="0" borderId="0" applyNumberFormat="0" applyProtection="0">
      <alignment horizontal="left" vertical="center" indent="1"/>
    </xf>
    <xf numFmtId="9" fontId="4" fillId="0" borderId="0" applyFont="0" applyFill="0" applyBorder="0" applyAlignment="0" applyProtection="0"/>
    <xf numFmtId="0" fontId="73" fillId="54" borderId="0" applyNumberFormat="0" applyBorder="0" applyAlignment="0" applyProtection="0"/>
    <xf numFmtId="0" fontId="76" fillId="0" borderId="50" applyNumberFormat="0" applyFill="0" applyAlignment="0" applyProtection="0"/>
    <xf numFmtId="0" fontId="6" fillId="0" borderId="0"/>
    <xf numFmtId="4" fontId="42" fillId="45" borderId="0" applyNumberFormat="0" applyProtection="0">
      <alignment horizontal="left" vertical="center" indent="1"/>
    </xf>
    <xf numFmtId="4" fontId="43" fillId="36" borderId="0" applyNumberFormat="0" applyProtection="0">
      <alignment horizontal="left" vertical="center" indent="1"/>
    </xf>
    <xf numFmtId="0" fontId="6" fillId="45" borderId="27" applyNumberFormat="0" applyProtection="0">
      <alignment horizontal="left" vertical="center" indent="1"/>
    </xf>
    <xf numFmtId="0" fontId="6" fillId="45" borderId="27" applyNumberFormat="0" applyProtection="0">
      <alignment horizontal="left" vertical="top" indent="1"/>
    </xf>
    <xf numFmtId="0" fontId="6" fillId="36" borderId="27" applyNumberFormat="0" applyProtection="0">
      <alignment horizontal="left" vertical="center" indent="1"/>
    </xf>
    <xf numFmtId="0" fontId="6" fillId="36" borderId="27" applyNumberFormat="0" applyProtection="0">
      <alignment horizontal="left" vertical="top" indent="1"/>
    </xf>
    <xf numFmtId="0" fontId="6" fillId="44" borderId="27" applyNumberFormat="0" applyProtection="0">
      <alignment horizontal="left" vertical="center" indent="1"/>
    </xf>
    <xf numFmtId="0" fontId="6" fillId="44" borderId="27" applyNumberFormat="0" applyProtection="0">
      <alignment horizontal="left" vertical="top" indent="1"/>
    </xf>
    <xf numFmtId="0" fontId="6" fillId="34" borderId="27" applyNumberFormat="0" applyProtection="0">
      <alignment horizontal="left" vertical="center" indent="1"/>
    </xf>
    <xf numFmtId="0" fontId="6" fillId="34" borderId="27" applyNumberFormat="0" applyProtection="0">
      <alignment horizontal="left" vertical="top" indent="1"/>
    </xf>
    <xf numFmtId="0" fontId="6" fillId="43" borderId="28" applyNumberFormat="0">
      <protection locked="0"/>
    </xf>
    <xf numFmtId="9" fontId="4" fillId="0" borderId="0" applyFont="0" applyFill="0" applyBorder="0" applyAlignment="0" applyProtection="0"/>
    <xf numFmtId="4" fontId="13" fillId="6" borderId="27" applyNumberFormat="0" applyFill="0" applyProtection="0">
      <alignment vertical="center"/>
    </xf>
    <xf numFmtId="0" fontId="9" fillId="0" borderId="0" applyNumberFormat="0" applyProtection="0">
      <alignment horizontal="left" vertical="center" wrapText="1" indent="1" shrinkToFit="1"/>
    </xf>
    <xf numFmtId="43" fontId="6" fillId="0" borderId="0" applyFont="0" applyFill="0" applyBorder="0" applyAlignment="0" applyProtection="0"/>
    <xf numFmtId="0" fontId="76" fillId="0" borderId="59" applyNumberFormat="0" applyFill="0" applyAlignment="0" applyProtection="0"/>
    <xf numFmtId="0" fontId="69" fillId="58" borderId="0" applyNumberFormat="0" applyBorder="0" applyAlignment="0" applyProtection="0"/>
    <xf numFmtId="0" fontId="68" fillId="11" borderId="0" applyNumberFormat="0" applyBorder="0" applyAlignment="0" applyProtection="0"/>
    <xf numFmtId="0" fontId="2" fillId="0" borderId="0"/>
    <xf numFmtId="0" fontId="70" fillId="8" borderId="0" applyNumberFormat="0" applyBorder="0" applyAlignment="0" applyProtection="0"/>
    <xf numFmtId="0" fontId="69" fillId="11" borderId="0" applyNumberFormat="0" applyBorder="0" applyAlignment="0" applyProtection="0"/>
    <xf numFmtId="0" fontId="68" fillId="54" borderId="0" applyNumberFormat="0" applyBorder="0" applyAlignment="0" applyProtection="0"/>
    <xf numFmtId="0" fontId="68" fillId="44" borderId="0" applyNumberFormat="0" applyBorder="0" applyAlignment="0" applyProtection="0"/>
    <xf numFmtId="0" fontId="2" fillId="0" borderId="0"/>
    <xf numFmtId="0" fontId="56" fillId="0" borderId="58" applyNumberFormat="0" applyFill="0" applyAlignment="0" applyProtection="0"/>
    <xf numFmtId="0" fontId="68" fillId="8" borderId="0" applyNumberFormat="0" applyBorder="0" applyAlignment="0" applyProtection="0"/>
    <xf numFmtId="0" fontId="68" fillId="12" borderId="0" applyNumberFormat="0" applyBorder="0" applyAlignment="0" applyProtection="0"/>
    <xf numFmtId="4" fontId="31" fillId="33" borderId="57" applyNumberFormat="0" applyProtection="0">
      <alignment horizontal="left" vertical="center" indent="1"/>
    </xf>
    <xf numFmtId="0" fontId="6" fillId="42" borderId="44" applyNumberFormat="0" applyFont="0" applyAlignment="0" applyProtection="0"/>
    <xf numFmtId="0" fontId="6" fillId="0" borderId="0"/>
    <xf numFmtId="0" fontId="1" fillId="0" borderId="0"/>
    <xf numFmtId="0" fontId="94" fillId="0" borderId="0"/>
    <xf numFmtId="0" fontId="96" fillId="0" borderId="0"/>
    <xf numFmtId="0" fontId="9" fillId="0" borderId="0"/>
    <xf numFmtId="0" fontId="6" fillId="0" borderId="0"/>
    <xf numFmtId="0" fontId="23" fillId="0" borderId="0"/>
    <xf numFmtId="0" fontId="6" fillId="0" borderId="0"/>
  </cellStyleXfs>
  <cellXfs count="1133">
    <xf numFmtId="0" fontId="0" fillId="0" borderId="0" xfId="0"/>
    <xf numFmtId="3" fontId="7" fillId="0" borderId="0" xfId="1" applyNumberFormat="1" applyFont="1" applyFill="1" applyAlignment="1">
      <alignment horizontal="center" vertical="top"/>
    </xf>
    <xf numFmtId="164" fontId="8" fillId="0" borderId="1" xfId="0" applyNumberFormat="1" applyFont="1" applyBorder="1" applyAlignment="1">
      <alignment horizontal="center" vertical="top"/>
    </xf>
    <xf numFmtId="164" fontId="9" fillId="0" borderId="1" xfId="0" applyNumberFormat="1" applyFont="1" applyFill="1" applyBorder="1" applyAlignment="1">
      <alignment horizontal="center" vertical="top"/>
    </xf>
    <xf numFmtId="0" fontId="8" fillId="0" borderId="3" xfId="0" applyFont="1" applyBorder="1" applyAlignment="1">
      <alignment vertical="top"/>
    </xf>
    <xf numFmtId="0" fontId="6" fillId="0" borderId="3" xfId="0" applyFont="1" applyFill="1" applyBorder="1" applyAlignment="1">
      <alignment vertical="top"/>
    </xf>
    <xf numFmtId="0" fontId="7" fillId="0" borderId="0" xfId="2" applyFont="1" applyFill="1" applyAlignment="1">
      <alignment horizontal="center" vertical="top"/>
    </xf>
    <xf numFmtId="164" fontId="8" fillId="0" borderId="0" xfId="0" applyNumberFormat="1" applyFont="1" applyBorder="1" applyAlignment="1">
      <alignment horizontal="center" vertical="top"/>
    </xf>
    <xf numFmtId="0" fontId="8" fillId="0" borderId="0" xfId="0" applyFont="1" applyBorder="1" applyAlignment="1">
      <alignment horizontal="center" vertical="top" wrapText="1"/>
    </xf>
    <xf numFmtId="164" fontId="8" fillId="0" borderId="0" xfId="2" applyNumberFormat="1" applyFont="1" applyFill="1" applyBorder="1" applyAlignment="1">
      <alignment horizontal="center" vertical="top"/>
    </xf>
    <xf numFmtId="0" fontId="8" fillId="0" borderId="0" xfId="0" applyFont="1" applyBorder="1" applyAlignment="1">
      <alignment horizontal="center" vertical="top"/>
    </xf>
    <xf numFmtId="0" fontId="7" fillId="0" borderId="0" xfId="2" applyFont="1" applyFill="1" applyAlignment="1">
      <alignment horizontal="center" vertical="center" wrapText="1"/>
    </xf>
    <xf numFmtId="0" fontId="9" fillId="0" borderId="0" xfId="1" applyFont="1" applyFill="1" applyAlignment="1">
      <alignment horizontal="center" vertical="top"/>
    </xf>
    <xf numFmtId="0" fontId="9" fillId="0" borderId="0" xfId="1" applyFont="1" applyFill="1" applyAlignment="1">
      <alignment vertical="top"/>
    </xf>
    <xf numFmtId="0" fontId="7" fillId="0" borderId="0" xfId="0" applyFont="1" applyAlignment="1">
      <alignment horizontal="center" vertical="center" wrapText="1"/>
    </xf>
    <xf numFmtId="0" fontId="7" fillId="0" borderId="0" xfId="0" applyFont="1" applyFill="1" applyAlignment="1">
      <alignment horizontal="center" vertical="top"/>
    </xf>
    <xf numFmtId="0" fontId="14" fillId="0" borderId="0" xfId="0" applyFont="1" applyAlignment="1">
      <alignment horizontal="center" vertical="center" wrapText="1"/>
    </xf>
    <xf numFmtId="0" fontId="8" fillId="0" borderId="0" xfId="0" applyFont="1" applyAlignment="1">
      <alignment vertical="top"/>
    </xf>
    <xf numFmtId="0" fontId="7" fillId="0" borderId="0" xfId="0" applyFont="1" applyFill="1" applyAlignment="1">
      <alignment horizontal="center"/>
    </xf>
    <xf numFmtId="164" fontId="7" fillId="0" borderId="0" xfId="2" applyNumberFormat="1" applyFont="1" applyFill="1" applyBorder="1" applyAlignment="1">
      <alignment vertical="top" wrapText="1"/>
    </xf>
    <xf numFmtId="164" fontId="20" fillId="0" borderId="0" xfId="2" applyNumberFormat="1" applyFont="1" applyFill="1" applyBorder="1" applyAlignment="1">
      <alignment horizontal="center" vertical="center" wrapText="1"/>
    </xf>
    <xf numFmtId="164" fontId="21" fillId="0" borderId="0" xfId="1" applyNumberFormat="1" applyFont="1" applyFill="1" applyAlignment="1">
      <alignment vertical="top" wrapText="1"/>
    </xf>
    <xf numFmtId="164" fontId="21" fillId="0" borderId="0" xfId="1" applyNumberFormat="1" applyFont="1" applyFill="1" applyAlignment="1">
      <alignment horizontal="center" vertical="top" wrapText="1"/>
    </xf>
    <xf numFmtId="164" fontId="20" fillId="0" borderId="19" xfId="1" applyNumberFormat="1" applyFont="1" applyFill="1" applyBorder="1" applyAlignment="1">
      <alignment horizontal="center" vertical="center" wrapText="1"/>
    </xf>
    <xf numFmtId="164" fontId="22" fillId="0" borderId="2" xfId="1" applyNumberFormat="1" applyFont="1" applyFill="1" applyBorder="1" applyAlignment="1">
      <alignment vertical="center" wrapText="1"/>
    </xf>
    <xf numFmtId="164" fontId="22" fillId="0" borderId="2" xfId="1" applyNumberFormat="1" applyFont="1" applyFill="1" applyBorder="1" applyAlignment="1">
      <alignment horizontal="center" vertical="center" wrapText="1"/>
    </xf>
    <xf numFmtId="164" fontId="22" fillId="0" borderId="4" xfId="10" applyNumberFormat="1" applyFont="1" applyBorder="1" applyAlignment="1">
      <alignment horizontal="center" vertical="center" wrapText="1"/>
    </xf>
    <xf numFmtId="0" fontId="8" fillId="0" borderId="0" xfId="1" applyFont="1" applyBorder="1" applyAlignment="1">
      <alignment horizontal="center" vertical="top" wrapText="1"/>
    </xf>
    <xf numFmtId="164" fontId="8" fillId="0" borderId="0" xfId="1" applyNumberFormat="1" applyFont="1" applyBorder="1" applyAlignment="1">
      <alignment horizontal="center" vertical="top"/>
    </xf>
    <xf numFmtId="0" fontId="8" fillId="0" borderId="0" xfId="1" applyFont="1" applyBorder="1" applyAlignment="1">
      <alignment horizontal="center" vertical="top"/>
    </xf>
    <xf numFmtId="0" fontId="24" fillId="0" borderId="0" xfId="5" applyFont="1" applyFill="1" applyBorder="1" applyAlignment="1">
      <alignment horizontal="center" vertical="top" wrapText="1"/>
    </xf>
    <xf numFmtId="164" fontId="8" fillId="0" borderId="0" xfId="1" applyNumberFormat="1" applyFont="1" applyFill="1" applyBorder="1" applyAlignment="1">
      <alignment horizontal="center" vertical="top"/>
    </xf>
    <xf numFmtId="0" fontId="8" fillId="0" borderId="0" xfId="1" applyFont="1" applyFill="1" applyBorder="1" applyAlignment="1">
      <alignment horizontal="center" vertical="top"/>
    </xf>
    <xf numFmtId="164" fontId="9" fillId="0" borderId="0" xfId="2" applyNumberFormat="1" applyFont="1" applyFill="1" applyAlignment="1">
      <alignment vertical="top"/>
    </xf>
    <xf numFmtId="3" fontId="15" fillId="0" borderId="0" xfId="6" applyNumberFormat="1" applyFont="1" applyAlignment="1">
      <alignment horizontal="right" wrapText="1"/>
    </xf>
    <xf numFmtId="0" fontId="7" fillId="0" borderId="0" xfId="1" applyFont="1" applyFill="1" applyAlignment="1">
      <alignment horizontal="center" vertical="top"/>
    </xf>
    <xf numFmtId="0" fontId="8" fillId="0" borderId="0" xfId="0" applyFont="1" applyFill="1" applyBorder="1" applyAlignment="1">
      <alignment horizontal="center" vertical="top" wrapText="1"/>
    </xf>
    <xf numFmtId="164" fontId="8" fillId="0" borderId="0" xfId="0" applyNumberFormat="1" applyFont="1" applyFill="1" applyBorder="1" applyAlignment="1">
      <alignment horizontal="center" vertical="top"/>
    </xf>
    <xf numFmtId="0" fontId="8" fillId="0" borderId="0" xfId="0" applyFont="1" applyFill="1" applyBorder="1" applyAlignment="1">
      <alignment horizontal="center" vertical="top"/>
    </xf>
    <xf numFmtId="0" fontId="0" fillId="0" borderId="0" xfId="0" applyFill="1"/>
    <xf numFmtId="164" fontId="9" fillId="0" borderId="1" xfId="12" applyNumberFormat="1" applyFont="1" applyFill="1" applyBorder="1" applyAlignment="1">
      <alignment horizontal="center" vertical="top"/>
    </xf>
    <xf numFmtId="0" fontId="8" fillId="0" borderId="0" xfId="12" applyFont="1" applyBorder="1" applyAlignment="1">
      <alignment horizontal="center" vertical="top" wrapText="1"/>
    </xf>
    <xf numFmtId="0" fontId="8" fillId="0" borderId="0" xfId="12" applyFont="1" applyBorder="1" applyAlignment="1">
      <alignment horizontal="center" vertical="top"/>
    </xf>
    <xf numFmtId="0" fontId="8" fillId="0" borderId="0" xfId="12" applyFont="1" applyBorder="1" applyAlignment="1">
      <alignment horizontal="left" vertical="top" wrapText="1"/>
    </xf>
    <xf numFmtId="0" fontId="27" fillId="0" borderId="0" xfId="12"/>
    <xf numFmtId="164" fontId="9" fillId="0" borderId="0" xfId="2" applyNumberFormat="1" applyFont="1" applyFill="1" applyAlignment="1">
      <alignment vertical="top" wrapText="1"/>
    </xf>
    <xf numFmtId="0" fontId="8" fillId="0" borderId="0" xfId="12" applyFont="1" applyFill="1" applyAlignment="1">
      <alignment vertical="top"/>
    </xf>
    <xf numFmtId="0" fontId="7" fillId="0" borderId="0" xfId="12" applyFont="1" applyBorder="1" applyAlignment="1">
      <alignment vertical="top"/>
    </xf>
    <xf numFmtId="0" fontId="7" fillId="0" borderId="0" xfId="8" applyFont="1" applyAlignment="1">
      <alignment horizontal="center"/>
    </xf>
    <xf numFmtId="0" fontId="9" fillId="0" borderId="3" xfId="12" applyFont="1" applyFill="1" applyBorder="1" applyAlignment="1">
      <alignment vertical="top"/>
    </xf>
    <xf numFmtId="164" fontId="7" fillId="0" borderId="26" xfId="12" applyNumberFormat="1" applyFont="1" applyFill="1" applyBorder="1" applyAlignment="1">
      <alignment horizontal="center" vertical="top" wrapText="1"/>
    </xf>
    <xf numFmtId="164" fontId="7" fillId="0" borderId="0" xfId="12" applyNumberFormat="1" applyFont="1" applyFill="1" applyBorder="1" applyAlignment="1">
      <alignment horizontal="center" vertical="top" wrapText="1"/>
    </xf>
    <xf numFmtId="3" fontId="29" fillId="0" borderId="0" xfId="6" applyNumberFormat="1" applyFont="1" applyFill="1" applyAlignment="1">
      <alignment horizontal="right" wrapText="1"/>
    </xf>
    <xf numFmtId="164" fontId="9" fillId="0" borderId="0" xfId="12" applyNumberFormat="1" applyFont="1" applyBorder="1" applyAlignment="1">
      <alignment vertical="top"/>
    </xf>
    <xf numFmtId="3" fontId="13" fillId="0" borderId="0" xfId="6" applyNumberFormat="1" applyFont="1" applyFill="1" applyBorder="1" applyAlignment="1">
      <alignment horizontal="right" wrapText="1"/>
    </xf>
    <xf numFmtId="0" fontId="9" fillId="0" borderId="0" xfId="2" applyFont="1" applyFill="1" applyAlignment="1">
      <alignment vertical="top"/>
    </xf>
    <xf numFmtId="0" fontId="7" fillId="0" borderId="0" xfId="0" applyFont="1" applyAlignment="1">
      <alignment vertical="center"/>
    </xf>
    <xf numFmtId="0" fontId="33" fillId="0" borderId="0" xfId="1" applyFont="1" applyFill="1" applyAlignment="1">
      <alignment horizontal="center" vertical="top"/>
    </xf>
    <xf numFmtId="164" fontId="7" fillId="0" borderId="0" xfId="12" applyNumberFormat="1" applyFont="1" applyFill="1" applyBorder="1" applyAlignment="1">
      <alignment horizontal="left" vertical="top" wrapText="1"/>
    </xf>
    <xf numFmtId="0" fontId="7" fillId="0" borderId="6" xfId="1" applyFont="1" applyFill="1" applyBorder="1" applyAlignment="1">
      <alignment vertical="center"/>
    </xf>
    <xf numFmtId="0" fontId="7" fillId="0" borderId="0" xfId="0" applyFont="1" applyAlignment="1">
      <alignment horizontal="center" vertical="center"/>
    </xf>
    <xf numFmtId="3" fontId="10" fillId="0" borderId="6" xfId="1" applyNumberFormat="1" applyFont="1" applyFill="1" applyBorder="1" applyAlignment="1">
      <alignment vertical="center"/>
    </xf>
    <xf numFmtId="0" fontId="6" fillId="0" borderId="0" xfId="0" applyFont="1"/>
    <xf numFmtId="0" fontId="9" fillId="0" borderId="10" xfId="0" applyFont="1" applyBorder="1" applyAlignment="1">
      <alignment horizontal="left" vertical="center" wrapText="1" indent="2"/>
    </xf>
    <xf numFmtId="0" fontId="9" fillId="0" borderId="10" xfId="0" applyFont="1" applyBorder="1" applyAlignment="1">
      <alignment horizontal="left" vertical="center" wrapText="1" indent="3"/>
    </xf>
    <xf numFmtId="0" fontId="9" fillId="0" borderId="10" xfId="0" applyFont="1" applyBorder="1" applyAlignment="1">
      <alignment horizontal="left" vertical="center" wrapText="1" indent="4"/>
    </xf>
    <xf numFmtId="0" fontId="10" fillId="0" borderId="6" xfId="0" applyFont="1" applyBorder="1" applyAlignment="1">
      <alignment vertical="center" wrapText="1"/>
    </xf>
    <xf numFmtId="0" fontId="8" fillId="41" borderId="0" xfId="5" applyFont="1" applyFill="1" applyBorder="1" applyAlignment="1">
      <alignment horizontal="right" vertical="top" wrapText="1"/>
    </xf>
    <xf numFmtId="3" fontId="13" fillId="41" borderId="0" xfId="6" applyNumberFormat="1" applyFont="1" applyFill="1" applyAlignment="1">
      <alignment horizontal="right" wrapText="1"/>
    </xf>
    <xf numFmtId="164" fontId="10" fillId="41" borderId="0" xfId="0" applyNumberFormat="1" applyFont="1" applyFill="1" applyBorder="1" applyAlignment="1">
      <alignment horizontal="center" vertical="top"/>
    </xf>
    <xf numFmtId="164" fontId="10" fillId="41" borderId="0" xfId="1" applyNumberFormat="1" applyFont="1" applyFill="1" applyAlignment="1">
      <alignment vertical="top" wrapText="1"/>
    </xf>
    <xf numFmtId="164" fontId="21" fillId="41" borderId="0" xfId="1" applyNumberFormat="1" applyFont="1" applyFill="1" applyAlignment="1">
      <alignment vertical="center" wrapText="1"/>
    </xf>
    <xf numFmtId="3" fontId="7" fillId="0" borderId="0" xfId="0" applyNumberFormat="1" applyFont="1" applyAlignment="1">
      <alignment horizontal="center" vertical="center"/>
    </xf>
    <xf numFmtId="164" fontId="9" fillId="0" borderId="32" xfId="8" applyNumberFormat="1" applyFont="1" applyFill="1" applyBorder="1" applyAlignment="1">
      <alignment wrapText="1"/>
    </xf>
    <xf numFmtId="0" fontId="62" fillId="0" borderId="0" xfId="0" applyFont="1" applyAlignment="1">
      <alignment horizontal="center" vertical="center"/>
    </xf>
    <xf numFmtId="0" fontId="28" fillId="0" borderId="0" xfId="12" applyFont="1" applyFill="1" applyAlignment="1">
      <alignment horizontal="center" vertical="center"/>
    </xf>
    <xf numFmtId="3" fontId="7" fillId="0" borderId="0" xfId="2" applyNumberFormat="1" applyFont="1" applyFill="1" applyAlignment="1">
      <alignment horizontal="center" vertical="center"/>
    </xf>
    <xf numFmtId="3" fontId="10" fillId="0" borderId="0" xfId="12" applyNumberFormat="1" applyFont="1" applyFill="1" applyAlignment="1">
      <alignment horizontal="center" vertical="center" wrapText="1"/>
    </xf>
    <xf numFmtId="3" fontId="7" fillId="0" borderId="0" xfId="1" applyNumberFormat="1" applyFont="1" applyFill="1" applyAlignment="1">
      <alignment horizontal="center" vertical="center"/>
    </xf>
    <xf numFmtId="0" fontId="9" fillId="0" borderId="0" xfId="1" applyFont="1"/>
    <xf numFmtId="0" fontId="10" fillId="0" borderId="6" xfId="1" applyFont="1" applyFill="1" applyBorder="1" applyAlignment="1">
      <alignment vertical="center"/>
    </xf>
    <xf numFmtId="0" fontId="63" fillId="0" borderId="0" xfId="1" applyFont="1" applyFill="1" applyAlignment="1">
      <alignment horizontal="center" vertical="top" wrapText="1"/>
    </xf>
    <xf numFmtId="164" fontId="64" fillId="0" borderId="0" xfId="1" applyNumberFormat="1" applyFont="1" applyFill="1" applyAlignment="1">
      <alignment vertical="center" wrapText="1"/>
    </xf>
    <xf numFmtId="0" fontId="64" fillId="0" borderId="0" xfId="1" applyFont="1" applyFill="1" applyAlignment="1">
      <alignment vertical="center" wrapText="1"/>
    </xf>
    <xf numFmtId="0" fontId="64" fillId="0" borderId="0" xfId="1" applyFont="1" applyFill="1" applyAlignment="1">
      <alignment vertical="top" wrapText="1"/>
    </xf>
    <xf numFmtId="3" fontId="33" fillId="0" borderId="0" xfId="0" applyNumberFormat="1" applyFont="1" applyFill="1" applyBorder="1" applyAlignment="1">
      <alignment horizontal="right"/>
    </xf>
    <xf numFmtId="3" fontId="33" fillId="0" borderId="0" xfId="1" applyNumberFormat="1" applyFont="1" applyFill="1" applyBorder="1" applyAlignment="1">
      <alignment vertical="top"/>
    </xf>
    <xf numFmtId="0" fontId="8" fillId="0" borderId="0" xfId="0" applyFont="1" applyFill="1" applyBorder="1" applyAlignment="1">
      <alignment vertical="top"/>
    </xf>
    <xf numFmtId="0" fontId="65" fillId="0" borderId="0" xfId="0" applyFont="1" applyFill="1" applyBorder="1" applyAlignment="1">
      <alignment wrapText="1"/>
    </xf>
    <xf numFmtId="0" fontId="7" fillId="0" borderId="10" xfId="0" applyFont="1" applyBorder="1" applyAlignment="1">
      <alignment horizontal="left" vertical="center" wrapText="1" indent="1"/>
    </xf>
    <xf numFmtId="3" fontId="7" fillId="0" borderId="15" xfId="0" applyNumberFormat="1" applyFont="1" applyFill="1" applyBorder="1" applyAlignment="1">
      <alignment vertical="center"/>
    </xf>
    <xf numFmtId="3" fontId="9" fillId="0" borderId="15" xfId="0" applyNumberFormat="1" applyFont="1" applyFill="1" applyBorder="1" applyAlignment="1">
      <alignment vertical="center"/>
    </xf>
    <xf numFmtId="0" fontId="9" fillId="0" borderId="10" xfId="0" applyFont="1" applyBorder="1" applyAlignment="1">
      <alignment horizontal="left" vertical="center" wrapText="1" indent="5"/>
    </xf>
    <xf numFmtId="0" fontId="10" fillId="0" borderId="14" xfId="1" applyFont="1" applyFill="1" applyBorder="1" applyAlignment="1">
      <alignment vertical="center"/>
    </xf>
    <xf numFmtId="0" fontId="10" fillId="0" borderId="6" xfId="17" applyFont="1" applyBorder="1" applyAlignment="1">
      <alignment wrapText="1"/>
    </xf>
    <xf numFmtId="0" fontId="7" fillId="0" borderId="10" xfId="5" applyFont="1" applyFill="1" applyBorder="1" applyAlignment="1">
      <alignment horizontal="left" vertical="top" wrapText="1" indent="3"/>
    </xf>
    <xf numFmtId="3" fontId="7" fillId="0" borderId="9" xfId="166" applyNumberFormat="1" applyFont="1" applyBorder="1" applyAlignment="1">
      <alignment horizontal="right"/>
    </xf>
    <xf numFmtId="3" fontId="7" fillId="0" borderId="9" xfId="18" applyNumberFormat="1" applyFont="1" applyFill="1" applyBorder="1" applyAlignment="1">
      <alignment horizontal="right"/>
    </xf>
    <xf numFmtId="0" fontId="9" fillId="0" borderId="10" xfId="5" applyFont="1" applyFill="1" applyBorder="1" applyAlignment="1">
      <alignment horizontal="left" vertical="top" wrapText="1" indent="4"/>
    </xf>
    <xf numFmtId="3" fontId="9" fillId="0" borderId="10" xfId="166" applyNumberFormat="1" applyFont="1" applyBorder="1" applyAlignment="1">
      <alignment horizontal="right"/>
    </xf>
    <xf numFmtId="3" fontId="9" fillId="0" borderId="9" xfId="18" applyNumberFormat="1" applyFont="1" applyFill="1" applyBorder="1" applyAlignment="1">
      <alignment horizontal="right"/>
    </xf>
    <xf numFmtId="0" fontId="9" fillId="0" borderId="10" xfId="5" applyFont="1" applyFill="1" applyBorder="1" applyAlignment="1">
      <alignment horizontal="left" vertical="top" wrapText="1" indent="6"/>
    </xf>
    <xf numFmtId="0" fontId="9" fillId="0" borderId="10" xfId="5" applyFont="1" applyFill="1" applyBorder="1" applyAlignment="1">
      <alignment horizontal="left" vertical="top" wrapText="1" indent="7"/>
    </xf>
    <xf numFmtId="3" fontId="7" fillId="0" borderId="10" xfId="18" applyNumberFormat="1" applyFont="1" applyFill="1" applyBorder="1" applyAlignment="1">
      <alignment horizontal="right"/>
    </xf>
    <xf numFmtId="3" fontId="9" fillId="0" borderId="10" xfId="18" applyNumberFormat="1" applyFont="1" applyFill="1" applyBorder="1" applyAlignment="1">
      <alignment horizontal="right"/>
    </xf>
    <xf numFmtId="0" fontId="9" fillId="0" borderId="10" xfId="5" applyFont="1" applyFill="1" applyBorder="1" applyAlignment="1">
      <alignment horizontal="left" vertical="top" wrapText="1" indent="3"/>
    </xf>
    <xf numFmtId="3" fontId="62" fillId="0" borderId="0" xfId="0" applyNumberFormat="1" applyFont="1" applyAlignment="1">
      <alignment horizontal="center" vertical="center"/>
    </xf>
    <xf numFmtId="0" fontId="7" fillId="0" borderId="0" xfId="0" applyFont="1" applyFill="1"/>
    <xf numFmtId="0" fontId="6" fillId="0" borderId="0" xfId="0" applyFont="1" applyFill="1"/>
    <xf numFmtId="3" fontId="7" fillId="0" borderId="9" xfId="166" applyNumberFormat="1" applyFont="1" applyFill="1" applyBorder="1" applyAlignment="1">
      <alignment horizontal="right"/>
    </xf>
    <xf numFmtId="3" fontId="9" fillId="0" borderId="10" xfId="166" applyNumberFormat="1" applyFont="1" applyFill="1" applyBorder="1" applyAlignment="1">
      <alignment horizontal="right"/>
    </xf>
    <xf numFmtId="3" fontId="7" fillId="0" borderId="10" xfId="166" applyNumberFormat="1" applyFont="1" applyFill="1" applyBorder="1" applyAlignment="1">
      <alignment horizontal="right"/>
    </xf>
    <xf numFmtId="0" fontId="9" fillId="0" borderId="12" xfId="5" applyFont="1" applyFill="1" applyBorder="1" applyAlignment="1">
      <alignment horizontal="left" vertical="top" wrapText="1" indent="7"/>
    </xf>
    <xf numFmtId="164" fontId="7" fillId="0" borderId="0" xfId="0" applyNumberFormat="1" applyFont="1" applyFill="1" applyAlignment="1"/>
    <xf numFmtId="3" fontId="9" fillId="0" borderId="9" xfId="166" applyNumberFormat="1" applyFont="1" applyBorder="1" applyAlignment="1">
      <alignment horizontal="right"/>
    </xf>
    <xf numFmtId="0" fontId="17" fillId="0" borderId="10" xfId="99" applyFont="1" applyBorder="1" applyAlignment="1">
      <alignment horizontal="left" wrapText="1" indent="3"/>
    </xf>
    <xf numFmtId="0" fontId="17" fillId="0" borderId="10" xfId="99" applyFont="1" applyBorder="1" applyAlignment="1">
      <alignment horizontal="left" wrapText="1" indent="4"/>
    </xf>
    <xf numFmtId="164" fontId="9" fillId="0" borderId="10" xfId="0" applyNumberFormat="1" applyFont="1" applyBorder="1"/>
    <xf numFmtId="0" fontId="17" fillId="0" borderId="10" xfId="99" applyFont="1" applyBorder="1" applyAlignment="1">
      <alignment horizontal="left" wrapText="1" indent="2"/>
    </xf>
    <xf numFmtId="164" fontId="10" fillId="2" borderId="10" xfId="197" applyNumberFormat="1" applyFont="1" applyFill="1" applyBorder="1" applyAlignment="1">
      <alignment wrapText="1"/>
    </xf>
    <xf numFmtId="164" fontId="9" fillId="2" borderId="10" xfId="197" applyNumberFormat="1" applyFont="1" applyFill="1" applyBorder="1" applyAlignment="1">
      <alignment wrapText="1"/>
    </xf>
    <xf numFmtId="164" fontId="9" fillId="2" borderId="10" xfId="197" applyNumberFormat="1" applyFont="1" applyFill="1" applyBorder="1" applyAlignment="1">
      <alignment horizontal="right" wrapText="1"/>
    </xf>
    <xf numFmtId="164" fontId="10" fillId="2" borderId="10" xfId="197" applyNumberFormat="1" applyFont="1" applyFill="1" applyBorder="1" applyAlignment="1">
      <alignment vertical="top" wrapText="1"/>
    </xf>
    <xf numFmtId="164" fontId="9" fillId="0" borderId="10" xfId="197" applyNumberFormat="1" applyFont="1" applyFill="1" applyBorder="1" applyAlignment="1">
      <alignment horizontal="right" wrapText="1"/>
    </xf>
    <xf numFmtId="164" fontId="9" fillId="0" borderId="10" xfId="197" applyNumberFormat="1" applyFont="1" applyFill="1" applyBorder="1" applyAlignment="1">
      <alignment wrapText="1"/>
    </xf>
    <xf numFmtId="164" fontId="12" fillId="0" borderId="6" xfId="197" applyNumberFormat="1" applyFont="1" applyFill="1" applyBorder="1" applyAlignment="1">
      <alignment wrapText="1"/>
    </xf>
    <xf numFmtId="164" fontId="10" fillId="0" borderId="6" xfId="197" applyNumberFormat="1" applyFont="1" applyFill="1" applyBorder="1" applyAlignment="1">
      <alignment vertical="center" wrapText="1"/>
    </xf>
    <xf numFmtId="164" fontId="10" fillId="0" borderId="15" xfId="197" applyNumberFormat="1" applyFont="1" applyFill="1" applyBorder="1" applyAlignment="1">
      <alignment horizontal="right" vertical="center" wrapText="1"/>
    </xf>
    <xf numFmtId="164" fontId="10" fillId="0" borderId="11" xfId="197" applyNumberFormat="1" applyFont="1" applyFill="1" applyBorder="1" applyAlignment="1">
      <alignment vertical="center" wrapText="1"/>
    </xf>
    <xf numFmtId="164" fontId="9" fillId="0" borderId="11" xfId="197" applyNumberFormat="1" applyFont="1" applyBorder="1" applyAlignment="1">
      <alignment vertical="center"/>
    </xf>
    <xf numFmtId="164" fontId="9" fillId="0" borderId="10" xfId="197" applyNumberFormat="1" applyFont="1" applyFill="1" applyBorder="1" applyAlignment="1">
      <alignment horizontal="right" vertical="center"/>
    </xf>
    <xf numFmtId="164" fontId="7" fillId="0" borderId="10" xfId="197" applyNumberFormat="1" applyFont="1" applyBorder="1" applyAlignment="1">
      <alignment vertical="center"/>
    </xf>
    <xf numFmtId="164" fontId="7" fillId="0" borderId="10" xfId="197" applyNumberFormat="1" applyFont="1" applyBorder="1" applyAlignment="1">
      <alignment horizontal="right" vertical="center"/>
    </xf>
    <xf numFmtId="164" fontId="9" fillId="2" borderId="10" xfId="197" applyNumberFormat="1" applyFont="1" applyFill="1" applyBorder="1" applyAlignment="1">
      <alignment vertical="center" wrapText="1"/>
    </xf>
    <xf numFmtId="164" fontId="9" fillId="2" borderId="15" xfId="197" applyNumberFormat="1" applyFont="1" applyFill="1" applyBorder="1" applyAlignment="1">
      <alignment horizontal="right" vertical="center" wrapText="1"/>
    </xf>
    <xf numFmtId="164" fontId="9" fillId="2" borderId="10" xfId="197" applyNumberFormat="1" applyFont="1" applyFill="1" applyBorder="1" applyAlignment="1">
      <alignment horizontal="right" vertical="center" wrapText="1"/>
    </xf>
    <xf numFmtId="164" fontId="9" fillId="0" borderId="15" xfId="197" applyNumberFormat="1" applyFont="1" applyFill="1" applyBorder="1" applyAlignment="1">
      <alignment horizontal="right" vertical="center" wrapText="1"/>
    </xf>
    <xf numFmtId="164" fontId="9" fillId="0" borderId="11" xfId="197" applyNumberFormat="1" applyFont="1" applyFill="1" applyBorder="1" applyAlignment="1">
      <alignment vertical="center" wrapText="1"/>
    </xf>
    <xf numFmtId="164" fontId="9" fillId="0" borderId="10" xfId="197" applyNumberFormat="1" applyFont="1" applyFill="1" applyBorder="1" applyAlignment="1">
      <alignment horizontal="right" vertical="center" wrapText="1"/>
    </xf>
    <xf numFmtId="164" fontId="9" fillId="2" borderId="11" xfId="197" applyNumberFormat="1" applyFont="1" applyFill="1" applyBorder="1" applyAlignment="1">
      <alignment vertical="center" wrapText="1"/>
    </xf>
    <xf numFmtId="164" fontId="7" fillId="0" borderId="7" xfId="197" applyNumberFormat="1" applyFont="1" applyFill="1" applyBorder="1" applyAlignment="1">
      <alignment vertical="center" wrapText="1"/>
    </xf>
    <xf numFmtId="0" fontId="8" fillId="0" borderId="0" xfId="197" applyFont="1" applyAlignment="1">
      <alignment vertical="center"/>
    </xf>
    <xf numFmtId="164" fontId="10" fillId="0" borderId="10" xfId="197" applyNumberFormat="1" applyFont="1" applyFill="1" applyBorder="1" applyAlignment="1">
      <alignment vertical="center" wrapText="1"/>
    </xf>
    <xf numFmtId="164" fontId="10" fillId="0" borderId="10" xfId="197" applyNumberFormat="1" applyFont="1" applyFill="1" applyBorder="1" applyAlignment="1">
      <alignment horizontal="right" vertical="center" wrapText="1"/>
    </xf>
    <xf numFmtId="164" fontId="9" fillId="0" borderId="10" xfId="197" applyNumberFormat="1" applyFont="1" applyBorder="1" applyAlignment="1">
      <alignment vertical="center"/>
    </xf>
    <xf numFmtId="164" fontId="9" fillId="0" borderId="10" xfId="197" applyNumberFormat="1" applyFont="1" applyBorder="1" applyAlignment="1">
      <alignment horizontal="right" vertical="center"/>
    </xf>
    <xf numFmtId="164" fontId="7" fillId="0" borderId="10" xfId="197" applyNumberFormat="1" applyFont="1" applyFill="1" applyBorder="1" applyAlignment="1">
      <alignment horizontal="right" vertical="center"/>
    </xf>
    <xf numFmtId="164" fontId="10" fillId="2" borderId="10" xfId="197" applyNumberFormat="1" applyFont="1" applyFill="1" applyBorder="1" applyAlignment="1">
      <alignment vertical="center" wrapText="1"/>
    </xf>
    <xf numFmtId="164" fontId="9" fillId="0" borderId="10" xfId="197" applyNumberFormat="1" applyFont="1" applyFill="1" applyBorder="1" applyAlignment="1">
      <alignment vertical="center" wrapText="1"/>
    </xf>
    <xf numFmtId="0" fontId="8" fillId="0" borderId="0" xfId="5" applyFont="1" applyFill="1" applyBorder="1" applyAlignment="1">
      <alignment horizontal="right" vertical="top" wrapText="1"/>
    </xf>
    <xf numFmtId="3" fontId="13" fillId="0" borderId="0" xfId="6" applyNumberFormat="1" applyFont="1" applyFill="1" applyAlignment="1">
      <alignment horizontal="right" wrapText="1"/>
    </xf>
    <xf numFmtId="0" fontId="22" fillId="0" borderId="20" xfId="1" applyFont="1" applyFill="1" applyBorder="1" applyAlignment="1">
      <alignment horizontal="justify" wrapText="1"/>
    </xf>
    <xf numFmtId="0" fontId="22" fillId="0" borderId="48" xfId="1" applyFont="1" applyFill="1" applyBorder="1" applyAlignment="1">
      <alignment horizontal="justify"/>
    </xf>
    <xf numFmtId="0" fontId="0" fillId="0" borderId="0" xfId="0"/>
    <xf numFmtId="0" fontId="8" fillId="0" borderId="53" xfId="0" applyFont="1" applyBorder="1" applyAlignment="1">
      <alignment vertical="top"/>
    </xf>
    <xf numFmtId="164" fontId="8" fillId="0" borderId="0" xfId="2" applyNumberFormat="1" applyFont="1" applyFill="1" applyBorder="1" applyAlignment="1">
      <alignment horizontal="center" vertical="top"/>
    </xf>
    <xf numFmtId="164" fontId="7" fillId="0" borderId="0" xfId="2" applyNumberFormat="1" applyFont="1" applyFill="1" applyBorder="1" applyAlignment="1">
      <alignment vertical="top" wrapText="1"/>
    </xf>
    <xf numFmtId="0" fontId="22" fillId="0" borderId="0" xfId="1" applyFont="1" applyFill="1" applyAlignment="1">
      <alignment vertical="top" wrapText="1"/>
    </xf>
    <xf numFmtId="164" fontId="22" fillId="0" borderId="0" xfId="1" applyNumberFormat="1" applyFont="1" applyFill="1" applyAlignment="1">
      <alignment vertical="center" wrapText="1"/>
    </xf>
    <xf numFmtId="0" fontId="22" fillId="0" borderId="0" xfId="1" applyFont="1" applyFill="1" applyBorder="1" applyAlignment="1">
      <alignment vertical="center" wrapText="1"/>
    </xf>
    <xf numFmtId="0" fontId="22" fillId="0" borderId="0" xfId="1" applyFont="1" applyFill="1" applyAlignment="1">
      <alignment vertical="center" wrapText="1"/>
    </xf>
    <xf numFmtId="164" fontId="9" fillId="0" borderId="0" xfId="2" applyNumberFormat="1" applyFont="1" applyFill="1" applyAlignment="1">
      <alignment vertical="top"/>
    </xf>
    <xf numFmtId="3" fontId="15" fillId="0" borderId="0" xfId="6" applyNumberFormat="1" applyFont="1" applyAlignment="1">
      <alignment horizontal="right" wrapText="1"/>
    </xf>
    <xf numFmtId="164" fontId="20" fillId="0" borderId="0" xfId="1" applyNumberFormat="1" applyFont="1" applyFill="1" applyAlignment="1">
      <alignment vertical="center" wrapText="1"/>
    </xf>
    <xf numFmtId="0" fontId="0" fillId="0" borderId="0" xfId="0" applyFill="1"/>
    <xf numFmtId="3" fontId="20" fillId="0" borderId="0" xfId="1" applyNumberFormat="1" applyFont="1" applyFill="1" applyAlignment="1">
      <alignment horizontal="center" vertical="top" wrapText="1"/>
    </xf>
    <xf numFmtId="3" fontId="29" fillId="0" borderId="0" xfId="6" applyNumberFormat="1" applyFont="1" applyFill="1" applyAlignment="1">
      <alignment horizontal="right" wrapText="1"/>
    </xf>
    <xf numFmtId="3" fontId="13" fillId="0" borderId="0" xfId="6" applyNumberFormat="1" applyFont="1" applyFill="1" applyBorder="1" applyAlignment="1">
      <alignment horizontal="right" wrapText="1"/>
    </xf>
    <xf numFmtId="0" fontId="8" fillId="41" borderId="0" xfId="5" applyFont="1" applyFill="1" applyBorder="1" applyAlignment="1">
      <alignment horizontal="right" vertical="top" wrapText="1"/>
    </xf>
    <xf numFmtId="3" fontId="13" fillId="41" borderId="0" xfId="6" applyNumberFormat="1" applyFont="1" applyFill="1" applyAlignment="1">
      <alignment horizontal="right" wrapText="1"/>
    </xf>
    <xf numFmtId="0" fontId="20" fillId="0" borderId="0" xfId="1" applyFont="1" applyFill="1" applyAlignment="1">
      <alignment horizontal="center" vertical="top" wrapText="1"/>
    </xf>
    <xf numFmtId="0" fontId="87" fillId="0" borderId="0" xfId="0" applyFont="1"/>
    <xf numFmtId="0" fontId="0" fillId="0" borderId="0" xfId="0" applyAlignment="1">
      <alignment horizontal="center"/>
    </xf>
    <xf numFmtId="0" fontId="22" fillId="0" borderId="48" xfId="99" applyFont="1" applyFill="1" applyBorder="1" applyAlignment="1">
      <alignment horizontal="justify" vertical="center" wrapText="1"/>
    </xf>
    <xf numFmtId="0" fontId="88" fillId="0" borderId="0" xfId="0" applyFont="1"/>
    <xf numFmtId="0" fontId="89" fillId="0" borderId="0" xfId="0" applyFont="1"/>
    <xf numFmtId="165" fontId="16" fillId="0" borderId="10" xfId="99" applyNumberFormat="1" applyFont="1" applyBorder="1" applyAlignment="1">
      <alignment wrapText="1"/>
    </xf>
    <xf numFmtId="165" fontId="17" fillId="0" borderId="10" xfId="99" applyNumberFormat="1" applyFont="1" applyBorder="1" applyAlignment="1">
      <alignment wrapText="1"/>
    </xf>
    <xf numFmtId="0" fontId="7" fillId="0" borderId="10" xfId="5" applyFont="1" applyFill="1" applyBorder="1" applyAlignment="1">
      <alignment horizontal="left" vertical="top" wrapText="1" indent="6"/>
    </xf>
    <xf numFmtId="164" fontId="7" fillId="0" borderId="10" xfId="0" applyNumberFormat="1" applyFont="1" applyBorder="1"/>
    <xf numFmtId="0" fontId="17" fillId="0" borderId="10" xfId="99" applyFont="1" applyBorder="1" applyAlignment="1">
      <alignment horizontal="left" wrapText="1" indent="5"/>
    </xf>
    <xf numFmtId="0" fontId="90" fillId="0" borderId="0" xfId="0" applyFont="1" applyFill="1" applyAlignment="1"/>
    <xf numFmtId="0" fontId="6" fillId="0" borderId="0" xfId="0" applyFont="1" applyFill="1" applyAlignment="1"/>
    <xf numFmtId="164" fontId="9" fillId="0" borderId="10" xfId="197" applyNumberFormat="1" applyFont="1" applyBorder="1" applyAlignment="1">
      <alignment wrapText="1"/>
    </xf>
    <xf numFmtId="164" fontId="9" fillId="0" borderId="10" xfId="197" applyNumberFormat="1" applyFont="1" applyBorder="1" applyAlignment="1">
      <alignment horizontal="right" wrapText="1"/>
    </xf>
    <xf numFmtId="164" fontId="12" fillId="0" borderId="10" xfId="197" applyNumberFormat="1" applyFont="1" applyBorder="1" applyAlignment="1">
      <alignment wrapText="1"/>
    </xf>
    <xf numFmtId="164" fontId="9" fillId="0" borderId="9" xfId="197" applyNumberFormat="1" applyFont="1" applyBorder="1" applyAlignment="1">
      <alignment horizontal="right" wrapText="1"/>
    </xf>
    <xf numFmtId="164" fontId="9" fillId="0" borderId="9" xfId="197" applyNumberFormat="1" applyFont="1" applyBorder="1" applyAlignment="1">
      <alignment wrapText="1"/>
    </xf>
    <xf numFmtId="164" fontId="7" fillId="0" borderId="10" xfId="197" applyNumberFormat="1" applyFont="1" applyBorder="1" applyAlignment="1">
      <alignment wrapText="1"/>
    </xf>
    <xf numFmtId="0" fontId="7" fillId="0" borderId="10" xfId="4" applyNumberFormat="1" applyFont="1" applyBorder="1" applyAlignment="1">
      <alignment horizontal="left" wrapText="1" indent="2"/>
    </xf>
    <xf numFmtId="3" fontId="7" fillId="0" borderId="10" xfId="4" applyNumberFormat="1" applyFont="1" applyBorder="1" applyAlignment="1">
      <alignment horizontal="right" wrapText="1" indent="1"/>
    </xf>
    <xf numFmtId="0" fontId="9" fillId="0" borderId="10" xfId="4" applyNumberFormat="1" applyFont="1" applyBorder="1" applyAlignment="1">
      <alignment horizontal="left" wrapText="1" indent="3"/>
    </xf>
    <xf numFmtId="3" fontId="9" fillId="0" borderId="10" xfId="4" applyNumberFormat="1" applyFont="1" applyBorder="1" applyAlignment="1">
      <alignment horizontal="right" wrapText="1" indent="1"/>
    </xf>
    <xf numFmtId="0" fontId="9" fillId="0" borderId="10" xfId="4" applyNumberFormat="1" applyFont="1" applyBorder="1" applyAlignment="1">
      <alignment horizontal="left" wrapText="1" indent="4"/>
    </xf>
    <xf numFmtId="0" fontId="9" fillId="0" borderId="10" xfId="4" applyNumberFormat="1" applyFont="1" applyBorder="1" applyAlignment="1">
      <alignment horizontal="left" wrapText="1" indent="5"/>
    </xf>
    <xf numFmtId="0" fontId="9" fillId="0" borderId="10" xfId="4" applyNumberFormat="1" applyFont="1" applyBorder="1" applyAlignment="1">
      <alignment horizontal="left" wrapText="1" indent="6"/>
    </xf>
    <xf numFmtId="0" fontId="9" fillId="0" borderId="10" xfId="4" applyNumberFormat="1" applyFont="1" applyBorder="1" applyAlignment="1">
      <alignment horizontal="left" wrapText="1" indent="7"/>
    </xf>
    <xf numFmtId="0" fontId="9" fillId="0" borderId="10" xfId="4" applyNumberFormat="1" applyFont="1" applyBorder="1" applyAlignment="1">
      <alignment horizontal="left" wrapText="1"/>
    </xf>
    <xf numFmtId="0" fontId="9" fillId="0" borderId="10" xfId="4" applyNumberFormat="1" applyFont="1" applyBorder="1" applyAlignment="1">
      <alignment horizontal="left" wrapText="1" indent="2"/>
    </xf>
    <xf numFmtId="0" fontId="17" fillId="0" borderId="10" xfId="0" applyFont="1" applyBorder="1" applyAlignment="1">
      <alignment horizontal="left" wrapText="1" indent="5"/>
    </xf>
    <xf numFmtId="165" fontId="17" fillId="0" borderId="10" xfId="0" applyNumberFormat="1" applyFont="1" applyBorder="1" applyAlignment="1">
      <alignment wrapText="1"/>
    </xf>
    <xf numFmtId="0" fontId="17" fillId="0" borderId="10" xfId="0" applyFont="1" applyBorder="1" applyAlignment="1">
      <alignment horizontal="left" wrapText="1" indent="4"/>
    </xf>
    <xf numFmtId="0" fontId="8" fillId="0" borderId="0" xfId="2" applyFont="1" applyAlignment="1">
      <alignment vertical="top"/>
    </xf>
    <xf numFmtId="0" fontId="7" fillId="0" borderId="0" xfId="2" applyFont="1" applyAlignment="1">
      <alignment horizontal="center" vertical="center"/>
    </xf>
    <xf numFmtId="164" fontId="9" fillId="0" borderId="0" xfId="2" applyNumberFormat="1" applyFont="1" applyAlignment="1">
      <alignment wrapText="1"/>
    </xf>
    <xf numFmtId="164" fontId="9" fillId="0" borderId="0" xfId="2" applyNumberFormat="1" applyFont="1" applyAlignment="1">
      <alignment horizontal="center"/>
    </xf>
    <xf numFmtId="0" fontId="9" fillId="0" borderId="0" xfId="2" applyFont="1" applyAlignment="1">
      <alignment horizontal="center" vertical="center"/>
    </xf>
    <xf numFmtId="164" fontId="12" fillId="0" borderId="22" xfId="0" applyNumberFormat="1" applyFont="1" applyBorder="1" applyAlignment="1">
      <alignment wrapText="1"/>
    </xf>
    <xf numFmtId="164" fontId="9" fillId="0" borderId="21" xfId="8" applyNumberFormat="1" applyFont="1" applyBorder="1" applyAlignment="1">
      <alignment horizontal="right" wrapText="1"/>
    </xf>
    <xf numFmtId="164" fontId="9" fillId="0" borderId="32" xfId="8" applyNumberFormat="1" applyFont="1" applyBorder="1" applyAlignment="1">
      <alignment wrapText="1"/>
    </xf>
    <xf numFmtId="164" fontId="9" fillId="0" borderId="25" xfId="8" applyNumberFormat="1" applyFont="1" applyBorder="1" applyAlignment="1">
      <alignment wrapText="1"/>
    </xf>
    <xf numFmtId="164" fontId="9" fillId="0" borderId="23" xfId="8" applyNumberFormat="1" applyFont="1" applyBorder="1" applyAlignment="1">
      <alignment horizontal="right" wrapText="1"/>
    </xf>
    <xf numFmtId="164" fontId="9" fillId="0" borderId="24" xfId="8" applyNumberFormat="1" applyFont="1" applyBorder="1" applyAlignment="1">
      <alignment wrapText="1"/>
    </xf>
    <xf numFmtId="3" fontId="8" fillId="0" borderId="0" xfId="2" applyNumberFormat="1" applyFont="1" applyAlignment="1">
      <alignment vertical="top"/>
    </xf>
    <xf numFmtId="0" fontId="9" fillId="0" borderId="25" xfId="11" quotePrefix="1" applyBorder="1" applyAlignment="1">
      <alignment horizontal="left" wrapText="1" indent="7" shrinkToFit="1"/>
    </xf>
    <xf numFmtId="3" fontId="13" fillId="0" borderId="23" xfId="6" applyNumberFormat="1" applyBorder="1" applyAlignment="1">
      <alignment horizontal="right" vertical="center"/>
    </xf>
    <xf numFmtId="164" fontId="9" fillId="0" borderId="24" xfId="2" applyNumberFormat="1" applyFont="1" applyBorder="1" applyAlignment="1">
      <alignment vertical="center"/>
    </xf>
    <xf numFmtId="3" fontId="13" fillId="0" borderId="23" xfId="6" applyNumberFormat="1" applyBorder="1">
      <alignment horizontal="right"/>
    </xf>
    <xf numFmtId="3" fontId="13" fillId="0" borderId="23" xfId="26" applyNumberFormat="1" applyBorder="1">
      <alignment horizontal="right"/>
    </xf>
    <xf numFmtId="0" fontId="9" fillId="0" borderId="25" xfId="5" applyFont="1" applyBorder="1" applyAlignment="1">
      <alignment vertical="top" wrapText="1"/>
    </xf>
    <xf numFmtId="3" fontId="13" fillId="0" borderId="24" xfId="26" applyNumberFormat="1" applyBorder="1">
      <alignment horizontal="right"/>
    </xf>
    <xf numFmtId="164" fontId="9" fillId="0" borderId="0" xfId="2" applyNumberFormat="1" applyFont="1" applyAlignment="1">
      <alignment horizontal="center" wrapText="1"/>
    </xf>
    <xf numFmtId="164" fontId="9" fillId="0" borderId="0" xfId="2" applyNumberFormat="1" applyFont="1" applyAlignment="1">
      <alignment horizontal="center" vertical="center"/>
    </xf>
    <xf numFmtId="164" fontId="7" fillId="0" borderId="25" xfId="8" applyNumberFormat="1" applyFont="1" applyBorder="1" applyAlignment="1">
      <alignment wrapText="1"/>
    </xf>
    <xf numFmtId="164" fontId="9" fillId="0" borderId="24" xfId="2" applyNumberFormat="1" applyFont="1" applyBorder="1" applyAlignment="1">
      <alignment horizontal="right" vertical="center"/>
    </xf>
    <xf numFmtId="0" fontId="7" fillId="0" borderId="0" xfId="1" applyFont="1" applyAlignment="1">
      <alignment vertical="top"/>
    </xf>
    <xf numFmtId="0" fontId="10" fillId="5" borderId="22" xfId="0" applyFont="1" applyFill="1" applyBorder="1" applyAlignment="1">
      <alignment vertical="center"/>
    </xf>
    <xf numFmtId="0" fontId="10" fillId="5" borderId="21" xfId="0" applyFont="1" applyFill="1" applyBorder="1" applyAlignment="1">
      <alignment vertical="center"/>
    </xf>
    <xf numFmtId="0" fontId="12" fillId="5" borderId="32" xfId="0" applyFont="1" applyFill="1" applyBorder="1" applyAlignment="1">
      <alignment vertical="center" wrapText="1"/>
    </xf>
    <xf numFmtId="0" fontId="10" fillId="5" borderId="32" xfId="0" applyFont="1" applyFill="1" applyBorder="1" applyAlignment="1">
      <alignment vertical="center"/>
    </xf>
    <xf numFmtId="0" fontId="9" fillId="5" borderId="25" xfId="0" applyFont="1" applyFill="1" applyBorder="1" applyAlignment="1">
      <alignment vertical="center" wrapText="1"/>
    </xf>
    <xf numFmtId="0" fontId="9" fillId="5" borderId="23" xfId="0" applyFont="1" applyFill="1" applyBorder="1" applyAlignment="1">
      <alignment horizontal="right" vertical="center" wrapText="1"/>
    </xf>
    <xf numFmtId="0" fontId="9" fillId="5" borderId="24" xfId="0" applyFont="1" applyFill="1" applyBorder="1" applyAlignment="1">
      <alignment vertical="center" wrapText="1"/>
    </xf>
    <xf numFmtId="0" fontId="9" fillId="0" borderId="25" xfId="0" applyFont="1" applyBorder="1" applyAlignment="1">
      <alignment vertical="center" wrapText="1"/>
    </xf>
    <xf numFmtId="0" fontId="9" fillId="5" borderId="24" xfId="0" applyFont="1" applyFill="1" applyBorder="1" applyAlignment="1">
      <alignment horizontal="right" vertical="center" wrapText="1"/>
    </xf>
    <xf numFmtId="0" fontId="9" fillId="0" borderId="25" xfId="14" quotePrefix="1" applyFill="1" applyBorder="1" applyAlignment="1">
      <alignment vertical="center" wrapText="1" shrinkToFit="1"/>
    </xf>
    <xf numFmtId="3" fontId="9" fillId="5" borderId="23" xfId="0" applyNumberFormat="1" applyFont="1" applyFill="1" applyBorder="1" applyAlignment="1">
      <alignment horizontal="right" vertical="center" wrapText="1"/>
    </xf>
    <xf numFmtId="3" fontId="9" fillId="5" borderId="24" xfId="0" applyNumberFormat="1" applyFont="1" applyFill="1" applyBorder="1" applyAlignment="1">
      <alignment vertical="center"/>
    </xf>
    <xf numFmtId="0" fontId="7" fillId="2" borderId="25" xfId="0" applyFont="1" applyFill="1" applyBorder="1" applyAlignment="1">
      <alignment vertical="center" wrapText="1"/>
    </xf>
    <xf numFmtId="3" fontId="15" fillId="2" borderId="23" xfId="4" applyNumberFormat="1" applyFont="1" applyFill="1" applyBorder="1" applyAlignment="1">
      <alignment horizontal="left" vertical="center" wrapText="1" shrinkToFit="1"/>
    </xf>
    <xf numFmtId="3" fontId="15" fillId="2" borderId="24" xfId="4" applyNumberFormat="1" applyFont="1" applyFill="1" applyBorder="1" applyAlignment="1">
      <alignment horizontal="left" vertical="center" wrapText="1" shrinkToFit="1"/>
    </xf>
    <xf numFmtId="0" fontId="9" fillId="5" borderId="25" xfId="14" quotePrefix="1" applyFill="1" applyBorder="1" applyAlignment="1">
      <alignment vertical="center" wrapText="1" shrinkToFit="1"/>
    </xf>
    <xf numFmtId="3" fontId="9" fillId="0" borderId="23" xfId="0" applyNumberFormat="1" applyFont="1" applyFill="1" applyBorder="1" applyAlignment="1">
      <alignment horizontal="right" vertical="center" wrapText="1"/>
    </xf>
    <xf numFmtId="0" fontId="7" fillId="5" borderId="25" xfId="14" quotePrefix="1" applyFont="1" applyFill="1" applyBorder="1" applyAlignment="1">
      <alignment horizontal="left" vertical="center" wrapText="1" shrinkToFit="1"/>
    </xf>
    <xf numFmtId="3" fontId="15" fillId="5" borderId="23" xfId="3" applyNumberFormat="1" applyFont="1" applyFill="1" applyBorder="1" applyAlignment="1">
      <alignment horizontal="right" vertical="center" wrapText="1" shrinkToFit="1"/>
    </xf>
    <xf numFmtId="3" fontId="15" fillId="5" borderId="24" xfId="3" applyNumberFormat="1" applyFont="1" applyFill="1" applyBorder="1" applyAlignment="1">
      <alignment horizontal="right" vertical="center" wrapText="1" shrinkToFit="1"/>
    </xf>
    <xf numFmtId="0" fontId="9" fillId="5" borderId="25" xfId="15" quotePrefix="1" applyFill="1" applyBorder="1" applyAlignment="1">
      <alignment horizontal="left" vertical="center" wrapText="1" shrinkToFit="1"/>
    </xf>
    <xf numFmtId="3" fontId="13" fillId="5" borderId="23" xfId="3" applyNumberFormat="1" applyFill="1" applyBorder="1" applyAlignment="1">
      <alignment horizontal="right" vertical="center" wrapText="1" shrinkToFit="1"/>
    </xf>
    <xf numFmtId="3" fontId="9" fillId="5" borderId="24" xfId="0" applyNumberFormat="1" applyFont="1" applyFill="1" applyBorder="1" applyAlignment="1">
      <alignment horizontal="right" vertical="center"/>
    </xf>
    <xf numFmtId="3" fontId="13" fillId="5" borderId="24" xfId="3" applyNumberFormat="1" applyFill="1" applyBorder="1" applyAlignment="1">
      <alignment horizontal="right" vertical="center" wrapText="1" shrinkToFit="1"/>
    </xf>
    <xf numFmtId="0" fontId="9" fillId="5" borderId="25" xfId="16" quotePrefix="1" applyFill="1" applyBorder="1" applyAlignment="1">
      <alignment horizontal="left" vertical="center" wrapText="1" shrinkToFit="1"/>
    </xf>
    <xf numFmtId="3" fontId="7" fillId="5" borderId="24" xfId="0" applyNumberFormat="1" applyFont="1" applyFill="1" applyBorder="1" applyAlignment="1">
      <alignment horizontal="right" vertical="center"/>
    </xf>
    <xf numFmtId="0" fontId="9" fillId="0" borderId="33" xfId="5" applyFont="1" applyBorder="1" applyAlignment="1">
      <alignment vertical="center" wrapText="1"/>
    </xf>
    <xf numFmtId="3" fontId="13" fillId="5" borderId="63" xfId="3" applyNumberFormat="1" applyFill="1" applyBorder="1" applyAlignment="1">
      <alignment horizontal="right" vertical="center" wrapText="1" shrinkToFit="1"/>
    </xf>
    <xf numFmtId="0" fontId="10" fillId="0" borderId="22" xfId="0" applyFont="1" applyBorder="1" applyAlignment="1">
      <alignment vertical="center"/>
    </xf>
    <xf numFmtId="0" fontId="7" fillId="0" borderId="21" xfId="0" applyFont="1" applyBorder="1" applyAlignment="1">
      <alignment vertical="center"/>
    </xf>
    <xf numFmtId="0" fontId="9" fillId="0" borderId="32" xfId="0" applyFont="1" applyBorder="1" applyAlignment="1">
      <alignment vertical="center" wrapText="1"/>
    </xf>
    <xf numFmtId="0" fontId="9" fillId="0" borderId="23" xfId="0" applyFont="1" applyBorder="1" applyAlignment="1">
      <alignment horizontal="right" vertical="center" wrapText="1"/>
    </xf>
    <xf numFmtId="0" fontId="9" fillId="0" borderId="24" xfId="0" applyFont="1" applyBorder="1" applyAlignment="1">
      <alignment vertical="center" wrapText="1"/>
    </xf>
    <xf numFmtId="0" fontId="7" fillId="0" borderId="64" xfId="0" applyFont="1" applyBorder="1" applyAlignment="1">
      <alignment vertical="center"/>
    </xf>
    <xf numFmtId="0" fontId="9" fillId="0" borderId="65" xfId="0" applyFont="1" applyBorder="1" applyAlignment="1">
      <alignment vertical="center" wrapText="1"/>
    </xf>
    <xf numFmtId="0" fontId="7" fillId="0" borderId="25" xfId="0" applyFont="1" applyBorder="1" applyAlignment="1">
      <alignment vertical="center" wrapText="1"/>
    </xf>
    <xf numFmtId="3" fontId="13" fillId="0" borderId="23" xfId="3" applyNumberFormat="1" applyBorder="1" applyAlignment="1">
      <alignment horizontal="right" vertical="center" wrapText="1" shrinkToFit="1"/>
    </xf>
    <xf numFmtId="3" fontId="9" fillId="0" borderId="24" xfId="0" applyNumberFormat="1" applyFont="1" applyBorder="1" applyAlignment="1">
      <alignment vertical="center"/>
    </xf>
    <xf numFmtId="0" fontId="12" fillId="0" borderId="25" xfId="0" applyFont="1" applyBorder="1" applyAlignment="1">
      <alignment vertical="center" wrapText="1"/>
    </xf>
    <xf numFmtId="0" fontId="12" fillId="0" borderId="23" xfId="0" applyFont="1" applyBorder="1" applyAlignment="1">
      <alignment horizontal="right" vertical="center" wrapText="1"/>
    </xf>
    <xf numFmtId="0" fontId="12" fillId="0" borderId="24" xfId="0" applyFont="1" applyBorder="1" applyAlignment="1">
      <alignment vertical="center" wrapText="1"/>
    </xf>
    <xf numFmtId="0" fontId="7" fillId="64" borderId="25" xfId="0" applyFont="1" applyFill="1" applyBorder="1" applyAlignment="1">
      <alignment vertical="center" wrapText="1"/>
    </xf>
    <xf numFmtId="3" fontId="13" fillId="64" borderId="23" xfId="3" applyNumberFormat="1" applyFill="1" applyBorder="1" applyAlignment="1">
      <alignment horizontal="right" vertical="center" wrapText="1" shrinkToFit="1"/>
    </xf>
    <xf numFmtId="3" fontId="9" fillId="64" borderId="24" xfId="0" applyNumberFormat="1" applyFont="1" applyFill="1" applyBorder="1" applyAlignment="1">
      <alignment vertical="center"/>
    </xf>
    <xf numFmtId="0" fontId="7" fillId="64" borderId="23" xfId="0" applyFont="1" applyFill="1" applyBorder="1" applyAlignment="1">
      <alignment horizontal="right" vertical="center" wrapText="1"/>
    </xf>
    <xf numFmtId="0" fontId="7" fillId="64" borderId="24" xfId="0" applyFont="1" applyFill="1" applyBorder="1" applyAlignment="1">
      <alignment vertical="center" wrapText="1"/>
    </xf>
    <xf numFmtId="0" fontId="7" fillId="0" borderId="25" xfId="14" quotePrefix="1" applyFont="1" applyBorder="1" applyAlignment="1">
      <alignment horizontal="left" vertical="center" wrapText="1" shrinkToFit="1"/>
    </xf>
    <xf numFmtId="3" fontId="7" fillId="0" borderId="23" xfId="3" applyNumberFormat="1" applyFont="1" applyBorder="1" applyAlignment="1">
      <alignment horizontal="right" vertical="center" wrapText="1" shrinkToFit="1"/>
    </xf>
    <xf numFmtId="3" fontId="7" fillId="0" borderId="24" xfId="3" applyNumberFormat="1" applyFont="1" applyBorder="1" applyAlignment="1">
      <alignment horizontal="right" vertical="center" wrapText="1" shrinkToFit="1"/>
    </xf>
    <xf numFmtId="0" fontId="9" fillId="0" borderId="25" xfId="14" quotePrefix="1" applyBorder="1" applyAlignment="1">
      <alignment horizontal="left" vertical="center" wrapText="1" shrinkToFit="1"/>
    </xf>
    <xf numFmtId="3" fontId="9" fillId="0" borderId="23" xfId="3" applyNumberFormat="1" applyFont="1" applyBorder="1" applyAlignment="1">
      <alignment horizontal="right" vertical="center" wrapText="1" shrinkToFit="1"/>
    </xf>
    <xf numFmtId="3" fontId="9" fillId="0" borderId="24" xfId="3" applyNumberFormat="1" applyFont="1" applyBorder="1" applyAlignment="1">
      <alignment horizontal="right" vertical="center" wrapText="1" shrinkToFit="1"/>
    </xf>
    <xf numFmtId="0" fontId="9" fillId="0" borderId="15" xfId="5" applyFont="1" applyBorder="1" applyAlignment="1">
      <alignment vertical="center" wrapText="1"/>
    </xf>
    <xf numFmtId="0" fontId="9" fillId="0" borderId="25" xfId="15" quotePrefix="1" applyBorder="1" applyAlignment="1">
      <alignment horizontal="left" vertical="center" wrapText="1" shrinkToFit="1"/>
    </xf>
    <xf numFmtId="0" fontId="9" fillId="0" borderId="25" xfId="16" quotePrefix="1" applyBorder="1" applyAlignment="1">
      <alignment horizontal="left" vertical="center" wrapText="1" shrinkToFit="1"/>
    </xf>
    <xf numFmtId="0" fontId="9" fillId="0" borderId="25" xfId="11" quotePrefix="1" applyBorder="1" applyAlignment="1">
      <alignment horizontal="left" vertical="center" wrapText="1" shrinkToFit="1"/>
    </xf>
    <xf numFmtId="0" fontId="9" fillId="0" borderId="66" xfId="11" quotePrefix="1" applyBorder="1" applyAlignment="1">
      <alignment horizontal="left" vertical="center" wrapText="1" shrinkToFit="1"/>
    </xf>
    <xf numFmtId="3" fontId="9" fillId="0" borderId="34" xfId="3" applyNumberFormat="1" applyFont="1" applyBorder="1" applyAlignment="1">
      <alignment horizontal="right" vertical="center" wrapText="1" shrinkToFit="1"/>
    </xf>
    <xf numFmtId="3" fontId="9" fillId="0" borderId="35" xfId="3" applyNumberFormat="1" applyFont="1" applyBorder="1" applyAlignment="1">
      <alignment horizontal="right" vertical="center" wrapText="1" shrinkToFit="1"/>
    </xf>
    <xf numFmtId="0" fontId="9" fillId="5" borderId="25" xfId="11" quotePrefix="1" applyFill="1" applyBorder="1" applyAlignment="1">
      <alignment horizontal="left" vertical="center" wrapText="1" shrinkToFit="1"/>
    </xf>
    <xf numFmtId="0" fontId="9" fillId="0" borderId="33" xfId="393" applyFont="1" applyBorder="1" applyAlignment="1">
      <alignment vertical="center" wrapText="1"/>
    </xf>
    <xf numFmtId="49" fontId="7" fillId="0" borderId="33" xfId="393" applyNumberFormat="1" applyFont="1" applyBorder="1" applyAlignment="1">
      <alignment vertical="center" wrapText="1"/>
    </xf>
    <xf numFmtId="0" fontId="9" fillId="5" borderId="66" xfId="16" quotePrefix="1" applyFill="1" applyBorder="1" applyAlignment="1">
      <alignment horizontal="left" vertical="center" wrapText="1" shrinkToFit="1"/>
    </xf>
    <xf numFmtId="3" fontId="13" fillId="5" borderId="34" xfId="3" applyNumberFormat="1" applyFill="1" applyBorder="1" applyAlignment="1">
      <alignment horizontal="right" vertical="center" wrapText="1" shrinkToFit="1"/>
    </xf>
    <xf numFmtId="3" fontId="9" fillId="5" borderId="35" xfId="0" applyNumberFormat="1" applyFont="1" applyFill="1" applyBorder="1" applyAlignment="1">
      <alignment horizontal="right" vertical="center"/>
    </xf>
    <xf numFmtId="49" fontId="9" fillId="0" borderId="67" xfId="393" applyNumberFormat="1" applyFont="1" applyBorder="1" applyAlignment="1">
      <alignment vertical="center" wrapText="1"/>
    </xf>
    <xf numFmtId="3" fontId="9" fillId="0" borderId="63" xfId="3" applyNumberFormat="1" applyFont="1" applyBorder="1" applyAlignment="1">
      <alignment horizontal="right" vertical="center" wrapText="1" shrinkToFit="1"/>
    </xf>
    <xf numFmtId="3" fontId="9" fillId="0" borderId="24" xfId="0" applyNumberFormat="1" applyFont="1" applyFill="1" applyBorder="1" applyAlignment="1">
      <alignment vertical="center"/>
    </xf>
    <xf numFmtId="164" fontId="9" fillId="0" borderId="15" xfId="197" applyNumberFormat="1" applyFont="1" applyFill="1" applyBorder="1" applyAlignment="1">
      <alignment vertical="center" wrapText="1"/>
    </xf>
    <xf numFmtId="164" fontId="10" fillId="2" borderId="15" xfId="197" applyNumberFormat="1" applyFont="1" applyFill="1" applyBorder="1" applyAlignment="1">
      <alignment vertical="center" wrapText="1"/>
    </xf>
    <xf numFmtId="0" fontId="7" fillId="0" borderId="15" xfId="0" applyFont="1" applyBorder="1" applyAlignment="1">
      <alignment horizontal="left" vertical="center" wrapText="1" indent="1"/>
    </xf>
    <xf numFmtId="0" fontId="9" fillId="0" borderId="15" xfId="0" applyFont="1" applyBorder="1" applyAlignment="1">
      <alignment horizontal="left" vertical="center" wrapText="1" indent="2"/>
    </xf>
    <xf numFmtId="0" fontId="9" fillId="0" borderId="15" xfId="0" applyFont="1" applyBorder="1" applyAlignment="1">
      <alignment horizontal="left" vertical="center" wrapText="1" indent="3"/>
    </xf>
    <xf numFmtId="0" fontId="9" fillId="0" borderId="15" xfId="0" applyFont="1" applyBorder="1" applyAlignment="1">
      <alignment horizontal="left" vertical="center" wrapText="1" indent="4"/>
    </xf>
    <xf numFmtId="0" fontId="9" fillId="0" borderId="15" xfId="0" applyFont="1" applyBorder="1" applyAlignment="1">
      <alignment horizontal="justify" vertical="center" wrapText="1"/>
    </xf>
    <xf numFmtId="0" fontId="10" fillId="0" borderId="14" xfId="1" applyFont="1" applyFill="1" applyBorder="1" applyAlignment="1">
      <alignment vertical="center" wrapText="1"/>
    </xf>
    <xf numFmtId="0" fontId="9" fillId="0" borderId="12" xfId="0" applyFont="1" applyBorder="1" applyAlignment="1">
      <alignment horizontal="left" vertical="center" wrapText="1" indent="3"/>
    </xf>
    <xf numFmtId="3" fontId="9" fillId="0" borderId="68" xfId="0" applyNumberFormat="1" applyFont="1" applyFill="1" applyBorder="1" applyAlignment="1">
      <alignment vertical="center"/>
    </xf>
    <xf numFmtId="164" fontId="9" fillId="0" borderId="12" xfId="197" applyNumberFormat="1" applyFont="1" applyBorder="1" applyAlignment="1">
      <alignment vertical="center"/>
    </xf>
    <xf numFmtId="0" fontId="9" fillId="0" borderId="68" xfId="0" applyFont="1" applyBorder="1" applyAlignment="1">
      <alignment horizontal="justify" vertical="center" wrapText="1"/>
    </xf>
    <xf numFmtId="164" fontId="9" fillId="0" borderId="12" xfId="197" applyNumberFormat="1" applyFont="1" applyBorder="1" applyAlignment="1">
      <alignment horizontal="right" vertical="center"/>
    </xf>
    <xf numFmtId="164" fontId="9" fillId="0" borderId="69" xfId="197" applyNumberFormat="1" applyFont="1" applyBorder="1" applyAlignment="1">
      <alignment vertical="center"/>
    </xf>
    <xf numFmtId="164" fontId="10" fillId="0" borderId="15" xfId="197" applyNumberFormat="1" applyFont="1" applyFill="1" applyBorder="1" applyAlignment="1">
      <alignment vertical="center" wrapText="1"/>
    </xf>
    <xf numFmtId="3" fontId="12" fillId="0" borderId="6" xfId="197" applyNumberFormat="1" applyFont="1" applyFill="1" applyBorder="1" applyAlignment="1">
      <alignment vertical="center" wrapText="1"/>
    </xf>
    <xf numFmtId="3" fontId="9" fillId="0" borderId="10" xfId="1" applyNumberFormat="1" applyFont="1" applyFill="1" applyBorder="1" applyAlignment="1">
      <alignment vertical="center" wrapText="1"/>
    </xf>
    <xf numFmtId="3" fontId="7" fillId="0" borderId="10" xfId="1" applyNumberFormat="1" applyFont="1" applyFill="1" applyBorder="1" applyAlignment="1">
      <alignment vertical="center"/>
    </xf>
    <xf numFmtId="3" fontId="9" fillId="0" borderId="10" xfId="197" applyNumberFormat="1" applyFont="1" applyFill="1" applyBorder="1" applyAlignment="1">
      <alignment vertical="center" wrapText="1"/>
    </xf>
    <xf numFmtId="3" fontId="9" fillId="0" borderId="10" xfId="197" applyNumberFormat="1" applyFont="1" applyBorder="1" applyAlignment="1">
      <alignment vertical="center" wrapText="1"/>
    </xf>
    <xf numFmtId="3" fontId="10" fillId="0" borderId="10" xfId="1" applyNumberFormat="1" applyFont="1" applyFill="1" applyBorder="1" applyAlignment="1">
      <alignment vertical="center"/>
    </xf>
    <xf numFmtId="3" fontId="12" fillId="0" borderId="10" xfId="197" applyNumberFormat="1" applyFont="1" applyFill="1" applyBorder="1" applyAlignment="1">
      <alignment vertical="center" wrapText="1"/>
    </xf>
    <xf numFmtId="3" fontId="17" fillId="0" borderId="11" xfId="0" applyNumberFormat="1" applyFont="1" applyFill="1" applyBorder="1" applyAlignment="1">
      <alignment vertical="center" wrapText="1"/>
    </xf>
    <xf numFmtId="3" fontId="7" fillId="0" borderId="10" xfId="197" applyNumberFormat="1" applyFont="1" applyFill="1" applyBorder="1" applyAlignment="1">
      <alignment horizontal="right" vertical="center"/>
    </xf>
    <xf numFmtId="3" fontId="7" fillId="0" borderId="10" xfId="197" applyNumberFormat="1" applyFont="1" applyFill="1" applyBorder="1" applyAlignment="1">
      <alignment vertical="center"/>
    </xf>
    <xf numFmtId="3" fontId="9" fillId="0" borderId="10" xfId="0" applyNumberFormat="1" applyFont="1" applyFill="1" applyBorder="1" applyAlignment="1">
      <alignment horizontal="justify" vertical="center" wrapText="1"/>
    </xf>
    <xf numFmtId="3" fontId="9" fillId="0" borderId="10" xfId="197" applyNumberFormat="1" applyFont="1" applyFill="1" applyBorder="1" applyAlignment="1">
      <alignment horizontal="right" vertical="center"/>
    </xf>
    <xf numFmtId="3" fontId="9" fillId="0" borderId="10" xfId="197" applyNumberFormat="1" applyFont="1" applyFill="1" applyBorder="1" applyAlignment="1">
      <alignment vertical="center"/>
    </xf>
    <xf numFmtId="3" fontId="9" fillId="0" borderId="10" xfId="21" applyNumberFormat="1" applyFont="1" applyFill="1" applyBorder="1" applyAlignment="1">
      <alignment vertical="center"/>
    </xf>
    <xf numFmtId="3" fontId="10" fillId="0" borderId="6" xfId="1" applyNumberFormat="1" applyFont="1" applyFill="1" applyBorder="1" applyAlignment="1">
      <alignment vertical="center" wrapText="1"/>
    </xf>
    <xf numFmtId="3" fontId="10" fillId="0" borderId="6" xfId="197" applyNumberFormat="1" applyFont="1" applyFill="1" applyBorder="1" applyAlignment="1">
      <alignment vertical="center" wrapText="1"/>
    </xf>
    <xf numFmtId="3" fontId="10" fillId="0" borderId="6" xfId="99" applyNumberFormat="1" applyFont="1" applyBorder="1" applyAlignment="1">
      <alignment vertical="center" wrapText="1"/>
    </xf>
    <xf numFmtId="3" fontId="9" fillId="0" borderId="10" xfId="197" applyNumberFormat="1" applyFont="1" applyFill="1" applyBorder="1" applyAlignment="1">
      <alignment horizontal="right" vertical="center" wrapText="1"/>
    </xf>
    <xf numFmtId="3" fontId="12" fillId="0" borderId="10" xfId="197" applyNumberFormat="1" applyFont="1" applyFill="1" applyBorder="1" applyAlignment="1">
      <alignment horizontal="right" vertical="center" wrapText="1"/>
    </xf>
    <xf numFmtId="3" fontId="9" fillId="0" borderId="10" xfId="197" applyNumberFormat="1" applyFont="1" applyFill="1" applyBorder="1" applyAlignment="1">
      <alignment horizontal="center" vertical="center" wrapText="1"/>
    </xf>
    <xf numFmtId="0" fontId="9" fillId="0" borderId="10" xfId="5" applyFont="1" applyFill="1" applyBorder="1" applyAlignment="1">
      <alignment vertical="top" wrapText="1"/>
    </xf>
    <xf numFmtId="0" fontId="7" fillId="0" borderId="0" xfId="0" applyFont="1"/>
    <xf numFmtId="165" fontId="16" fillId="0" borderId="10" xfId="195" applyNumberFormat="1" applyFont="1" applyBorder="1" applyAlignment="1">
      <alignment wrapText="1"/>
    </xf>
    <xf numFmtId="165" fontId="17" fillId="0" borderId="10" xfId="195" applyNumberFormat="1" applyFont="1" applyBorder="1" applyAlignment="1">
      <alignment wrapText="1"/>
    </xf>
    <xf numFmtId="3" fontId="8" fillId="0" borderId="9" xfId="18" applyNumberFormat="1" applyFont="1" applyFill="1" applyBorder="1" applyAlignment="1">
      <alignment horizontal="right"/>
    </xf>
    <xf numFmtId="0" fontId="13" fillId="0" borderId="10" xfId="4" applyNumberFormat="1" applyBorder="1" applyAlignment="1">
      <alignment horizontal="left" wrapText="1" indent="4"/>
    </xf>
    <xf numFmtId="0" fontId="9" fillId="0" borderId="10" xfId="5" quotePrefix="1" applyFont="1" applyFill="1" applyBorder="1" applyAlignment="1">
      <alignment horizontal="left" vertical="top" wrapText="1" indent="7"/>
    </xf>
    <xf numFmtId="164" fontId="9" fillId="0" borderId="10" xfId="0" applyNumberFormat="1" applyFont="1" applyBorder="1" applyAlignment="1">
      <alignment wrapText="1"/>
    </xf>
    <xf numFmtId="3" fontId="9" fillId="0" borderId="12" xfId="18" applyNumberFormat="1" applyFont="1" applyFill="1" applyBorder="1" applyAlignment="1">
      <alignment horizontal="right"/>
    </xf>
    <xf numFmtId="0" fontId="17" fillId="0" borderId="12" xfId="99" applyFont="1" applyBorder="1" applyAlignment="1">
      <alignment horizontal="left" wrapText="1" indent="3"/>
    </xf>
    <xf numFmtId="165" fontId="17" fillId="0" borderId="12" xfId="195" applyNumberFormat="1" applyFont="1" applyBorder="1" applyAlignment="1">
      <alignment wrapText="1"/>
    </xf>
    <xf numFmtId="164" fontId="7" fillId="0" borderId="0" xfId="0" applyNumberFormat="1" applyFont="1" applyAlignment="1"/>
    <xf numFmtId="0" fontId="10" fillId="0" borderId="6" xfId="24" applyFont="1" applyBorder="1" applyAlignment="1">
      <alignment vertical="top" wrapText="1"/>
    </xf>
    <xf numFmtId="164" fontId="12" fillId="0" borderId="10" xfId="197" applyNumberFormat="1" applyFont="1" applyFill="1" applyBorder="1" applyAlignment="1">
      <alignment wrapText="1"/>
    </xf>
    <xf numFmtId="164" fontId="9" fillId="0" borderId="9" xfId="197" applyNumberFormat="1" applyFont="1" applyFill="1" applyBorder="1" applyAlignment="1">
      <alignment horizontal="right" wrapText="1"/>
    </xf>
    <xf numFmtId="164" fontId="9" fillId="0" borderId="9" xfId="197" applyNumberFormat="1" applyFont="1" applyFill="1" applyBorder="1" applyAlignment="1">
      <alignment wrapText="1"/>
    </xf>
    <xf numFmtId="164" fontId="7" fillId="2" borderId="10" xfId="197" applyNumberFormat="1" applyFont="1" applyFill="1" applyBorder="1" applyAlignment="1">
      <alignment wrapText="1"/>
    </xf>
    <xf numFmtId="164" fontId="9" fillId="2" borderId="9" xfId="197" applyNumberFormat="1" applyFont="1" applyFill="1" applyBorder="1" applyAlignment="1">
      <alignment horizontal="right" wrapText="1"/>
    </xf>
    <xf numFmtId="164" fontId="9" fillId="2" borderId="9" xfId="197" applyNumberFormat="1" applyFont="1" applyFill="1" applyBorder="1" applyAlignment="1">
      <alignment wrapText="1"/>
    </xf>
    <xf numFmtId="3" fontId="92" fillId="0" borderId="10" xfId="394" applyNumberFormat="1" applyFont="1" applyBorder="1"/>
    <xf numFmtId="3" fontId="93" fillId="0" borderId="10" xfId="394" applyNumberFormat="1" applyFont="1" applyBorder="1"/>
    <xf numFmtId="0" fontId="13" fillId="0" borderId="10" xfId="4" applyNumberFormat="1" applyFont="1" applyBorder="1" applyAlignment="1">
      <alignment horizontal="left" wrapText="1" indent="4"/>
    </xf>
    <xf numFmtId="0" fontId="13" fillId="0" borderId="10" xfId="4" applyNumberFormat="1" applyFont="1" applyBorder="1" applyAlignment="1">
      <alignment horizontal="left" wrapText="1" indent="5"/>
    </xf>
    <xf numFmtId="3" fontId="9" fillId="0" borderId="10" xfId="0" applyNumberFormat="1" applyFont="1" applyBorder="1" applyAlignment="1">
      <alignment horizontal="right" vertical="center" wrapText="1"/>
    </xf>
    <xf numFmtId="0" fontId="93" fillId="0" borderId="10" xfId="394" applyFont="1" applyBorder="1" applyAlignment="1">
      <alignment wrapText="1"/>
    </xf>
    <xf numFmtId="0" fontId="13" fillId="0" borderId="10" xfId="4" applyNumberFormat="1" applyFont="1" applyBorder="1" applyAlignment="1">
      <alignment horizontal="left" wrapText="1" indent="6"/>
    </xf>
    <xf numFmtId="0" fontId="12" fillId="0" borderId="0" xfId="197" applyFont="1" applyFill="1" applyBorder="1" applyAlignment="1">
      <alignment horizontal="left" vertical="top" wrapText="1"/>
    </xf>
    <xf numFmtId="0" fontId="9" fillId="0" borderId="10" xfId="5" applyFont="1" applyFill="1" applyBorder="1" applyAlignment="1">
      <alignment horizontal="left" wrapText="1" indent="3"/>
    </xf>
    <xf numFmtId="0" fontId="9" fillId="0" borderId="10" xfId="5" quotePrefix="1" applyFont="1" applyFill="1" applyBorder="1" applyAlignment="1">
      <alignment horizontal="left" wrapText="1" indent="7"/>
    </xf>
    <xf numFmtId="0" fontId="8" fillId="0" borderId="0" xfId="0" applyFont="1" applyFill="1"/>
    <xf numFmtId="0" fontId="9" fillId="0" borderId="0" xfId="0" applyFont="1"/>
    <xf numFmtId="164" fontId="9" fillId="0" borderId="0" xfId="0" applyNumberFormat="1" applyFont="1"/>
    <xf numFmtId="0" fontId="11" fillId="0" borderId="0" xfId="0" applyFont="1" applyFill="1" applyAlignment="1">
      <alignment horizontal="center" vertical="center"/>
    </xf>
    <xf numFmtId="0" fontId="7" fillId="0" borderId="0" xfId="0" applyFont="1" applyAlignment="1">
      <alignment horizontal="center"/>
    </xf>
    <xf numFmtId="0" fontId="8" fillId="0" borderId="0" xfId="0" applyFont="1"/>
    <xf numFmtId="0" fontId="11" fillId="0" borderId="0" xfId="0" applyFont="1" applyFill="1" applyAlignment="1">
      <alignment horizontal="center"/>
    </xf>
    <xf numFmtId="0" fontId="12" fillId="0" borderId="0" xfId="197" applyFont="1" applyBorder="1" applyAlignment="1">
      <alignment horizontal="left" vertical="top" wrapText="1"/>
    </xf>
    <xf numFmtId="164" fontId="9" fillId="0" borderId="0" xfId="0" applyNumberFormat="1" applyFont="1" applyAlignment="1">
      <alignment wrapText="1"/>
    </xf>
    <xf numFmtId="0" fontId="9" fillId="0" borderId="0" xfId="395" applyFont="1"/>
    <xf numFmtId="164" fontId="20" fillId="0" borderId="0" xfId="2" applyNumberFormat="1" applyFont="1" applyFill="1" applyBorder="1" applyAlignment="1">
      <alignment horizontal="left" vertical="center" wrapText="1"/>
    </xf>
    <xf numFmtId="164" fontId="8" fillId="0" borderId="0" xfId="197" applyNumberFormat="1" applyFont="1" applyFill="1" applyBorder="1" applyAlignment="1">
      <alignment horizontal="left" wrapText="1"/>
    </xf>
    <xf numFmtId="164" fontId="8" fillId="0" borderId="0" xfId="197" applyNumberFormat="1" applyFont="1" applyFill="1" applyBorder="1" applyAlignment="1">
      <alignment horizontal="center" wrapText="1"/>
    </xf>
    <xf numFmtId="0" fontId="9" fillId="0" borderId="0" xfId="395" applyFont="1" applyFill="1"/>
    <xf numFmtId="0" fontId="7" fillId="0" borderId="0" xfId="395" applyFont="1" applyAlignment="1">
      <alignment horizontal="center"/>
    </xf>
    <xf numFmtId="164" fontId="8" fillId="41" borderId="23" xfId="8" applyNumberFormat="1" applyFont="1" applyFill="1" applyBorder="1" applyAlignment="1">
      <alignment horizontal="right" vertical="center" wrapText="1"/>
    </xf>
    <xf numFmtId="164" fontId="7" fillId="64" borderId="25" xfId="8" applyNumberFormat="1" applyFont="1" applyFill="1" applyBorder="1" applyAlignment="1">
      <alignment wrapText="1"/>
    </xf>
    <xf numFmtId="0" fontId="12" fillId="0" borderId="0" xfId="8" applyFont="1" applyFill="1" applyBorder="1" applyAlignment="1">
      <alignment horizontal="left" vertical="center" wrapText="1"/>
    </xf>
    <xf numFmtId="0" fontId="13" fillId="41" borderId="23" xfId="98" applyNumberFormat="1" applyFill="1" applyBorder="1">
      <alignment horizontal="left" wrapText="1" indent="1"/>
    </xf>
    <xf numFmtId="164" fontId="7" fillId="64" borderId="25" xfId="8" applyNumberFormat="1" applyFont="1" applyFill="1" applyBorder="1" applyAlignment="1">
      <alignment horizontal="left" vertical="center" wrapText="1"/>
    </xf>
    <xf numFmtId="3" fontId="15" fillId="64" borderId="23" xfId="90" applyNumberFormat="1" applyFont="1" applyFill="1" applyBorder="1" applyAlignment="1">
      <alignment wrapText="1" shrinkToFit="1"/>
    </xf>
    <xf numFmtId="3" fontId="15" fillId="64" borderId="24" xfId="90" applyNumberFormat="1" applyFont="1" applyFill="1" applyBorder="1" applyAlignment="1">
      <alignment wrapText="1" shrinkToFit="1"/>
    </xf>
    <xf numFmtId="0" fontId="13" fillId="5" borderId="25" xfId="98" applyNumberFormat="1" applyBorder="1" applyAlignment="1">
      <alignment wrapText="1"/>
    </xf>
    <xf numFmtId="0" fontId="15" fillId="64" borderId="25" xfId="98" applyNumberFormat="1" applyFont="1" applyFill="1" applyBorder="1" applyAlignment="1">
      <alignment wrapText="1"/>
    </xf>
    <xf numFmtId="164" fontId="8" fillId="0" borderId="23" xfId="8" applyNumberFormat="1" applyFont="1" applyFill="1" applyBorder="1" applyAlignment="1">
      <alignment horizontal="right" wrapText="1"/>
    </xf>
    <xf numFmtId="164" fontId="9" fillId="0" borderId="8" xfId="8" applyNumberFormat="1" applyFont="1" applyFill="1" applyBorder="1" applyAlignment="1">
      <alignment wrapText="1"/>
    </xf>
    <xf numFmtId="164" fontId="9" fillId="0" borderId="23" xfId="8" applyNumberFormat="1" applyFont="1" applyFill="1" applyBorder="1" applyAlignment="1">
      <alignment horizontal="right" vertical="center" wrapText="1"/>
    </xf>
    <xf numFmtId="164" fontId="8" fillId="0" borderId="24" xfId="8" applyNumberFormat="1" applyFont="1" applyFill="1" applyBorder="1" applyAlignment="1">
      <alignment wrapText="1"/>
    </xf>
    <xf numFmtId="0" fontId="13" fillId="0" borderId="8" xfId="4" applyNumberFormat="1" applyFill="1" applyBorder="1" applyAlignment="1">
      <alignment horizontal="left" wrapText="1" indent="3" shrinkToFit="1"/>
    </xf>
    <xf numFmtId="0" fontId="9" fillId="0" borderId="0" xfId="395" applyFont="1" applyFill="1" applyAlignment="1">
      <alignment horizontal="center"/>
    </xf>
    <xf numFmtId="164" fontId="7" fillId="65" borderId="25" xfId="8" applyNumberFormat="1" applyFont="1" applyFill="1" applyBorder="1" applyAlignment="1">
      <alignment horizontal="left" wrapText="1"/>
    </xf>
    <xf numFmtId="164" fontId="7" fillId="65" borderId="23" xfId="8" applyNumberFormat="1" applyFont="1" applyFill="1" applyBorder="1" applyAlignment="1">
      <alignment horizontal="left" wrapText="1"/>
    </xf>
    <xf numFmtId="164" fontId="7" fillId="65" borderId="24" xfId="8" applyNumberFormat="1" applyFont="1" applyFill="1" applyBorder="1" applyAlignment="1">
      <alignment horizontal="left" wrapText="1"/>
    </xf>
    <xf numFmtId="164" fontId="9" fillId="0" borderId="23" xfId="8" applyNumberFormat="1" applyFont="1" applyFill="1" applyBorder="1" applyAlignment="1">
      <alignment horizontal="right" wrapText="1"/>
    </xf>
    <xf numFmtId="0" fontId="15" fillId="5" borderId="25" xfId="98" applyNumberFormat="1" applyFont="1" applyBorder="1" applyAlignment="1">
      <alignment wrapText="1"/>
    </xf>
    <xf numFmtId="164" fontId="10" fillId="0" borderId="0" xfId="395" applyNumberFormat="1" applyFont="1" applyFill="1" applyAlignment="1">
      <alignment wrapText="1"/>
    </xf>
    <xf numFmtId="164" fontId="9" fillId="0" borderId="0" xfId="395" applyNumberFormat="1" applyFont="1" applyFill="1" applyBorder="1" applyAlignment="1">
      <alignment horizontal="center" vertical="center"/>
    </xf>
    <xf numFmtId="0" fontId="9" fillId="0" borderId="0" xfId="12" applyFont="1" applyFill="1" applyBorder="1" applyAlignment="1">
      <alignment vertical="top"/>
    </xf>
    <xf numFmtId="0" fontId="9" fillId="0" borderId="0" xfId="12" applyFont="1" applyFill="1" applyBorder="1" applyAlignment="1">
      <alignment horizontal="center" vertical="top" wrapText="1"/>
    </xf>
    <xf numFmtId="0" fontId="9" fillId="0" borderId="0" xfId="1" applyFont="1" applyBorder="1" applyAlignment="1">
      <alignment horizontal="center" vertical="top" wrapText="1"/>
    </xf>
    <xf numFmtId="0" fontId="22" fillId="0" borderId="48" xfId="1" applyFont="1" applyFill="1" applyBorder="1" applyAlignment="1">
      <alignment horizontal="justify" vertical="center"/>
    </xf>
    <xf numFmtId="0" fontId="22" fillId="0" borderId="48" xfId="1" applyFont="1" applyBorder="1" applyAlignment="1">
      <alignment horizontal="justify" vertical="center"/>
    </xf>
    <xf numFmtId="0" fontId="22" fillId="0" borderId="20" xfId="1" applyFont="1" applyBorder="1" applyAlignment="1">
      <alignment vertical="center" wrapText="1"/>
    </xf>
    <xf numFmtId="0" fontId="22" fillId="0" borderId="0" xfId="1" applyFont="1" applyBorder="1" applyAlignment="1">
      <alignment horizontal="justify" vertical="center"/>
    </xf>
    <xf numFmtId="0" fontId="22" fillId="0" borderId="0" xfId="1" applyFont="1" applyBorder="1" applyAlignment="1">
      <alignment vertical="center" wrapText="1"/>
    </xf>
    <xf numFmtId="1" fontId="22" fillId="0" borderId="0" xfId="396" applyNumberFormat="1" applyFont="1" applyAlignment="1">
      <alignment wrapText="1"/>
    </xf>
    <xf numFmtId="1" fontId="9" fillId="0" borderId="0" xfId="396" applyNumberFormat="1" applyFont="1"/>
    <xf numFmtId="3" fontId="11" fillId="0" borderId="0" xfId="395" applyNumberFormat="1" applyFont="1" applyAlignment="1">
      <alignment horizontal="right"/>
    </xf>
    <xf numFmtId="1" fontId="22" fillId="0" borderId="0" xfId="396" applyNumberFormat="1" applyFont="1"/>
    <xf numFmtId="1" fontId="9" fillId="0" borderId="0" xfId="396" applyNumberFormat="1" applyFont="1" applyFill="1"/>
    <xf numFmtId="1" fontId="22" fillId="0" borderId="0" xfId="396" applyNumberFormat="1" applyFont="1" applyFill="1"/>
    <xf numFmtId="1" fontId="98" fillId="0" borderId="0" xfId="396" applyNumberFormat="1" applyFont="1"/>
    <xf numFmtId="0" fontId="26" fillId="0" borderId="0" xfId="395" applyFont="1" applyAlignment="1">
      <alignment wrapText="1"/>
    </xf>
    <xf numFmtId="0" fontId="26" fillId="0" borderId="0" xfId="395" applyFont="1" applyAlignment="1">
      <alignment horizontal="left"/>
    </xf>
    <xf numFmtId="1" fontId="22" fillId="0" borderId="0" xfId="396" applyNumberFormat="1" applyFont="1" applyFill="1" applyAlignment="1">
      <alignment wrapText="1"/>
    </xf>
    <xf numFmtId="3" fontId="26" fillId="0" borderId="0" xfId="396" applyNumberFormat="1" applyFont="1" applyAlignment="1">
      <alignment wrapText="1"/>
    </xf>
    <xf numFmtId="3" fontId="8" fillId="0" borderId="0" xfId="396" applyNumberFormat="1" applyFont="1"/>
    <xf numFmtId="3" fontId="26" fillId="0" borderId="0" xfId="396" applyNumberFormat="1" applyFont="1"/>
    <xf numFmtId="1" fontId="97" fillId="0" borderId="0" xfId="396" applyNumberFormat="1" applyFont="1"/>
    <xf numFmtId="1" fontId="7" fillId="0" borderId="0" xfId="396" applyNumberFormat="1" applyFont="1"/>
    <xf numFmtId="1" fontId="8" fillId="0" borderId="0" xfId="396" applyNumberFormat="1" applyFont="1"/>
    <xf numFmtId="0" fontId="10" fillId="0" borderId="6" xfId="24" applyFont="1" applyBorder="1" applyAlignment="1">
      <alignment wrapText="1"/>
    </xf>
    <xf numFmtId="0" fontId="10" fillId="0" borderId="6" xfId="99" applyFont="1" applyFill="1" applyBorder="1" applyAlignment="1"/>
    <xf numFmtId="3" fontId="9" fillId="0" borderId="9" xfId="166" applyNumberFormat="1" applyFont="1" applyFill="1" applyBorder="1" applyAlignment="1">
      <alignment horizontal="right"/>
    </xf>
    <xf numFmtId="3" fontId="9" fillId="0" borderId="75" xfId="166" applyNumberFormat="1" applyFont="1" applyFill="1" applyBorder="1" applyAlignment="1">
      <alignment horizontal="right"/>
    </xf>
    <xf numFmtId="3" fontId="9" fillId="0" borderId="73" xfId="166" applyNumberFormat="1" applyFont="1" applyFill="1" applyBorder="1" applyAlignment="1">
      <alignment horizontal="right"/>
    </xf>
    <xf numFmtId="0" fontId="9" fillId="0" borderId="0" xfId="5" applyFont="1" applyFill="1" applyBorder="1" applyAlignment="1">
      <alignment horizontal="left" wrapText="1"/>
    </xf>
    <xf numFmtId="0" fontId="13" fillId="0" borderId="76" xfId="4" applyNumberFormat="1" applyFont="1" applyBorder="1" applyAlignment="1">
      <alignment horizontal="left" wrapText="1" indent="5"/>
    </xf>
    <xf numFmtId="3" fontId="93" fillId="0" borderId="0" xfId="394" applyNumberFormat="1" applyFont="1" applyBorder="1"/>
    <xf numFmtId="0" fontId="13" fillId="0" borderId="76" xfId="4" applyNumberFormat="1" applyBorder="1" applyAlignment="1">
      <alignment horizontal="left" wrapText="1" indent="4"/>
    </xf>
    <xf numFmtId="3" fontId="9" fillId="0" borderId="0" xfId="0" applyNumberFormat="1" applyFont="1" applyBorder="1" applyAlignment="1">
      <alignment horizontal="right" vertical="center" wrapText="1"/>
    </xf>
    <xf numFmtId="0" fontId="9" fillId="0" borderId="76" xfId="5" quotePrefix="1" applyFont="1" applyFill="1" applyBorder="1" applyAlignment="1">
      <alignment horizontal="left" vertical="top" wrapText="1" indent="7"/>
    </xf>
    <xf numFmtId="0" fontId="12" fillId="0" borderId="0" xfId="197" applyFont="1" applyBorder="1" applyAlignment="1">
      <alignment vertical="top" wrapText="1"/>
    </xf>
    <xf numFmtId="0" fontId="10" fillId="0" borderId="76" xfId="17" applyFont="1" applyBorder="1" applyAlignment="1">
      <alignment wrapText="1"/>
    </xf>
    <xf numFmtId="0" fontId="10" fillId="0" borderId="0" xfId="1" applyFont="1" applyFill="1" applyBorder="1" applyAlignment="1">
      <alignment vertical="center"/>
    </xf>
    <xf numFmtId="164" fontId="12" fillId="0" borderId="0" xfId="197" applyNumberFormat="1" applyFont="1" applyFill="1" applyBorder="1" applyAlignment="1">
      <alignment wrapText="1"/>
    </xf>
    <xf numFmtId="164" fontId="9" fillId="0" borderId="76" xfId="197" applyNumberFormat="1" applyFont="1" applyFill="1" applyBorder="1" applyAlignment="1">
      <alignment wrapText="1"/>
    </xf>
    <xf numFmtId="164" fontId="9" fillId="0" borderId="0" xfId="197" applyNumberFormat="1" applyFont="1" applyFill="1" applyBorder="1" applyAlignment="1">
      <alignment horizontal="right" wrapText="1"/>
    </xf>
    <xf numFmtId="164" fontId="9" fillId="0" borderId="0" xfId="197" applyNumberFormat="1" applyFont="1" applyFill="1" applyBorder="1" applyAlignment="1">
      <alignment wrapText="1"/>
    </xf>
    <xf numFmtId="164" fontId="12" fillId="0" borderId="76" xfId="197" applyNumberFormat="1" applyFont="1" applyFill="1" applyBorder="1" applyAlignment="1">
      <alignment wrapText="1"/>
    </xf>
    <xf numFmtId="164" fontId="7" fillId="5" borderId="76" xfId="197" applyNumberFormat="1" applyFont="1" applyFill="1" applyBorder="1" applyAlignment="1">
      <alignment wrapText="1"/>
    </xf>
    <xf numFmtId="164" fontId="9" fillId="5" borderId="0" xfId="197" applyNumberFormat="1" applyFont="1" applyFill="1" applyBorder="1" applyAlignment="1">
      <alignment horizontal="right" wrapText="1"/>
    </xf>
    <xf numFmtId="164" fontId="9" fillId="5" borderId="0" xfId="197" applyNumberFormat="1" applyFont="1" applyFill="1" applyBorder="1" applyAlignment="1">
      <alignment wrapText="1"/>
    </xf>
    <xf numFmtId="0" fontId="7" fillId="0" borderId="76" xfId="5" applyFont="1" applyFill="1" applyBorder="1" applyAlignment="1">
      <alignment horizontal="left" vertical="top" wrapText="1" indent="3"/>
    </xf>
    <xf numFmtId="3" fontId="92" fillId="0" borderId="0" xfId="394" applyNumberFormat="1" applyFont="1" applyBorder="1"/>
    <xf numFmtId="0" fontId="9" fillId="0" borderId="76" xfId="5" applyFont="1" applyFill="1" applyBorder="1" applyAlignment="1">
      <alignment horizontal="left" vertical="top" wrapText="1" indent="4"/>
    </xf>
    <xf numFmtId="0" fontId="9" fillId="0" borderId="76" xfId="5" applyFont="1" applyFill="1" applyBorder="1" applyAlignment="1">
      <alignment horizontal="left" vertical="top" wrapText="1" indent="6"/>
    </xf>
    <xf numFmtId="0" fontId="13" fillId="0" borderId="76" xfId="4" applyNumberFormat="1" applyFont="1" applyBorder="1" applyAlignment="1">
      <alignment horizontal="left" wrapText="1" indent="4"/>
    </xf>
    <xf numFmtId="164" fontId="12" fillId="0" borderId="7" xfId="197" applyNumberFormat="1" applyFont="1" applyBorder="1" applyAlignment="1">
      <alignment vertical="top" wrapText="1"/>
    </xf>
    <xf numFmtId="164" fontId="9" fillId="0" borderId="23" xfId="197" applyNumberFormat="1" applyFont="1" applyBorder="1" applyAlignment="1">
      <alignment horizontal="right" vertical="top" wrapText="1"/>
    </xf>
    <xf numFmtId="164" fontId="9" fillId="0" borderId="11" xfId="197" applyNumberFormat="1" applyFont="1" applyBorder="1" applyAlignment="1">
      <alignment vertical="top" wrapText="1"/>
    </xf>
    <xf numFmtId="164" fontId="9" fillId="0" borderId="8" xfId="197" applyNumberFormat="1" applyFont="1" applyBorder="1" applyAlignment="1">
      <alignment wrapText="1"/>
    </xf>
    <xf numFmtId="164" fontId="9" fillId="2" borderId="23" xfId="197" applyNumberFormat="1" applyFont="1" applyFill="1" applyBorder="1" applyAlignment="1">
      <alignment horizontal="right" vertical="top" wrapText="1"/>
    </xf>
    <xf numFmtId="164" fontId="9" fillId="2" borderId="11" xfId="197" applyNumberFormat="1" applyFont="1" applyFill="1" applyBorder="1" applyAlignment="1">
      <alignment vertical="top" wrapText="1"/>
    </xf>
    <xf numFmtId="0" fontId="7" fillId="0" borderId="8" xfId="5" applyFont="1" applyBorder="1" applyAlignment="1">
      <alignment horizontal="left" vertical="top" wrapText="1" indent="3"/>
    </xf>
    <xf numFmtId="0" fontId="17" fillId="0" borderId="8" xfId="0" applyFont="1" applyBorder="1" applyAlignment="1">
      <alignment horizontal="left" wrapText="1" indent="2"/>
    </xf>
    <xf numFmtId="0" fontId="9" fillId="0" borderId="8" xfId="5" applyFont="1" applyBorder="1" applyAlignment="1">
      <alignment horizontal="left" vertical="top" wrapText="1" indent="4"/>
    </xf>
    <xf numFmtId="0" fontId="17" fillId="0" borderId="8" xfId="0" applyFont="1" applyBorder="1" applyAlignment="1">
      <alignment horizontal="left" wrapText="1" indent="3"/>
    </xf>
    <xf numFmtId="0" fontId="9" fillId="0" borderId="8" xfId="5" applyFont="1" applyBorder="1" applyAlignment="1">
      <alignment horizontal="left" vertical="top" wrapText="1" indent="6"/>
    </xf>
    <xf numFmtId="0" fontId="17" fillId="0" borderId="25" xfId="0" applyFont="1" applyBorder="1" applyAlignment="1">
      <alignment horizontal="left" wrapText="1" indent="4"/>
    </xf>
    <xf numFmtId="0" fontId="9" fillId="0" borderId="78" xfId="5" applyFont="1" applyBorder="1" applyAlignment="1">
      <alignment horizontal="left" vertical="top" wrapText="1" indent="7"/>
    </xf>
    <xf numFmtId="0" fontId="9" fillId="0" borderId="25" xfId="5" applyFont="1" applyBorder="1" applyAlignment="1">
      <alignment horizontal="left" vertical="top" wrapText="1" indent="6"/>
    </xf>
    <xf numFmtId="0" fontId="9" fillId="0" borderId="25" xfId="5" applyFont="1" applyBorder="1" applyAlignment="1">
      <alignment horizontal="left" vertical="top" wrapText="1" indent="7"/>
    </xf>
    <xf numFmtId="0" fontId="9" fillId="5" borderId="25" xfId="5" applyFont="1" applyFill="1" applyBorder="1" applyAlignment="1">
      <alignment horizontal="left" vertical="top" wrapText="1" indent="6"/>
    </xf>
    <xf numFmtId="0" fontId="17" fillId="0" borderId="8" xfId="0" applyFont="1" applyBorder="1" applyAlignment="1">
      <alignment horizontal="left" vertical="top" wrapText="1" indent="2"/>
    </xf>
    <xf numFmtId="0" fontId="17" fillId="0" borderId="8" xfId="0" applyFont="1" applyBorder="1" applyAlignment="1">
      <alignment horizontal="left" vertical="top" wrapText="1" indent="3"/>
    </xf>
    <xf numFmtId="0" fontId="17" fillId="0" borderId="8" xfId="0" applyFont="1" applyBorder="1" applyAlignment="1">
      <alignment horizontal="left" vertical="top" wrapText="1" indent="4"/>
    </xf>
    <xf numFmtId="0" fontId="17" fillId="0" borderId="8" xfId="0" applyFont="1" applyBorder="1" applyAlignment="1">
      <alignment horizontal="left" vertical="top" wrapText="1" indent="5"/>
    </xf>
    <xf numFmtId="0" fontId="17" fillId="0" borderId="8" xfId="0" applyFont="1" applyBorder="1" applyAlignment="1">
      <alignment horizontal="left" vertical="top" wrapText="1" indent="6"/>
    </xf>
    <xf numFmtId="0" fontId="17" fillId="0" borderId="8" xfId="0" applyFont="1" applyBorder="1" applyAlignment="1">
      <alignment horizontal="left" wrapText="1" indent="5"/>
    </xf>
    <xf numFmtId="0" fontId="9" fillId="0" borderId="8" xfId="5" applyFont="1" applyBorder="1" applyAlignment="1">
      <alignment horizontal="left" vertical="top" wrapText="1" indent="7"/>
    </xf>
    <xf numFmtId="0" fontId="9" fillId="5" borderId="8" xfId="5" applyFont="1" applyFill="1" applyBorder="1" applyAlignment="1">
      <alignment horizontal="left" vertical="top" wrapText="1" indent="6"/>
    </xf>
    <xf numFmtId="0" fontId="9" fillId="0" borderId="8" xfId="5" applyFont="1" applyBorder="1" applyAlignment="1">
      <alignment horizontal="left" vertical="top" wrapText="1" indent="8"/>
    </xf>
    <xf numFmtId="3" fontId="9" fillId="0" borderId="0" xfId="0" applyNumberFormat="1" applyFont="1"/>
    <xf numFmtId="0" fontId="9" fillId="0" borderId="0" xfId="0" applyFont="1" applyFill="1"/>
    <xf numFmtId="3" fontId="15" fillId="0" borderId="11" xfId="3" applyNumberFormat="1" applyFont="1" applyBorder="1">
      <alignment horizontal="right" wrapText="1" shrinkToFit="1"/>
    </xf>
    <xf numFmtId="3" fontId="9" fillId="0" borderId="11" xfId="398" applyNumberFormat="1" applyFont="1" applyFill="1" applyBorder="1" applyAlignment="1">
      <alignment wrapText="1"/>
    </xf>
    <xf numFmtId="3" fontId="13" fillId="0" borderId="11" xfId="3" applyNumberFormat="1" applyFont="1" applyBorder="1">
      <alignment horizontal="right" wrapText="1" shrinkToFit="1"/>
    </xf>
    <xf numFmtId="3" fontId="7" fillId="0" borderId="0" xfId="0" applyNumberFormat="1" applyFont="1" applyFill="1" applyAlignment="1">
      <alignment horizontal="center"/>
    </xf>
    <xf numFmtId="1" fontId="7" fillId="0" borderId="0" xfId="396" applyNumberFormat="1" applyFont="1" applyAlignment="1">
      <alignment horizontal="center"/>
    </xf>
    <xf numFmtId="1" fontId="8" fillId="0" borderId="20" xfId="396" applyNumberFormat="1" applyFont="1" applyBorder="1" applyAlignment="1">
      <alignment horizontal="center" wrapText="1"/>
    </xf>
    <xf numFmtId="1" fontId="26" fillId="0" borderId="0" xfId="396" applyNumberFormat="1" applyFont="1"/>
    <xf numFmtId="3" fontId="7" fillId="0" borderId="0" xfId="396" applyNumberFormat="1" applyFont="1" applyAlignment="1">
      <alignment horizontal="center"/>
    </xf>
    <xf numFmtId="1" fontId="20" fillId="0" borderId="0" xfId="396" applyNumberFormat="1" applyFont="1"/>
    <xf numFmtId="1" fontId="20" fillId="0" borderId="0" xfId="396" applyNumberFormat="1" applyFont="1" applyAlignment="1">
      <alignment horizontal="center"/>
    </xf>
    <xf numFmtId="1" fontId="22" fillId="0" borderId="0" xfId="396" applyNumberFormat="1" applyFont="1"/>
    <xf numFmtId="1" fontId="22" fillId="0" borderId="0" xfId="396" applyNumberFormat="1" applyFont="1" applyFill="1"/>
    <xf numFmtId="3" fontId="26" fillId="0" borderId="0" xfId="396" applyNumberFormat="1" applyFont="1"/>
    <xf numFmtId="3" fontId="8" fillId="0" borderId="0" xfId="396" applyNumberFormat="1" applyFont="1"/>
    <xf numFmtId="0" fontId="8" fillId="0" borderId="0" xfId="399" applyFont="1"/>
    <xf numFmtId="0" fontId="26" fillId="0" borderId="0" xfId="399" applyFont="1"/>
    <xf numFmtId="3" fontId="20" fillId="0" borderId="0" xfId="396" applyNumberFormat="1" applyFont="1" applyAlignment="1">
      <alignment horizontal="center"/>
    </xf>
    <xf numFmtId="0" fontId="11" fillId="0" borderId="22" xfId="0" applyFont="1" applyBorder="1" applyAlignment="1">
      <alignment wrapText="1"/>
    </xf>
    <xf numFmtId="0" fontId="11" fillId="0" borderId="21" xfId="1" applyFont="1" applyFill="1" applyBorder="1" applyAlignment="1">
      <alignment vertical="center"/>
    </xf>
    <xf numFmtId="164" fontId="8" fillId="0" borderId="32" xfId="8" applyNumberFormat="1" applyFont="1" applyFill="1" applyBorder="1" applyAlignment="1">
      <alignment wrapText="1"/>
    </xf>
    <xf numFmtId="0" fontId="10" fillId="0" borderId="83" xfId="0" applyFont="1" applyBorder="1" applyAlignment="1">
      <alignment wrapText="1"/>
    </xf>
    <xf numFmtId="0" fontId="7" fillId="0" borderId="21" xfId="1" applyFont="1" applyFill="1" applyBorder="1" applyAlignment="1">
      <alignment vertical="center"/>
    </xf>
    <xf numFmtId="164" fontId="8" fillId="0" borderId="8" xfId="8" applyNumberFormat="1" applyFont="1" applyBorder="1" applyAlignment="1">
      <alignment wrapText="1"/>
    </xf>
    <xf numFmtId="164" fontId="9" fillId="0" borderId="74" xfId="8" applyNumberFormat="1" applyFont="1" applyFill="1" applyBorder="1" applyAlignment="1">
      <alignment wrapText="1"/>
    </xf>
    <xf numFmtId="164" fontId="9" fillId="0" borderId="24" xfId="8" applyNumberFormat="1" applyFont="1" applyFill="1" applyBorder="1" applyAlignment="1">
      <alignment wrapText="1"/>
    </xf>
    <xf numFmtId="164" fontId="11" fillId="0" borderId="25" xfId="8" applyNumberFormat="1" applyFont="1" applyFill="1" applyBorder="1" applyAlignment="1">
      <alignment wrapText="1"/>
    </xf>
    <xf numFmtId="164" fontId="24" fillId="0" borderId="23" xfId="8" applyNumberFormat="1" applyFont="1" applyFill="1" applyBorder="1" applyAlignment="1">
      <alignment horizontal="right" wrapText="1"/>
    </xf>
    <xf numFmtId="164" fontId="24" fillId="0" borderId="24" xfId="8" applyNumberFormat="1" applyFont="1" applyFill="1" applyBorder="1" applyAlignment="1">
      <alignment wrapText="1"/>
    </xf>
    <xf numFmtId="164" fontId="10" fillId="41" borderId="74" xfId="8" applyNumberFormat="1" applyFont="1" applyFill="1" applyBorder="1" applyAlignment="1">
      <alignment wrapText="1"/>
    </xf>
    <xf numFmtId="164" fontId="9" fillId="41" borderId="23" xfId="8" applyNumberFormat="1" applyFont="1" applyFill="1" applyBorder="1" applyAlignment="1">
      <alignment horizontal="right" wrapText="1"/>
    </xf>
    <xf numFmtId="164" fontId="9" fillId="41" borderId="24" xfId="8" applyNumberFormat="1" applyFont="1" applyFill="1" applyBorder="1" applyAlignment="1">
      <alignment wrapText="1"/>
    </xf>
    <xf numFmtId="0" fontId="8" fillId="0" borderId="25" xfId="0" applyFont="1" applyBorder="1" applyAlignment="1">
      <alignment horizontal="left" wrapText="1"/>
    </xf>
    <xf numFmtId="3" fontId="8" fillId="0" borderId="23" xfId="0" applyNumberFormat="1" applyFont="1" applyFill="1" applyBorder="1" applyAlignment="1">
      <alignment vertical="center"/>
    </xf>
    <xf numFmtId="3" fontId="8" fillId="0" borderId="24" xfId="0" applyNumberFormat="1" applyFont="1" applyFill="1" applyBorder="1" applyAlignment="1">
      <alignment vertical="center"/>
    </xf>
    <xf numFmtId="0" fontId="7" fillId="0" borderId="74" xfId="0" applyFont="1" applyBorder="1" applyAlignment="1">
      <alignment horizontal="left" wrapText="1"/>
    </xf>
    <xf numFmtId="3" fontId="7" fillId="0" borderId="23" xfId="0" applyNumberFormat="1" applyFont="1" applyFill="1" applyBorder="1" applyAlignment="1"/>
    <xf numFmtId="3" fontId="7" fillId="0" borderId="24" xfId="0" applyNumberFormat="1" applyFont="1" applyFill="1" applyBorder="1" applyAlignment="1"/>
    <xf numFmtId="0" fontId="8" fillId="0" borderId="25" xfId="0" applyFont="1" applyBorder="1" applyAlignment="1">
      <alignment horizontal="justify"/>
    </xf>
    <xf numFmtId="164" fontId="8" fillId="0" borderId="23" xfId="8" applyNumberFormat="1" applyFont="1" applyFill="1" applyBorder="1" applyAlignment="1">
      <alignment vertical="center"/>
    </xf>
    <xf numFmtId="164" fontId="8" fillId="0" borderId="24" xfId="8" applyNumberFormat="1" applyFont="1" applyBorder="1" applyAlignment="1">
      <alignment vertical="center"/>
    </xf>
    <xf numFmtId="0" fontId="9" fillId="0" borderId="74" xfId="0" applyFont="1" applyBorder="1" applyAlignment="1">
      <alignment horizontal="left"/>
    </xf>
    <xf numFmtId="164" fontId="9" fillId="0" borderId="23" xfId="8" applyNumberFormat="1" applyFont="1" applyBorder="1" applyAlignment="1"/>
    <xf numFmtId="164" fontId="9" fillId="0" borderId="24" xfId="8" applyNumberFormat="1" applyFont="1" applyBorder="1" applyAlignment="1"/>
    <xf numFmtId="0" fontId="8" fillId="0" borderId="25" xfId="0" applyFont="1" applyBorder="1" applyAlignment="1">
      <alignment horizontal="left" vertical="center" wrapText="1" indent="1"/>
    </xf>
    <xf numFmtId="0" fontId="9" fillId="0" borderId="74" xfId="0" applyFont="1" applyBorder="1" applyAlignment="1">
      <alignment vertical="center" wrapText="1"/>
    </xf>
    <xf numFmtId="0" fontId="11" fillId="0" borderId="25" xfId="0" applyFont="1" applyBorder="1" applyAlignment="1">
      <alignment horizontal="justify" wrapText="1"/>
    </xf>
    <xf numFmtId="3" fontId="11" fillId="0" borderId="23" xfId="0" applyNumberFormat="1" applyFont="1" applyFill="1" applyBorder="1" applyAlignment="1">
      <alignment vertical="center"/>
    </xf>
    <xf numFmtId="3" fontId="11" fillId="0" borderId="24" xfId="0" applyNumberFormat="1" applyFont="1" applyFill="1" applyBorder="1" applyAlignment="1">
      <alignment vertical="center"/>
    </xf>
    <xf numFmtId="0" fontId="9" fillId="0" borderId="74" xfId="0" applyFont="1" applyBorder="1" applyAlignment="1">
      <alignment horizontal="left" vertical="center" wrapText="1" indent="1"/>
    </xf>
    <xf numFmtId="0" fontId="9" fillId="0" borderId="25" xfId="0" applyFont="1" applyFill="1" applyBorder="1" applyAlignment="1">
      <alignment horizontal="justify" wrapText="1"/>
    </xf>
    <xf numFmtId="3" fontId="9" fillId="0" borderId="23" xfId="0" applyNumberFormat="1" applyFont="1" applyFill="1" applyBorder="1" applyAlignment="1">
      <alignment vertical="center"/>
    </xf>
    <xf numFmtId="0" fontId="7" fillId="0" borderId="74" xfId="0" applyFont="1" applyBorder="1" applyAlignment="1">
      <alignment horizontal="justify" wrapText="1"/>
    </xf>
    <xf numFmtId="0" fontId="9" fillId="0" borderId="25" xfId="0" applyFont="1" applyFill="1" applyBorder="1" applyAlignment="1">
      <alignment horizontal="left" indent="1"/>
    </xf>
    <xf numFmtId="0" fontId="9" fillId="0" borderId="74" xfId="0" applyFont="1" applyBorder="1" applyAlignment="1">
      <alignment horizontal="justify" wrapText="1"/>
    </xf>
    <xf numFmtId="3" fontId="9" fillId="0" borderId="23" xfId="0" applyNumberFormat="1" applyFont="1" applyFill="1" applyBorder="1" applyAlignment="1"/>
    <xf numFmtId="3" fontId="9" fillId="0" borderId="24" xfId="0" applyNumberFormat="1" applyFont="1" applyFill="1" applyBorder="1" applyAlignment="1"/>
    <xf numFmtId="0" fontId="9" fillId="0" borderId="25" xfId="0" applyFont="1" applyFill="1" applyBorder="1" applyAlignment="1">
      <alignment horizontal="left" wrapText="1" indent="2"/>
    </xf>
    <xf numFmtId="164" fontId="9" fillId="0" borderId="24" xfId="8" applyNumberFormat="1" applyFont="1" applyBorder="1" applyAlignment="1">
      <alignment vertical="center"/>
    </xf>
    <xf numFmtId="0" fontId="9" fillId="0" borderId="25" xfId="0" applyFont="1" applyBorder="1" applyAlignment="1">
      <alignment horizontal="justify"/>
    </xf>
    <xf numFmtId="164" fontId="9" fillId="0" borderId="23" xfId="8" applyNumberFormat="1" applyFont="1" applyBorder="1" applyAlignment="1">
      <alignment horizontal="right" indent="1"/>
    </xf>
    <xf numFmtId="164" fontId="9" fillId="0" borderId="24" xfId="8" applyNumberFormat="1" applyFont="1" applyBorder="1" applyAlignment="1">
      <alignment horizontal="right" indent="1"/>
    </xf>
    <xf numFmtId="0" fontId="9" fillId="0" borderId="74" xfId="0" applyFont="1" applyBorder="1" applyAlignment="1">
      <alignment horizontal="left" vertical="center" wrapText="1" indent="2"/>
    </xf>
    <xf numFmtId="0" fontId="9" fillId="0" borderId="25" xfId="0" applyFont="1" applyBorder="1" applyAlignment="1">
      <alignment horizontal="left" vertical="center" wrapText="1" indent="1"/>
    </xf>
    <xf numFmtId="3" fontId="9" fillId="0" borderId="23" xfId="0" applyNumberFormat="1" applyFont="1" applyFill="1" applyBorder="1" applyAlignment="1">
      <alignment horizontal="right" vertical="center" indent="1"/>
    </xf>
    <xf numFmtId="164" fontId="9" fillId="0" borderId="24" xfId="8" applyNumberFormat="1" applyFont="1" applyBorder="1" applyAlignment="1">
      <alignment horizontal="right" vertical="center" indent="1"/>
    </xf>
    <xf numFmtId="0" fontId="9" fillId="0" borderId="74" xfId="0" applyFont="1" applyFill="1" applyBorder="1" applyAlignment="1">
      <alignment horizontal="left" vertical="center" wrapText="1" indent="1"/>
    </xf>
    <xf numFmtId="0" fontId="7" fillId="0" borderId="25" xfId="0" applyFont="1" applyBorder="1" applyAlignment="1">
      <alignment horizontal="justify" vertical="center" wrapText="1"/>
    </xf>
    <xf numFmtId="3" fontId="7" fillId="0" borderId="23" xfId="0" applyNumberFormat="1" applyFont="1" applyFill="1" applyBorder="1" applyAlignment="1">
      <alignment horizontal="right" vertical="center" indent="1"/>
    </xf>
    <xf numFmtId="3" fontId="7" fillId="0" borderId="24" xfId="0" applyNumberFormat="1" applyFont="1" applyFill="1" applyBorder="1" applyAlignment="1">
      <alignment horizontal="right" vertical="center" indent="1"/>
    </xf>
    <xf numFmtId="0" fontId="7" fillId="0" borderId="25" xfId="0" applyFont="1" applyBorder="1" applyAlignment="1">
      <alignment horizontal="left" vertical="center" wrapText="1"/>
    </xf>
    <xf numFmtId="0" fontId="9" fillId="0" borderId="74" xfId="0" applyFont="1" applyFill="1" applyBorder="1" applyAlignment="1">
      <alignment horizontal="left" vertical="top" wrapText="1" indent="3"/>
    </xf>
    <xf numFmtId="3" fontId="9" fillId="0" borderId="24" xfId="0" applyNumberFormat="1" applyFont="1" applyFill="1" applyBorder="1" applyAlignment="1">
      <alignment horizontal="right" vertical="center" indent="1"/>
    </xf>
    <xf numFmtId="0" fontId="7" fillId="0" borderId="25" xfId="0" applyFont="1" applyBorder="1" applyAlignment="1">
      <alignment horizontal="justify" wrapText="1"/>
    </xf>
    <xf numFmtId="3" fontId="7" fillId="0" borderId="23" xfId="0" applyNumberFormat="1" applyFont="1" applyFill="1" applyBorder="1" applyAlignment="1">
      <alignment horizontal="right" indent="1"/>
    </xf>
    <xf numFmtId="3" fontId="7" fillId="0" borderId="24" xfId="0" applyNumberFormat="1" applyFont="1" applyFill="1" applyBorder="1" applyAlignment="1">
      <alignment horizontal="right" indent="1"/>
    </xf>
    <xf numFmtId="0" fontId="9" fillId="0" borderId="80" xfId="0" applyFont="1" applyBorder="1" applyAlignment="1">
      <alignment horizontal="justify" wrapText="1"/>
    </xf>
    <xf numFmtId="3" fontId="9" fillId="0" borderId="81" xfId="0" applyNumberFormat="1" applyFont="1" applyFill="1" applyBorder="1" applyAlignment="1">
      <alignment horizontal="right" indent="1"/>
    </xf>
    <xf numFmtId="3" fontId="9" fillId="0" borderId="63" xfId="0" applyNumberFormat="1" applyFont="1" applyFill="1" applyBorder="1" applyAlignment="1">
      <alignment horizontal="right" indent="1"/>
    </xf>
    <xf numFmtId="0" fontId="9" fillId="0" borderId="84" xfId="0" applyFont="1" applyBorder="1" applyAlignment="1">
      <alignment horizontal="left" vertical="center" wrapText="1" indent="1"/>
    </xf>
    <xf numFmtId="3" fontId="9" fillId="0" borderId="81" xfId="0" applyNumberFormat="1" applyFont="1" applyFill="1" applyBorder="1" applyAlignment="1"/>
    <xf numFmtId="164" fontId="9" fillId="0" borderId="63" xfId="8" applyNumberFormat="1" applyFont="1" applyBorder="1" applyAlignment="1"/>
    <xf numFmtId="0" fontId="10" fillId="0" borderId="83" xfId="0" applyFont="1" applyBorder="1" applyAlignment="1">
      <alignment vertical="center" wrapText="1"/>
    </xf>
    <xf numFmtId="0" fontId="10" fillId="0" borderId="21" xfId="1" applyFont="1" applyFill="1" applyBorder="1" applyAlignment="1">
      <alignment vertical="center"/>
    </xf>
    <xf numFmtId="164" fontId="12" fillId="0" borderId="32" xfId="8" applyNumberFormat="1" applyFont="1" applyFill="1" applyBorder="1" applyAlignment="1">
      <alignment vertical="center" wrapText="1"/>
    </xf>
    <xf numFmtId="164" fontId="9" fillId="0" borderId="74" xfId="8" applyNumberFormat="1" applyFont="1" applyFill="1" applyBorder="1" applyAlignment="1">
      <alignment vertical="center" wrapText="1"/>
    </xf>
    <xf numFmtId="164" fontId="9" fillId="0" borderId="24" xfId="8" applyNumberFormat="1" applyFont="1" applyFill="1" applyBorder="1" applyAlignment="1">
      <alignment vertical="center" wrapText="1"/>
    </xf>
    <xf numFmtId="164" fontId="10" fillId="41" borderId="74" xfId="8" applyNumberFormat="1" applyFont="1" applyFill="1" applyBorder="1" applyAlignment="1">
      <alignment vertical="center" wrapText="1"/>
    </xf>
    <xf numFmtId="164" fontId="9" fillId="41" borderId="23" xfId="8" applyNumberFormat="1" applyFont="1" applyFill="1" applyBorder="1" applyAlignment="1">
      <alignment horizontal="right" vertical="center" wrapText="1"/>
    </xf>
    <xf numFmtId="164" fontId="9" fillId="41" borderId="24" xfId="8" applyNumberFormat="1" applyFont="1" applyFill="1" applyBorder="1" applyAlignment="1">
      <alignment vertical="center" wrapText="1"/>
    </xf>
    <xf numFmtId="164" fontId="7" fillId="41" borderId="74" xfId="8" applyNumberFormat="1" applyFont="1" applyFill="1" applyBorder="1" applyAlignment="1">
      <alignment vertical="center" wrapText="1"/>
    </xf>
    <xf numFmtId="0" fontId="7" fillId="0" borderId="74" xfId="0" applyFont="1" applyBorder="1" applyAlignment="1">
      <alignment horizontal="left" vertical="center" wrapText="1"/>
    </xf>
    <xf numFmtId="3" fontId="7" fillId="0" borderId="23" xfId="0" applyNumberFormat="1" applyFont="1" applyFill="1" applyBorder="1" applyAlignment="1">
      <alignment vertical="center"/>
    </xf>
    <xf numFmtId="3" fontId="7" fillId="0" borderId="24" xfId="0" applyNumberFormat="1" applyFont="1" applyFill="1" applyBorder="1" applyAlignment="1">
      <alignment vertical="center"/>
    </xf>
    <xf numFmtId="0" fontId="9" fillId="0" borderId="74" xfId="0" applyFont="1" applyBorder="1" applyAlignment="1">
      <alignment horizontal="left" vertical="center"/>
    </xf>
    <xf numFmtId="0" fontId="9" fillId="0" borderId="74" xfId="0" applyFont="1" applyBorder="1" applyAlignment="1">
      <alignment horizontal="justify" vertical="center" wrapText="1"/>
    </xf>
    <xf numFmtId="0" fontId="7" fillId="0" borderId="74" xfId="0" applyFont="1" applyBorder="1" applyAlignment="1">
      <alignment horizontal="justify" vertical="center" wrapText="1"/>
    </xf>
    <xf numFmtId="0" fontId="9" fillId="0" borderId="25" xfId="0" applyFont="1" applyFill="1" applyBorder="1" applyAlignment="1">
      <alignment horizontal="left" vertical="center" wrapText="1" indent="2"/>
    </xf>
    <xf numFmtId="164" fontId="9" fillId="0" borderId="24" xfId="8" applyNumberFormat="1" applyFont="1" applyFill="1" applyBorder="1" applyAlignment="1">
      <alignment vertical="center"/>
    </xf>
    <xf numFmtId="0" fontId="9" fillId="0" borderId="74" xfId="0" applyFont="1" applyBorder="1" applyAlignment="1">
      <alignment horizontal="left" vertical="center" indent="1"/>
    </xf>
    <xf numFmtId="0" fontId="9" fillId="0" borderId="25" xfId="0" applyFont="1" applyBorder="1" applyAlignment="1">
      <alignment horizontal="left" vertical="center" wrapText="1" indent="2"/>
    </xf>
    <xf numFmtId="0" fontId="9" fillId="0" borderId="25" xfId="0" applyFont="1" applyBorder="1" applyAlignment="1">
      <alignment horizontal="justify" vertical="center" wrapText="1"/>
    </xf>
    <xf numFmtId="0" fontId="9" fillId="0" borderId="74" xfId="0" applyFont="1" applyFill="1" applyBorder="1" applyAlignment="1">
      <alignment horizontal="left" vertical="center" wrapText="1" indent="2"/>
    </xf>
    <xf numFmtId="0" fontId="9" fillId="0" borderId="25" xfId="0" applyFont="1" applyBorder="1" applyAlignment="1">
      <alignment horizontal="left" vertical="center" indent="1"/>
    </xf>
    <xf numFmtId="164" fontId="7" fillId="0" borderId="24" xfId="8" applyNumberFormat="1" applyFont="1" applyBorder="1" applyAlignment="1">
      <alignment vertical="center"/>
    </xf>
    <xf numFmtId="0" fontId="9" fillId="0" borderId="25" xfId="0" applyFont="1" applyFill="1" applyBorder="1" applyAlignment="1">
      <alignment horizontal="left" vertical="center" wrapText="1" indent="1"/>
    </xf>
    <xf numFmtId="0" fontId="9" fillId="0" borderId="66" xfId="0" applyFont="1" applyFill="1" applyBorder="1" applyAlignment="1">
      <alignment horizontal="left" vertical="center" wrapText="1" indent="1"/>
    </xf>
    <xf numFmtId="3" fontId="9" fillId="0" borderId="34" xfId="0" applyNumberFormat="1" applyFont="1" applyFill="1" applyBorder="1" applyAlignment="1">
      <alignment horizontal="right" vertical="center" indent="1"/>
    </xf>
    <xf numFmtId="3" fontId="9" fillId="0" borderId="35" xfId="0" applyNumberFormat="1" applyFont="1" applyFill="1" applyBorder="1" applyAlignment="1">
      <alignment horizontal="right" vertical="center" indent="1"/>
    </xf>
    <xf numFmtId="0" fontId="9" fillId="0" borderId="88" xfId="0" applyFont="1" applyBorder="1" applyAlignment="1">
      <alignment horizontal="left" vertical="center" wrapText="1" indent="2"/>
    </xf>
    <xf numFmtId="3" fontId="9" fillId="0" borderId="34" xfId="0" applyNumberFormat="1" applyFont="1" applyFill="1" applyBorder="1" applyAlignment="1"/>
    <xf numFmtId="3" fontId="9" fillId="0" borderId="35" xfId="0" applyNumberFormat="1" applyFont="1" applyFill="1" applyBorder="1" applyAlignment="1"/>
    <xf numFmtId="164" fontId="11" fillId="66" borderId="25" xfId="8" applyNumberFormat="1" applyFont="1" applyFill="1" applyBorder="1" applyAlignment="1">
      <alignment wrapText="1"/>
    </xf>
    <xf numFmtId="164" fontId="24" fillId="66" borderId="23" xfId="8" applyNumberFormat="1" applyFont="1" applyFill="1" applyBorder="1" applyAlignment="1">
      <alignment horizontal="right" wrapText="1"/>
    </xf>
    <xf numFmtId="164" fontId="24" fillId="66" borderId="24" xfId="8" applyNumberFormat="1" applyFont="1" applyFill="1" applyBorder="1" applyAlignment="1">
      <alignment wrapText="1"/>
    </xf>
    <xf numFmtId="0" fontId="9" fillId="0" borderId="25" xfId="0" applyFont="1" applyFill="1" applyBorder="1" applyAlignment="1">
      <alignment horizontal="left" vertical="center" indent="1"/>
    </xf>
    <xf numFmtId="164" fontId="7" fillId="0" borderId="0" xfId="2" applyNumberFormat="1" applyFont="1" applyFill="1" applyBorder="1" applyAlignment="1">
      <alignment horizontal="center" vertical="center"/>
    </xf>
    <xf numFmtId="3" fontId="7" fillId="0" borderId="0" xfId="0" applyNumberFormat="1" applyFont="1" applyAlignment="1">
      <alignment horizontal="center" vertical="center" wrapText="1"/>
    </xf>
    <xf numFmtId="0" fontId="22" fillId="0" borderId="30" xfId="1" applyFont="1" applyFill="1" applyBorder="1" applyAlignment="1">
      <alignment vertical="center" wrapText="1"/>
    </xf>
    <xf numFmtId="164" fontId="22" fillId="0" borderId="20" xfId="1" applyNumberFormat="1" applyFont="1" applyFill="1" applyBorder="1" applyAlignment="1">
      <alignment vertical="center" wrapText="1"/>
    </xf>
    <xf numFmtId="3" fontId="13" fillId="0" borderId="19" xfId="21" applyNumberFormat="1" applyFont="1" applyFill="1" applyBorder="1">
      <alignment vertical="center"/>
    </xf>
    <xf numFmtId="164" fontId="7" fillId="0" borderId="0" xfId="399" applyNumberFormat="1" applyFont="1" applyAlignment="1">
      <alignment horizontal="left" wrapText="1"/>
    </xf>
    <xf numFmtId="1" fontId="25" fillId="0" borderId="0" xfId="396" applyNumberFormat="1" applyFont="1" applyAlignment="1">
      <alignment horizontal="center" vertical="center" wrapText="1"/>
    </xf>
    <xf numFmtId="1" fontId="20" fillId="0" borderId="0" xfId="396" applyNumberFormat="1" applyFont="1" applyAlignment="1">
      <alignment horizontal="center" wrapText="1"/>
    </xf>
    <xf numFmtId="1" fontId="20" fillId="0" borderId="28" xfId="396" applyNumberFormat="1" applyFont="1" applyBorder="1" applyAlignment="1">
      <alignment horizontal="center" vertical="center" wrapText="1"/>
    </xf>
    <xf numFmtId="0" fontId="21" fillId="0" borderId="28" xfId="397" applyFont="1" applyBorder="1" applyAlignment="1">
      <alignment horizontal="center" vertical="center" wrapText="1"/>
    </xf>
    <xf numFmtId="3" fontId="25" fillId="0" borderId="0" xfId="396" applyNumberFormat="1" applyFont="1" applyAlignment="1">
      <alignment horizontal="center" vertical="center" wrapText="1"/>
    </xf>
    <xf numFmtId="164" fontId="99" fillId="0" borderId="0" xfId="399" applyNumberFormat="1" applyFont="1" applyAlignment="1">
      <alignment horizontal="center" wrapText="1"/>
    </xf>
    <xf numFmtId="0" fontId="25" fillId="0" borderId="0" xfId="8" applyFont="1" applyAlignment="1">
      <alignment horizontal="center"/>
    </xf>
    <xf numFmtId="3" fontId="8" fillId="0" borderId="0" xfId="396" applyNumberFormat="1" applyFont="1" applyAlignment="1">
      <alignment wrapText="1"/>
    </xf>
    <xf numFmtId="1" fontId="20" fillId="0" borderId="0" xfId="396" applyNumberFormat="1" applyFont="1" applyAlignment="1">
      <alignment horizontal="center" vertical="center" wrapText="1"/>
    </xf>
    <xf numFmtId="0" fontId="21" fillId="0" borderId="0" xfId="397" applyFont="1" applyAlignment="1">
      <alignment horizontal="center" vertical="center" wrapText="1"/>
    </xf>
    <xf numFmtId="169" fontId="100" fillId="0" borderId="0" xfId="400" applyNumberFormat="1" applyFont="1" applyAlignment="1">
      <alignment horizontal="right" vertical="center"/>
    </xf>
    <xf numFmtId="3" fontId="22" fillId="0" borderId="0" xfId="396" applyNumberFormat="1" applyFont="1" applyAlignment="1">
      <alignment wrapText="1"/>
    </xf>
    <xf numFmtId="3" fontId="22" fillId="0" borderId="0" xfId="396" applyNumberFormat="1" applyFont="1"/>
    <xf numFmtId="3" fontId="20" fillId="0" borderId="0" xfId="396" applyNumberFormat="1" applyFont="1" applyAlignment="1">
      <alignment wrapText="1"/>
    </xf>
    <xf numFmtId="1" fontId="20" fillId="0" borderId="28" xfId="396" applyNumberFormat="1" applyFont="1" applyBorder="1" applyAlignment="1">
      <alignment wrapText="1"/>
    </xf>
    <xf numFmtId="0" fontId="32" fillId="0" borderId="0" xfId="23"/>
    <xf numFmtId="1" fontId="22" fillId="0" borderId="0" xfId="396" applyNumberFormat="1" applyFont="1" applyAlignment="1">
      <alignment horizontal="center" wrapText="1"/>
    </xf>
    <xf numFmtId="3" fontId="20" fillId="0" borderId="0" xfId="99" applyNumberFormat="1" applyFont="1" applyAlignment="1">
      <alignment horizontal="center"/>
    </xf>
    <xf numFmtId="3" fontId="20" fillId="0" borderId="0" xfId="99" applyNumberFormat="1" applyFont="1"/>
    <xf numFmtId="3" fontId="20" fillId="0" borderId="0" xfId="99" applyNumberFormat="1" applyFont="1" applyAlignment="1">
      <alignment wrapText="1"/>
    </xf>
    <xf numFmtId="3" fontId="22" fillId="0" borderId="99" xfId="396" applyNumberFormat="1" applyFont="1" applyBorder="1" applyAlignment="1">
      <alignment wrapText="1"/>
    </xf>
    <xf numFmtId="1" fontId="25" fillId="0" borderId="0" xfId="396" applyNumberFormat="1" applyFont="1" applyAlignment="1">
      <alignment vertical="center" wrapText="1"/>
    </xf>
    <xf numFmtId="3" fontId="25" fillId="0" borderId="0" xfId="396" applyNumberFormat="1" applyFont="1" applyAlignment="1">
      <alignment vertical="center" wrapText="1"/>
    </xf>
    <xf numFmtId="49" fontId="20" fillId="0" borderId="0" xfId="13" applyNumberFormat="1" applyFont="1" applyAlignment="1">
      <alignment horizontal="center"/>
    </xf>
    <xf numFmtId="3" fontId="20" fillId="0" borderId="0" xfId="13" applyNumberFormat="1" applyFont="1" applyAlignment="1">
      <alignment horizontal="right"/>
    </xf>
    <xf numFmtId="49" fontId="20" fillId="0" borderId="0" xfId="99" applyNumberFormat="1" applyFont="1" applyAlignment="1">
      <alignment horizontal="center"/>
    </xf>
    <xf numFmtId="3" fontId="20" fillId="0" borderId="0" xfId="99" applyNumberFormat="1" applyFont="1" applyAlignment="1">
      <alignment horizontal="right"/>
    </xf>
    <xf numFmtId="164" fontId="99" fillId="0" borderId="0" xfId="399" applyNumberFormat="1" applyFont="1" applyAlignment="1">
      <alignment wrapText="1"/>
    </xf>
    <xf numFmtId="3" fontId="7" fillId="0" borderId="0" xfId="99" applyNumberFormat="1" applyFont="1" applyAlignment="1">
      <alignment horizontal="center" vertical="top"/>
    </xf>
    <xf numFmtId="164" fontId="8" fillId="0" borderId="100" xfId="0" applyNumberFormat="1" applyFont="1" applyBorder="1" applyAlignment="1">
      <alignment horizontal="center" vertical="top"/>
    </xf>
    <xf numFmtId="164" fontId="9" fillId="0" borderId="100" xfId="0" applyNumberFormat="1" applyFont="1" applyBorder="1" applyAlignment="1">
      <alignment horizontal="center" vertical="top"/>
    </xf>
    <xf numFmtId="0" fontId="6" fillId="0" borderId="53" xfId="0" applyFont="1" applyBorder="1" applyAlignment="1">
      <alignment vertical="top"/>
    </xf>
    <xf numFmtId="0" fontId="11" fillId="0" borderId="0" xfId="0" applyFont="1"/>
    <xf numFmtId="0" fontId="28" fillId="0" borderId="0" xfId="0" applyFont="1"/>
    <xf numFmtId="3" fontId="92" fillId="0" borderId="10" xfId="394" applyNumberFormat="1" applyFont="1" applyFill="1" applyBorder="1"/>
    <xf numFmtId="3" fontId="7" fillId="0" borderId="76" xfId="5" applyNumberFormat="1" applyFont="1" applyFill="1" applyBorder="1" applyAlignment="1">
      <alignment horizontal="left" vertical="top" wrapText="1" indent="3"/>
    </xf>
    <xf numFmtId="164" fontId="7" fillId="0" borderId="76" xfId="5" applyNumberFormat="1" applyFont="1" applyFill="1" applyBorder="1" applyAlignment="1">
      <alignment horizontal="left" vertical="top" wrapText="1" indent="3"/>
    </xf>
    <xf numFmtId="0" fontId="9" fillId="0" borderId="0" xfId="0" applyFont="1" applyAlignment="1">
      <alignment horizontal="center" vertical="center"/>
    </xf>
    <xf numFmtId="0" fontId="10" fillId="0" borderId="7" xfId="1" applyFont="1" applyFill="1" applyBorder="1" applyAlignment="1">
      <alignment vertical="center"/>
    </xf>
    <xf numFmtId="164" fontId="9" fillId="0" borderId="11" xfId="197" applyNumberFormat="1" applyFont="1" applyFill="1" applyBorder="1" applyAlignment="1">
      <alignment horizontal="right" wrapText="1"/>
    </xf>
    <xf numFmtId="0" fontId="7" fillId="0" borderId="0" xfId="13" applyFont="1" applyAlignment="1">
      <alignment horizontal="center" vertical="center"/>
    </xf>
    <xf numFmtId="164" fontId="9" fillId="0" borderId="0" xfId="13" applyNumberFormat="1" applyFont="1" applyAlignment="1">
      <alignment wrapText="1"/>
    </xf>
    <xf numFmtId="164" fontId="9" fillId="0" borderId="0" xfId="13" applyNumberFormat="1" applyFont="1"/>
    <xf numFmtId="0" fontId="9" fillId="0" borderId="0" xfId="13" applyFont="1"/>
    <xf numFmtId="3" fontId="9" fillId="0" borderId="0" xfId="13" applyNumberFormat="1" applyFont="1"/>
    <xf numFmtId="164" fontId="9" fillId="0" borderId="77" xfId="197" applyNumberFormat="1" applyFont="1" applyFill="1" applyBorder="1" applyAlignment="1">
      <alignment horizontal="right" wrapText="1"/>
    </xf>
    <xf numFmtId="164" fontId="9" fillId="2" borderId="77" xfId="197" applyNumberFormat="1" applyFont="1" applyFill="1" applyBorder="1" applyAlignment="1">
      <alignment horizontal="right" wrapText="1"/>
    </xf>
    <xf numFmtId="3" fontId="92" fillId="0" borderId="11" xfId="394" applyNumberFormat="1" applyFont="1" applyFill="1" applyBorder="1"/>
    <xf numFmtId="3" fontId="93" fillId="0" borderId="11" xfId="394" applyNumberFormat="1" applyFont="1" applyBorder="1"/>
    <xf numFmtId="3" fontId="92" fillId="0" borderId="11" xfId="394" applyNumberFormat="1" applyFont="1" applyBorder="1"/>
    <xf numFmtId="3" fontId="11" fillId="0" borderId="0" xfId="0" applyNumberFormat="1" applyFont="1" applyFill="1" applyAlignment="1">
      <alignment horizontal="center" vertical="center"/>
    </xf>
    <xf numFmtId="3" fontId="7" fillId="0" borderId="0" xfId="0" applyNumberFormat="1" applyFont="1" applyAlignment="1">
      <alignment horizontal="center"/>
    </xf>
    <xf numFmtId="3" fontId="93" fillId="0" borderId="12" xfId="394" applyNumberFormat="1" applyFont="1" applyBorder="1"/>
    <xf numFmtId="0" fontId="10" fillId="0" borderId="6" xfId="1" applyFont="1" applyFill="1" applyBorder="1" applyAlignment="1">
      <alignment horizontal="left" vertical="center" wrapText="1"/>
    </xf>
    <xf numFmtId="164" fontId="9" fillId="0" borderId="10" xfId="197" applyNumberFormat="1" applyFont="1" applyFill="1" applyBorder="1" applyAlignment="1">
      <alignment horizontal="left" wrapText="1"/>
    </xf>
    <xf numFmtId="164" fontId="12" fillId="0" borderId="9" xfId="197" applyNumberFormat="1" applyFont="1" applyFill="1" applyBorder="1" applyAlignment="1">
      <alignment horizontal="left" wrapText="1"/>
    </xf>
    <xf numFmtId="164" fontId="9" fillId="0" borderId="0" xfId="12" applyNumberFormat="1" applyFont="1" applyFill="1" applyBorder="1" applyAlignment="1">
      <alignment vertical="top"/>
    </xf>
    <xf numFmtId="164" fontId="11" fillId="0" borderId="0" xfId="2" applyNumberFormat="1" applyFont="1" applyFill="1" applyAlignment="1">
      <alignment wrapText="1"/>
    </xf>
    <xf numFmtId="0" fontId="7" fillId="0" borderId="0" xfId="0" applyFont="1" applyAlignment="1">
      <alignment horizontal="left" vertical="center"/>
    </xf>
    <xf numFmtId="0" fontId="20" fillId="0" borderId="0" xfId="99" applyFont="1" applyFill="1" applyAlignment="1">
      <alignment horizontal="center" wrapText="1"/>
    </xf>
    <xf numFmtId="0" fontId="22" fillId="0" borderId="0" xfId="99" applyFont="1" applyFill="1" applyAlignment="1">
      <alignment wrapText="1"/>
    </xf>
    <xf numFmtId="0" fontId="20" fillId="0" borderId="0" xfId="99" applyFont="1" applyAlignment="1">
      <alignment horizontal="center" vertical="top" wrapText="1"/>
    </xf>
    <xf numFmtId="0" fontId="22" fillId="0" borderId="0" xfId="99" applyFont="1" applyAlignment="1">
      <alignment vertical="top" wrapText="1"/>
    </xf>
    <xf numFmtId="3" fontId="20" fillId="0" borderId="0" xfId="99" applyNumberFormat="1" applyFont="1" applyAlignment="1">
      <alignment horizontal="center" vertical="top" wrapText="1"/>
    </xf>
    <xf numFmtId="3" fontId="22" fillId="0" borderId="0" xfId="99" applyNumberFormat="1" applyFont="1" applyFill="1" applyAlignment="1">
      <alignment wrapText="1"/>
    </xf>
    <xf numFmtId="0" fontId="20" fillId="0" borderId="0" xfId="99" applyFont="1" applyFill="1" applyAlignment="1">
      <alignment horizontal="center" vertical="top" wrapText="1"/>
    </xf>
    <xf numFmtId="0" fontId="103" fillId="0" borderId="101" xfId="0" applyFont="1" applyBorder="1" applyAlignment="1">
      <alignment horizontal="justify" vertical="center"/>
    </xf>
    <xf numFmtId="0" fontId="103" fillId="0" borderId="101" xfId="0" applyFont="1" applyBorder="1" applyAlignment="1">
      <alignment horizontal="justify" vertical="center" wrapText="1"/>
    </xf>
    <xf numFmtId="0" fontId="66" fillId="0" borderId="73" xfId="0" applyFont="1" applyBorder="1" applyAlignment="1">
      <alignment horizontal="justify" vertical="center"/>
    </xf>
    <xf numFmtId="164" fontId="22" fillId="0" borderId="73" xfId="99" applyNumberFormat="1" applyFont="1" applyFill="1" applyBorder="1" applyAlignment="1">
      <alignment horizontal="justify" wrapText="1"/>
    </xf>
    <xf numFmtId="164" fontId="22" fillId="0" borderId="73" xfId="99" applyNumberFormat="1" applyFont="1" applyFill="1" applyBorder="1" applyAlignment="1">
      <alignment horizontal="justify" vertical="center" wrapText="1"/>
    </xf>
    <xf numFmtId="164" fontId="22" fillId="0" borderId="4" xfId="99" applyNumberFormat="1" applyFont="1" applyFill="1" applyBorder="1" applyAlignment="1">
      <alignment wrapText="1"/>
    </xf>
    <xf numFmtId="0" fontId="22" fillId="0" borderId="4" xfId="99" applyFont="1" applyFill="1" applyBorder="1" applyAlignment="1">
      <alignment horizontal="justify" wrapText="1"/>
    </xf>
    <xf numFmtId="164" fontId="10" fillId="0" borderId="5" xfId="0" applyNumberFormat="1" applyFont="1" applyFill="1" applyBorder="1" applyAlignment="1">
      <alignment wrapText="1"/>
    </xf>
    <xf numFmtId="164" fontId="9" fillId="0" borderId="21" xfId="0" applyNumberFormat="1" applyFont="1" applyFill="1" applyBorder="1"/>
    <xf numFmtId="164" fontId="9" fillId="0" borderId="32" xfId="0" applyNumberFormat="1" applyFont="1" applyFill="1" applyBorder="1"/>
    <xf numFmtId="0" fontId="10" fillId="0" borderId="21" xfId="0" applyFont="1" applyBorder="1" applyAlignment="1">
      <alignment vertical="center"/>
    </xf>
    <xf numFmtId="0" fontId="12" fillId="0" borderId="32" xfId="0" applyFont="1" applyBorder="1" applyAlignment="1">
      <alignment vertical="center" wrapText="1"/>
    </xf>
    <xf numFmtId="164" fontId="9" fillId="0" borderId="23" xfId="0" applyNumberFormat="1" applyFont="1" applyFill="1" applyBorder="1"/>
    <xf numFmtId="164" fontId="9" fillId="0" borderId="24" xfId="0" applyNumberFormat="1" applyFont="1" applyFill="1" applyBorder="1"/>
    <xf numFmtId="3" fontId="13" fillId="0" borderId="64" xfId="3" applyNumberFormat="1" applyBorder="1">
      <alignment horizontal="right" wrapText="1" shrinkToFit="1"/>
    </xf>
    <xf numFmtId="3" fontId="13" fillId="0" borderId="65" xfId="3" applyNumberFormat="1" applyBorder="1">
      <alignment horizontal="right" wrapText="1" shrinkToFit="1"/>
    </xf>
    <xf numFmtId="0" fontId="15" fillId="2" borderId="8" xfId="4" applyNumberFormat="1" applyFont="1" applyFill="1" applyBorder="1" applyAlignment="1">
      <alignment wrapText="1" shrinkToFit="1"/>
    </xf>
    <xf numFmtId="0" fontId="15" fillId="2" borderId="23" xfId="4" applyNumberFormat="1" applyFont="1" applyFill="1" applyBorder="1">
      <alignment horizontal="left" wrapText="1" indent="1" shrinkToFit="1"/>
    </xf>
    <xf numFmtId="164" fontId="9" fillId="2" borderId="24" xfId="0" applyNumberFormat="1" applyFont="1" applyFill="1" applyBorder="1"/>
    <xf numFmtId="0" fontId="7" fillId="2" borderId="25" xfId="0" quotePrefix="1" applyFont="1" applyFill="1" applyBorder="1" applyAlignment="1">
      <alignment vertical="center" wrapText="1"/>
    </xf>
    <xf numFmtId="3" fontId="15" fillId="2" borderId="23" xfId="4" applyNumberFormat="1" applyFont="1" applyFill="1" applyBorder="1">
      <alignment horizontal="left" wrapText="1" indent="1" shrinkToFit="1"/>
    </xf>
    <xf numFmtId="0" fontId="9" fillId="2" borderId="24" xfId="0" applyFont="1" applyFill="1" applyBorder="1" applyAlignment="1">
      <alignment vertical="center" wrapText="1"/>
    </xf>
    <xf numFmtId="0" fontId="16" fillId="0" borderId="25" xfId="0" applyFont="1" applyFill="1" applyBorder="1" applyAlignment="1">
      <alignment horizontal="left" wrapText="1" indent="1"/>
    </xf>
    <xf numFmtId="3" fontId="7" fillId="0" borderId="23" xfId="0" applyNumberFormat="1" applyFont="1" applyFill="1" applyBorder="1" applyAlignment="1">
      <alignment horizontal="right"/>
    </xf>
    <xf numFmtId="3" fontId="7" fillId="0" borderId="24" xfId="0" applyNumberFormat="1" applyFont="1" applyBorder="1" applyAlignment="1">
      <alignment horizontal="right"/>
    </xf>
    <xf numFmtId="0" fontId="16" fillId="0" borderId="8" xfId="0" applyFont="1" applyFill="1" applyBorder="1" applyAlignment="1">
      <alignment horizontal="left" wrapText="1" indent="1"/>
    </xf>
    <xf numFmtId="165" fontId="16" fillId="0" borderId="23" xfId="0" applyNumberFormat="1" applyFont="1" applyBorder="1" applyAlignment="1">
      <alignment wrapText="1"/>
    </xf>
    <xf numFmtId="165" fontId="16" fillId="0" borderId="24" xfId="0" applyNumberFormat="1" applyFont="1" applyBorder="1" applyAlignment="1">
      <alignment wrapText="1"/>
    </xf>
    <xf numFmtId="0" fontId="17" fillId="0" borderId="8" xfId="0" applyFont="1" applyFill="1" applyBorder="1" applyAlignment="1">
      <alignment horizontal="left" wrapText="1" indent="2"/>
    </xf>
    <xf numFmtId="3" fontId="9" fillId="0" borderId="23" xfId="0" applyNumberFormat="1" applyFont="1" applyFill="1" applyBorder="1" applyAlignment="1">
      <alignment horizontal="right"/>
    </xf>
    <xf numFmtId="3" fontId="9" fillId="0" borderId="24" xfId="0" applyNumberFormat="1" applyFont="1" applyFill="1" applyBorder="1" applyAlignment="1">
      <alignment horizontal="right"/>
    </xf>
    <xf numFmtId="165" fontId="17" fillId="0" borderId="23" xfId="0" applyNumberFormat="1" applyFont="1" applyBorder="1" applyAlignment="1">
      <alignment wrapText="1"/>
    </xf>
    <xf numFmtId="3" fontId="13" fillId="0" borderId="24" xfId="3" applyNumberFormat="1" applyBorder="1">
      <alignment horizontal="right" wrapText="1" shrinkToFit="1"/>
    </xf>
    <xf numFmtId="0" fontId="17" fillId="0" borderId="8" xfId="0" applyFont="1" applyFill="1" applyBorder="1" applyAlignment="1">
      <alignment horizontal="left" wrapText="1" indent="3"/>
    </xf>
    <xf numFmtId="165" fontId="17" fillId="0" borderId="24" xfId="0" applyNumberFormat="1" applyFont="1" applyBorder="1" applyAlignment="1">
      <alignment wrapText="1"/>
    </xf>
    <xf numFmtId="3" fontId="7" fillId="0" borderId="24" xfId="0" applyNumberFormat="1" applyFont="1" applyFill="1" applyBorder="1" applyAlignment="1">
      <alignment horizontal="right"/>
    </xf>
    <xf numFmtId="0" fontId="17" fillId="0" borderId="8" xfId="0" applyFont="1" applyFill="1" applyBorder="1" applyAlignment="1">
      <alignment horizontal="left" wrapText="1" indent="4"/>
    </xf>
    <xf numFmtId="0" fontId="9" fillId="0" borderId="25" xfId="1" applyFont="1" applyFill="1" applyBorder="1" applyAlignment="1">
      <alignment vertical="top"/>
    </xf>
    <xf numFmtId="0" fontId="9" fillId="0" borderId="23" xfId="1" applyFont="1" applyFill="1" applyBorder="1" applyAlignment="1">
      <alignment vertical="top"/>
    </xf>
    <xf numFmtId="0" fontId="9" fillId="0" borderId="24" xfId="0" applyFont="1" applyFill="1" applyBorder="1"/>
    <xf numFmtId="0" fontId="17" fillId="0" borderId="8" xfId="0" applyFont="1" applyFill="1" applyBorder="1" applyAlignment="1">
      <alignment horizontal="left" wrapText="1" indent="5"/>
    </xf>
    <xf numFmtId="0" fontId="9" fillId="0" borderId="0" xfId="0" applyFont="1" applyFill="1" applyAlignment="1">
      <alignment vertical="center"/>
    </xf>
    <xf numFmtId="0" fontId="9" fillId="0" borderId="0" xfId="0" applyFont="1" applyAlignment="1">
      <alignment vertical="center"/>
    </xf>
    <xf numFmtId="164" fontId="10" fillId="0" borderId="22" xfId="0" applyNumberFormat="1" applyFont="1" applyFill="1" applyBorder="1" applyAlignment="1">
      <alignment wrapText="1"/>
    </xf>
    <xf numFmtId="0" fontId="9" fillId="0" borderId="21" xfId="1" applyFont="1" applyFill="1" applyBorder="1" applyAlignment="1">
      <alignment vertical="top"/>
    </xf>
    <xf numFmtId="0" fontId="7" fillId="0" borderId="32" xfId="0" applyFont="1" applyBorder="1" applyAlignment="1">
      <alignment horizontal="center" vertical="center"/>
    </xf>
    <xf numFmtId="0" fontId="9" fillId="0" borderId="32" xfId="0" applyFont="1" applyBorder="1" applyAlignment="1">
      <alignment wrapText="1"/>
    </xf>
    <xf numFmtId="0" fontId="9" fillId="0" borderId="64" xfId="1" applyFont="1" applyFill="1" applyBorder="1" applyAlignment="1">
      <alignment vertical="top"/>
    </xf>
    <xf numFmtId="0" fontId="7" fillId="0" borderId="65" xfId="0" applyFont="1" applyBorder="1" applyAlignment="1">
      <alignment horizontal="center" vertical="center"/>
    </xf>
    <xf numFmtId="0" fontId="9" fillId="0" borderId="24" xfId="0" applyFont="1" applyBorder="1" applyAlignment="1">
      <alignment wrapText="1"/>
    </xf>
    <xf numFmtId="0" fontId="107" fillId="0" borderId="25" xfId="0" applyFont="1" applyFill="1" applyBorder="1" applyAlignment="1">
      <alignment vertical="center" wrapText="1"/>
    </xf>
    <xf numFmtId="3" fontId="108" fillId="0" borderId="23" xfId="4" applyNumberFormat="1" applyFont="1" applyFill="1" applyBorder="1">
      <alignment horizontal="left" wrapText="1" indent="1" shrinkToFit="1"/>
    </xf>
    <xf numFmtId="0" fontId="10" fillId="0" borderId="24" xfId="0" applyFont="1" applyFill="1" applyBorder="1" applyAlignment="1">
      <alignment wrapText="1"/>
    </xf>
    <xf numFmtId="3" fontId="15" fillId="0" borderId="23" xfId="4" applyNumberFormat="1" applyFont="1" applyBorder="1">
      <alignment horizontal="left" wrapText="1" indent="1" shrinkToFit="1"/>
    </xf>
    <xf numFmtId="165" fontId="7" fillId="0" borderId="23" xfId="1" applyNumberFormat="1" applyFont="1" applyFill="1" applyBorder="1" applyAlignment="1">
      <alignment vertical="top"/>
    </xf>
    <xf numFmtId="0" fontId="15" fillId="0" borderId="25" xfId="4" applyNumberFormat="1" applyFont="1" applyFill="1" applyBorder="1" applyAlignment="1">
      <alignment horizontal="left" wrapText="1" indent="2" shrinkToFit="1"/>
    </xf>
    <xf numFmtId="3" fontId="15" fillId="0" borderId="23" xfId="4" applyNumberFormat="1" applyFont="1" applyBorder="1" applyAlignment="1">
      <alignment wrapText="1" shrinkToFit="1"/>
    </xf>
    <xf numFmtId="0" fontId="17" fillId="0" borderId="25" xfId="0" applyFont="1" applyFill="1" applyBorder="1" applyAlignment="1">
      <alignment horizontal="left" wrapText="1" indent="2"/>
    </xf>
    <xf numFmtId="165" fontId="9" fillId="0" borderId="23" xfId="1" applyNumberFormat="1" applyFont="1" applyFill="1" applyBorder="1" applyAlignment="1">
      <alignment vertical="top"/>
    </xf>
    <xf numFmtId="3" fontId="13" fillId="0" borderId="23" xfId="4" applyNumberFormat="1" applyBorder="1" applyAlignment="1">
      <alignment wrapText="1" shrinkToFit="1"/>
    </xf>
    <xf numFmtId="0" fontId="17" fillId="0" borderId="25" xfId="0" applyFont="1" applyFill="1" applyBorder="1" applyAlignment="1">
      <alignment horizontal="left" wrapText="1" indent="3"/>
    </xf>
    <xf numFmtId="165" fontId="17" fillId="0" borderId="0" xfId="0" applyNumberFormat="1" applyFont="1" applyAlignment="1">
      <alignment wrapText="1"/>
    </xf>
    <xf numFmtId="0" fontId="13" fillId="0" borderId="8" xfId="4" applyNumberFormat="1" applyFill="1" applyBorder="1" applyAlignment="1">
      <alignment horizontal="left" wrapText="1" indent="4" shrinkToFit="1"/>
    </xf>
    <xf numFmtId="0" fontId="15" fillId="0" borderId="8" xfId="4" applyNumberFormat="1" applyFont="1" applyFill="1" applyBorder="1" applyAlignment="1">
      <alignment horizontal="left" wrapText="1" indent="2" shrinkToFit="1"/>
    </xf>
    <xf numFmtId="0" fontId="17" fillId="0" borderId="25" xfId="0" applyFont="1" applyFill="1" applyBorder="1" applyAlignment="1">
      <alignment horizontal="left" wrapText="1" indent="4"/>
    </xf>
    <xf numFmtId="0" fontId="13" fillId="0" borderId="8" xfId="4" applyNumberFormat="1" applyFill="1" applyBorder="1" applyAlignment="1">
      <alignment horizontal="left" wrapText="1" indent="5" shrinkToFit="1"/>
    </xf>
    <xf numFmtId="0" fontId="13" fillId="0" borderId="8" xfId="4" applyNumberFormat="1" applyFill="1" applyBorder="1" applyAlignment="1">
      <alignment horizontal="left" wrapText="1" indent="6" shrinkToFit="1"/>
    </xf>
    <xf numFmtId="3" fontId="9" fillId="0" borderId="24" xfId="0" applyNumberFormat="1" applyFont="1" applyBorder="1" applyAlignment="1">
      <alignment horizontal="right"/>
    </xf>
    <xf numFmtId="0" fontId="22" fillId="0" borderId="20" xfId="99" applyFont="1" applyFill="1" applyBorder="1" applyAlignment="1">
      <alignment horizontal="justify" vertical="center" wrapText="1"/>
    </xf>
    <xf numFmtId="164" fontId="20" fillId="0" borderId="0" xfId="99" applyNumberFormat="1" applyFont="1" applyFill="1" applyAlignment="1">
      <alignment wrapText="1"/>
    </xf>
    <xf numFmtId="0" fontId="20" fillId="0" borderId="100" xfId="0" applyFont="1" applyFill="1" applyBorder="1" applyAlignment="1">
      <alignment horizontal="justify" vertical="center"/>
    </xf>
    <xf numFmtId="0" fontId="22" fillId="0" borderId="101" xfId="99" applyFont="1" applyFill="1" applyBorder="1" applyAlignment="1">
      <alignment horizontal="justify" vertical="top" wrapText="1"/>
    </xf>
    <xf numFmtId="0" fontId="22" fillId="0" borderId="76" xfId="99" applyFont="1" applyFill="1" applyBorder="1" applyAlignment="1">
      <alignment horizontal="justify"/>
    </xf>
    <xf numFmtId="0" fontId="22" fillId="0" borderId="73" xfId="99" applyFont="1" applyFill="1" applyBorder="1" applyAlignment="1">
      <alignment horizontal="justify"/>
    </xf>
    <xf numFmtId="0" fontId="22" fillId="0" borderId="53" xfId="0" applyFont="1" applyFill="1" applyBorder="1" applyAlignment="1">
      <alignment horizontal="justify" vertical="center"/>
    </xf>
    <xf numFmtId="0" fontId="22" fillId="0" borderId="4" xfId="0" applyFont="1" applyFill="1" applyBorder="1" applyAlignment="1">
      <alignment horizontal="justify" vertical="center"/>
    </xf>
    <xf numFmtId="0" fontId="0" fillId="0" borderId="0" xfId="0" applyAlignment="1">
      <alignment vertical="center"/>
    </xf>
    <xf numFmtId="0" fontId="8" fillId="0" borderId="0" xfId="0" applyFont="1" applyAlignment="1"/>
    <xf numFmtId="0" fontId="0" fillId="0" borderId="0" xfId="0" applyAlignment="1"/>
    <xf numFmtId="0" fontId="8" fillId="0" borderId="0" xfId="0" applyFont="1" applyAlignment="1">
      <alignment vertical="center"/>
    </xf>
    <xf numFmtId="0" fontId="10" fillId="0" borderId="22" xfId="0" applyFont="1" applyBorder="1" applyAlignment="1">
      <alignment horizontal="left" vertical="center" wrapText="1"/>
    </xf>
    <xf numFmtId="164" fontId="12" fillId="0" borderId="32" xfId="197" applyNumberFormat="1" applyFont="1" applyFill="1" applyBorder="1" applyAlignment="1">
      <alignment wrapText="1"/>
    </xf>
    <xf numFmtId="164" fontId="9" fillId="0" borderId="25" xfId="197" applyNumberFormat="1" applyFont="1" applyFill="1" applyBorder="1" applyAlignment="1">
      <alignment wrapText="1"/>
    </xf>
    <xf numFmtId="164" fontId="9" fillId="0" borderId="23" xfId="197" applyNumberFormat="1" applyFont="1" applyFill="1" applyBorder="1" applyAlignment="1">
      <alignment horizontal="right" wrapText="1"/>
    </xf>
    <xf numFmtId="164" fontId="9" fillId="0" borderId="24" xfId="197" applyNumberFormat="1" applyFont="1" applyFill="1" applyBorder="1" applyAlignment="1">
      <alignment wrapText="1"/>
    </xf>
    <xf numFmtId="164" fontId="10" fillId="2" borderId="25" xfId="197" applyNumberFormat="1" applyFont="1" applyFill="1" applyBorder="1" applyAlignment="1">
      <alignment vertical="top" wrapText="1"/>
    </xf>
    <xf numFmtId="164" fontId="9" fillId="2" borderId="23" xfId="197" applyNumberFormat="1" applyFont="1" applyFill="1" applyBorder="1" applyAlignment="1">
      <alignment horizontal="right" wrapText="1"/>
    </xf>
    <xf numFmtId="164" fontId="9" fillId="2" borderId="24" xfId="197" applyNumberFormat="1" applyFont="1" applyFill="1" applyBorder="1" applyAlignment="1">
      <alignment wrapText="1"/>
    </xf>
    <xf numFmtId="0" fontId="7" fillId="0" borderId="25" xfId="5" applyFont="1" applyFill="1" applyBorder="1" applyAlignment="1">
      <alignment horizontal="left" vertical="top" wrapText="1" indent="4"/>
    </xf>
    <xf numFmtId="3" fontId="7" fillId="0" borderId="23" xfId="18" applyNumberFormat="1" applyFont="1" applyFill="1" applyBorder="1" applyAlignment="1">
      <alignment horizontal="right"/>
    </xf>
    <xf numFmtId="3" fontId="7" fillId="0" borderId="24" xfId="18" applyNumberFormat="1" applyFont="1" applyFill="1" applyBorder="1" applyAlignment="1">
      <alignment horizontal="right"/>
    </xf>
    <xf numFmtId="0" fontId="9" fillId="0" borderId="25" xfId="5" applyFont="1" applyFill="1" applyBorder="1" applyAlignment="1">
      <alignment horizontal="left" vertical="top" wrapText="1" indent="6"/>
    </xf>
    <xf numFmtId="3" fontId="9" fillId="0" borderId="23" xfId="18" applyNumberFormat="1" applyFont="1" applyFill="1" applyBorder="1" applyAlignment="1">
      <alignment horizontal="right"/>
    </xf>
    <xf numFmtId="3" fontId="9" fillId="0" borderId="24" xfId="18" applyNumberFormat="1" applyFont="1" applyFill="1" applyBorder="1" applyAlignment="1">
      <alignment horizontal="right"/>
    </xf>
    <xf numFmtId="0" fontId="13" fillId="0" borderId="25" xfId="4" applyNumberFormat="1" applyBorder="1" applyAlignment="1">
      <alignment horizontal="left" wrapText="1" indent="4"/>
    </xf>
    <xf numFmtId="0" fontId="13" fillId="0" borderId="25" xfId="4" applyNumberFormat="1" applyBorder="1" applyAlignment="1">
      <alignment horizontal="left" vertical="top" wrapText="1" indent="4"/>
    </xf>
    <xf numFmtId="0" fontId="9" fillId="0" borderId="25" xfId="5" quotePrefix="1" applyFont="1" applyFill="1" applyBorder="1" applyAlignment="1">
      <alignment horizontal="left" vertical="top" wrapText="1" indent="7"/>
    </xf>
    <xf numFmtId="0" fontId="0" fillId="0" borderId="80" xfId="0" applyBorder="1"/>
    <xf numFmtId="3" fontId="9" fillId="0" borderId="81" xfId="18" applyNumberFormat="1" applyFont="1" applyFill="1" applyBorder="1" applyAlignment="1">
      <alignment horizontal="right"/>
    </xf>
    <xf numFmtId="3" fontId="9" fillId="0" borderId="63" xfId="18" applyNumberFormat="1" applyFont="1" applyFill="1" applyBorder="1" applyAlignment="1">
      <alignment horizontal="right"/>
    </xf>
    <xf numFmtId="0" fontId="110" fillId="0" borderId="20" xfId="0" applyFont="1" applyBorder="1" applyAlignment="1">
      <alignment horizontal="justify" vertical="center"/>
    </xf>
    <xf numFmtId="0" fontId="20" fillId="0" borderId="0" xfId="1" applyFont="1" applyAlignment="1">
      <alignment horizontal="center" vertical="top" wrapText="1"/>
    </xf>
    <xf numFmtId="3" fontId="13" fillId="0" borderId="81" xfId="26" applyNumberFormat="1" applyBorder="1">
      <alignment horizontal="right"/>
    </xf>
    <xf numFmtId="3" fontId="13" fillId="0" borderId="63" xfId="26" applyNumberFormat="1" applyBorder="1">
      <alignment horizontal="right"/>
    </xf>
    <xf numFmtId="164" fontId="10" fillId="0" borderId="0" xfId="0" applyNumberFormat="1" applyFont="1" applyAlignment="1">
      <alignment wrapText="1"/>
    </xf>
    <xf numFmtId="164" fontId="7" fillId="0" borderId="0" xfId="0" applyNumberFormat="1" applyFont="1" applyAlignment="1">
      <alignment horizontal="left" vertical="center"/>
    </xf>
    <xf numFmtId="164" fontId="9" fillId="0" borderId="0" xfId="0" applyNumberFormat="1" applyFont="1" applyAlignment="1">
      <alignment horizontal="center" vertical="center" wrapText="1"/>
    </xf>
    <xf numFmtId="164" fontId="9" fillId="0" borderId="0" xfId="0" applyNumberFormat="1" applyFont="1" applyAlignment="1">
      <alignment horizontal="center" vertical="center"/>
    </xf>
    <xf numFmtId="0" fontId="7" fillId="0" borderId="0" xfId="8" applyFont="1"/>
    <xf numFmtId="0" fontId="16" fillId="41" borderId="25" xfId="0" applyFont="1" applyFill="1" applyBorder="1" applyAlignment="1">
      <alignment wrapText="1"/>
    </xf>
    <xf numFmtId="164" fontId="9" fillId="41" borderId="23" xfId="0" applyNumberFormat="1" applyFont="1" applyFill="1" applyBorder="1" applyAlignment="1">
      <alignment horizontal="center" vertical="center" wrapText="1"/>
    </xf>
    <xf numFmtId="0" fontId="7" fillId="41" borderId="24" xfId="0" applyFont="1" applyFill="1" applyBorder="1" applyAlignment="1">
      <alignment vertical="center" wrapText="1"/>
    </xf>
    <xf numFmtId="164" fontId="9" fillId="41" borderId="24" xfId="0" applyNumberFormat="1" applyFont="1" applyFill="1" applyBorder="1" applyAlignment="1">
      <alignment horizontal="center" vertical="center" wrapText="1"/>
    </xf>
    <xf numFmtId="164" fontId="7" fillId="64" borderId="23" xfId="0" applyNumberFormat="1" applyFont="1" applyFill="1" applyBorder="1" applyAlignment="1">
      <alignment horizontal="right" vertical="center" wrapText="1"/>
    </xf>
    <xf numFmtId="164" fontId="7" fillId="64" borderId="24" xfId="0" applyNumberFormat="1" applyFont="1" applyFill="1" applyBorder="1" applyAlignment="1">
      <alignment horizontal="right" vertical="center" wrapText="1"/>
    </xf>
    <xf numFmtId="0" fontId="12" fillId="0" borderId="0" xfId="8" applyFont="1" applyAlignment="1">
      <alignment horizontal="left" vertical="center" wrapText="1"/>
    </xf>
    <xf numFmtId="0" fontId="7" fillId="0" borderId="0" xfId="99" applyFont="1" applyAlignment="1">
      <alignment horizontal="center" vertical="center" wrapText="1"/>
    </xf>
    <xf numFmtId="0" fontId="7" fillId="0" borderId="23" xfId="0" applyFont="1" applyBorder="1" applyAlignment="1">
      <alignment vertical="center"/>
    </xf>
    <xf numFmtId="0" fontId="95" fillId="41" borderId="25" xfId="0" applyFont="1" applyFill="1" applyBorder="1" applyAlignment="1">
      <alignment vertical="center" wrapText="1"/>
    </xf>
    <xf numFmtId="0" fontId="12" fillId="41" borderId="23" xfId="0" applyFont="1" applyFill="1" applyBorder="1" applyAlignment="1">
      <alignment horizontal="right" vertical="center" wrapText="1"/>
    </xf>
    <xf numFmtId="0" fontId="12" fillId="41" borderId="24" xfId="0" applyFont="1" applyFill="1" applyBorder="1" applyAlignment="1">
      <alignment vertical="center" wrapText="1"/>
    </xf>
    <xf numFmtId="0" fontId="7" fillId="41" borderId="25" xfId="0" applyFont="1" applyFill="1" applyBorder="1" applyAlignment="1">
      <alignment vertical="center" wrapText="1"/>
    </xf>
    <xf numFmtId="0" fontId="9" fillId="41" borderId="23" xfId="0" applyFont="1" applyFill="1" applyBorder="1"/>
    <xf numFmtId="0" fontId="9" fillId="41" borderId="24" xfId="0" applyFont="1" applyFill="1" applyBorder="1"/>
    <xf numFmtId="0" fontId="7" fillId="41" borderId="23" xfId="0" applyFont="1" applyFill="1" applyBorder="1" applyAlignment="1">
      <alignment horizontal="right" vertical="center" wrapText="1"/>
    </xf>
    <xf numFmtId="0" fontId="9" fillId="41" borderId="24" xfId="0" applyFont="1" applyFill="1" applyBorder="1" applyAlignment="1">
      <alignment vertical="center" wrapText="1"/>
    </xf>
    <xf numFmtId="0" fontId="9" fillId="0" borderId="25" xfId="0" applyFont="1" applyBorder="1"/>
    <xf numFmtId="0" fontId="9" fillId="0" borderId="23" xfId="0" applyFont="1" applyBorder="1"/>
    <xf numFmtId="0" fontId="9" fillId="0" borderId="24" xfId="0" applyFont="1" applyBorder="1"/>
    <xf numFmtId="3" fontId="13" fillId="0" borderId="23" xfId="21" applyNumberFormat="1" applyFont="1" applyFill="1" applyBorder="1">
      <alignment vertical="center"/>
    </xf>
    <xf numFmtId="164" fontId="9" fillId="0" borderId="64" xfId="0" applyNumberFormat="1" applyFont="1" applyBorder="1" applyAlignment="1">
      <alignment horizontal="center" vertical="center" wrapText="1"/>
    </xf>
    <xf numFmtId="164" fontId="9" fillId="0" borderId="65" xfId="0" applyNumberFormat="1" applyFont="1" applyBorder="1" applyAlignment="1">
      <alignment horizontal="center" vertical="center" wrapText="1"/>
    </xf>
    <xf numFmtId="0" fontId="7" fillId="5" borderId="25" xfId="0" applyFont="1" applyFill="1" applyBorder="1" applyAlignment="1">
      <alignment vertical="center" wrapText="1"/>
    </xf>
    <xf numFmtId="0" fontId="12" fillId="5" borderId="25" xfId="0" applyFont="1" applyFill="1" applyBorder="1" applyAlignment="1">
      <alignment vertical="center" wrapText="1"/>
    </xf>
    <xf numFmtId="3" fontId="93" fillId="5" borderId="24" xfId="0" applyNumberFormat="1" applyFont="1" applyFill="1" applyBorder="1" applyAlignment="1">
      <alignment horizontal="right"/>
    </xf>
    <xf numFmtId="0" fontId="9" fillId="0" borderId="80" xfId="0" applyFont="1" applyBorder="1"/>
    <xf numFmtId="0" fontId="9" fillId="0" borderId="81" xfId="0" applyFont="1" applyBorder="1"/>
    <xf numFmtId="0" fontId="9" fillId="0" borderId="63" xfId="0" applyFont="1" applyBorder="1"/>
    <xf numFmtId="3" fontId="9" fillId="0" borderId="63" xfId="0" applyNumberFormat="1" applyFont="1" applyBorder="1" applyAlignment="1">
      <alignment horizontal="right"/>
    </xf>
    <xf numFmtId="3" fontId="9" fillId="0" borderId="19" xfId="0" applyNumberFormat="1" applyFont="1" applyBorder="1"/>
    <xf numFmtId="0" fontId="7" fillId="0" borderId="0" xfId="1" applyFont="1" applyAlignment="1">
      <alignment horizontal="center" vertical="top" wrapText="1"/>
    </xf>
    <xf numFmtId="0" fontId="12" fillId="0" borderId="0" xfId="8" applyFont="1" applyAlignment="1">
      <alignment horizontal="left" vertical="top" wrapText="1"/>
    </xf>
    <xf numFmtId="0" fontId="12" fillId="0" borderId="102" xfId="8" applyFont="1" applyBorder="1" applyAlignment="1">
      <alignment horizontal="left" vertical="top" wrapText="1"/>
    </xf>
    <xf numFmtId="0" fontId="0" fillId="0" borderId="19" xfId="0" applyBorder="1"/>
    <xf numFmtId="0" fontId="9" fillId="0" borderId="19" xfId="14" quotePrefix="1" applyBorder="1" applyAlignment="1">
      <alignment horizontal="left" vertical="center" wrapText="1"/>
    </xf>
    <xf numFmtId="164" fontId="7" fillId="0" borderId="0" xfId="395" applyNumberFormat="1" applyFont="1" applyFill="1" applyBorder="1" applyAlignment="1">
      <alignment horizontal="center" vertical="center" wrapText="1"/>
    </xf>
    <xf numFmtId="0" fontId="10" fillId="0" borderId="22" xfId="0" applyFont="1" applyFill="1" applyBorder="1" applyAlignment="1">
      <alignment vertical="center"/>
    </xf>
    <xf numFmtId="164" fontId="9" fillId="0" borderId="21" xfId="0" applyNumberFormat="1" applyFont="1" applyFill="1" applyBorder="1" applyAlignment="1">
      <alignment horizontal="center" vertical="center" wrapText="1"/>
    </xf>
    <xf numFmtId="164" fontId="9" fillId="0" borderId="32" xfId="0" applyNumberFormat="1" applyFont="1" applyFill="1" applyBorder="1" applyAlignment="1">
      <alignment horizontal="center" vertical="center" wrapText="1"/>
    </xf>
    <xf numFmtId="0" fontId="10" fillId="0" borderId="22" xfId="1" applyFont="1" applyFill="1" applyBorder="1" applyAlignment="1">
      <alignment vertical="center" wrapText="1"/>
    </xf>
    <xf numFmtId="164" fontId="9" fillId="0" borderId="25" xfId="8" applyNumberFormat="1" applyFont="1" applyFill="1" applyBorder="1" applyAlignment="1">
      <alignment wrapText="1"/>
    </xf>
    <xf numFmtId="164" fontId="9" fillId="0" borderId="23" xfId="0" applyNumberFormat="1" applyFont="1" applyFill="1" applyBorder="1" applyAlignment="1">
      <alignment horizontal="center" vertical="center" wrapText="1"/>
    </xf>
    <xf numFmtId="164" fontId="9" fillId="0" borderId="24" xfId="0" applyNumberFormat="1" applyFont="1" applyFill="1" applyBorder="1" applyAlignment="1">
      <alignment horizontal="center" vertical="center" wrapText="1"/>
    </xf>
    <xf numFmtId="0" fontId="7" fillId="0" borderId="23" xfId="0" applyFont="1" applyFill="1" applyBorder="1" applyAlignment="1">
      <alignment horizontal="right" vertical="center" wrapText="1"/>
    </xf>
    <xf numFmtId="164" fontId="9" fillId="0" borderId="25" xfId="8" applyNumberFormat="1" applyFont="1" applyFill="1" applyBorder="1" applyAlignment="1">
      <alignment horizontal="left" vertical="center" wrapText="1"/>
    </xf>
    <xf numFmtId="164" fontId="9" fillId="0" borderId="23" xfId="0" applyNumberFormat="1" applyFont="1" applyFill="1" applyBorder="1" applyAlignment="1">
      <alignment horizontal="right" vertical="center" wrapText="1"/>
    </xf>
    <xf numFmtId="164" fontId="9" fillId="0" borderId="24" xfId="0" applyNumberFormat="1" applyFont="1" applyFill="1" applyBorder="1" applyAlignment="1">
      <alignment horizontal="right" vertical="center" wrapText="1"/>
    </xf>
    <xf numFmtId="3" fontId="13" fillId="0" borderId="23" xfId="90" applyNumberFormat="1" applyFill="1" applyBorder="1" applyAlignment="1">
      <alignment wrapText="1" shrinkToFit="1"/>
    </xf>
    <xf numFmtId="164" fontId="9" fillId="0" borderId="24" xfId="0" applyNumberFormat="1" applyFont="1" applyFill="1" applyBorder="1" applyAlignment="1">
      <alignment horizontal="right" wrapText="1"/>
    </xf>
    <xf numFmtId="0" fontId="13" fillId="0" borderId="25" xfId="90" applyNumberFormat="1" applyFill="1" applyBorder="1" applyAlignment="1">
      <alignment horizontal="left" wrapText="1" indent="3" shrinkToFit="1"/>
    </xf>
    <xf numFmtId="3" fontId="13" fillId="0" borderId="23" xfId="90" applyNumberFormat="1" applyFill="1" applyBorder="1" applyAlignment="1">
      <alignment horizontal="right" wrapText="1" indent="1" shrinkToFit="1"/>
    </xf>
    <xf numFmtId="3" fontId="13" fillId="0" borderId="24" xfId="90" applyNumberFormat="1" applyFill="1" applyBorder="1" applyAlignment="1">
      <alignment wrapText="1" shrinkToFit="1"/>
    </xf>
    <xf numFmtId="0" fontId="7" fillId="0" borderId="25" xfId="0" applyFont="1" applyFill="1" applyBorder="1" applyAlignment="1">
      <alignment vertical="center" wrapText="1"/>
    </xf>
    <xf numFmtId="0" fontId="7" fillId="0" borderId="24" xfId="0" applyFont="1" applyFill="1" applyBorder="1" applyAlignment="1">
      <alignment vertical="center" wrapText="1"/>
    </xf>
    <xf numFmtId="164" fontId="9" fillId="0" borderId="25" xfId="8" quotePrefix="1" applyNumberFormat="1" applyFont="1" applyFill="1" applyBorder="1" applyAlignment="1">
      <alignment horizontal="left" vertical="center" wrapText="1"/>
    </xf>
    <xf numFmtId="164" fontId="8" fillId="0" borderId="24" xfId="8" applyNumberFormat="1" applyFont="1" applyFill="1" applyBorder="1" applyAlignment="1">
      <alignment horizontal="right" wrapText="1"/>
    </xf>
    <xf numFmtId="0" fontId="10" fillId="0" borderId="22" xfId="99" applyFont="1" applyFill="1" applyBorder="1" applyAlignment="1">
      <alignment vertical="center" wrapText="1"/>
    </xf>
    <xf numFmtId="164" fontId="9" fillId="0" borderId="8" xfId="8" applyNumberFormat="1" applyFont="1" applyFill="1" applyBorder="1" applyAlignment="1">
      <alignment horizontal="left" vertical="center" wrapText="1"/>
    </xf>
    <xf numFmtId="164" fontId="7" fillId="0" borderId="25" xfId="8" applyNumberFormat="1" applyFont="1" applyFill="1" applyBorder="1" applyAlignment="1">
      <alignment wrapText="1"/>
    </xf>
    <xf numFmtId="164" fontId="7" fillId="0" borderId="23" xfId="0" applyNumberFormat="1" applyFont="1" applyFill="1" applyBorder="1" applyAlignment="1">
      <alignment horizontal="right" vertical="center" wrapText="1"/>
    </xf>
    <xf numFmtId="164" fontId="7" fillId="0" borderId="24" xfId="0" applyNumberFormat="1" applyFont="1" applyFill="1" applyBorder="1" applyAlignment="1">
      <alignment horizontal="right" vertical="center" wrapText="1"/>
    </xf>
    <xf numFmtId="0" fontId="9" fillId="0" borderId="25" xfId="14" quotePrefix="1" applyFill="1" applyBorder="1" applyAlignment="1">
      <alignment horizontal="left" vertical="center" wrapText="1"/>
    </xf>
    <xf numFmtId="164" fontId="7" fillId="0" borderId="23" xfId="8" applyNumberFormat="1" applyFont="1" applyFill="1" applyBorder="1" applyAlignment="1">
      <alignment horizontal="right" wrapText="1"/>
    </xf>
    <xf numFmtId="164" fontId="7" fillId="0" borderId="24" xfId="8" applyNumberFormat="1" applyFont="1" applyFill="1" applyBorder="1" applyAlignment="1">
      <alignment horizontal="right" wrapText="1"/>
    </xf>
    <xf numFmtId="0" fontId="16" fillId="0" borderId="25" xfId="0" applyFont="1" applyFill="1" applyBorder="1" applyAlignment="1">
      <alignment wrapText="1"/>
    </xf>
    <xf numFmtId="0" fontId="17" fillId="0" borderId="25" xfId="0" applyFont="1" applyFill="1" applyBorder="1" applyAlignment="1">
      <alignment wrapText="1"/>
    </xf>
    <xf numFmtId="164" fontId="9" fillId="0" borderId="24" xfId="8" applyNumberFormat="1" applyFont="1" applyFill="1" applyBorder="1" applyAlignment="1">
      <alignment horizontal="right" wrapText="1"/>
    </xf>
    <xf numFmtId="164" fontId="7" fillId="0" borderId="8" xfId="8" applyNumberFormat="1" applyFont="1" applyFill="1" applyBorder="1" applyAlignment="1">
      <alignment wrapText="1"/>
    </xf>
    <xf numFmtId="3" fontId="15" fillId="0" borderId="23" xfId="90" applyNumberFormat="1" applyFont="1" applyFill="1" applyBorder="1" applyAlignment="1">
      <alignment wrapText="1" shrinkToFit="1"/>
    </xf>
    <xf numFmtId="0" fontId="13" fillId="0" borderId="66" xfId="90" applyNumberFormat="1" applyFill="1" applyBorder="1" applyAlignment="1">
      <alignment horizontal="left" wrapText="1" indent="3" shrinkToFit="1"/>
    </xf>
    <xf numFmtId="3" fontId="13" fillId="0" borderId="34" xfId="90" applyNumberFormat="1" applyFill="1" applyBorder="1" applyAlignment="1">
      <alignment horizontal="right" wrapText="1" indent="1" shrinkToFit="1"/>
    </xf>
    <xf numFmtId="0" fontId="7" fillId="64" borderId="25" xfId="14" quotePrefix="1" applyFont="1" applyFill="1" applyBorder="1" applyAlignment="1">
      <alignment horizontal="left" vertical="center" wrapText="1"/>
    </xf>
    <xf numFmtId="3" fontId="15" fillId="64" borderId="23" xfId="21" applyNumberFormat="1" applyFont="1" applyFill="1" applyBorder="1">
      <alignment vertical="center"/>
    </xf>
    <xf numFmtId="0" fontId="9" fillId="0" borderId="80" xfId="14" quotePrefix="1" applyFill="1" applyBorder="1" applyAlignment="1">
      <alignment horizontal="left" vertical="center" wrapText="1"/>
    </xf>
    <xf numFmtId="3" fontId="13" fillId="0" borderId="81" xfId="21" applyNumberFormat="1" applyFont="1" applyFill="1" applyBorder="1">
      <alignment vertical="center"/>
    </xf>
    <xf numFmtId="164" fontId="9" fillId="0" borderId="63" xfId="0" applyNumberFormat="1" applyFont="1" applyFill="1" applyBorder="1" applyAlignment="1">
      <alignment horizontal="right" vertical="center" wrapText="1"/>
    </xf>
    <xf numFmtId="3" fontId="9" fillId="0" borderId="63" xfId="0" applyNumberFormat="1" applyFont="1" applyFill="1" applyBorder="1" applyAlignment="1"/>
    <xf numFmtId="164" fontId="9" fillId="0" borderId="23" xfId="0" applyNumberFormat="1" applyFont="1" applyBorder="1" applyAlignment="1">
      <alignment horizontal="center" vertical="center" wrapText="1"/>
    </xf>
    <xf numFmtId="164" fontId="9" fillId="0" borderId="24" xfId="0" applyNumberFormat="1" applyFont="1" applyBorder="1" applyAlignment="1">
      <alignment horizontal="center" vertical="center" wrapText="1"/>
    </xf>
    <xf numFmtId="165" fontId="17" fillId="0" borderId="15" xfId="0" applyNumberFormat="1" applyFont="1" applyBorder="1" applyAlignment="1">
      <alignment wrapText="1"/>
    </xf>
    <xf numFmtId="0" fontId="17" fillId="0" borderId="80" xfId="0" applyFont="1" applyFill="1" applyBorder="1" applyAlignment="1">
      <alignment wrapText="1"/>
    </xf>
    <xf numFmtId="164" fontId="8" fillId="0" borderId="81" xfId="8" applyNumberFormat="1" applyFont="1" applyFill="1" applyBorder="1" applyAlignment="1">
      <alignment horizontal="right" wrapText="1"/>
    </xf>
    <xf numFmtId="168" fontId="13" fillId="0" borderId="23" xfId="21" applyNumberFormat="1" applyFont="1" applyFill="1" applyBorder="1">
      <alignment vertical="center"/>
    </xf>
    <xf numFmtId="0" fontId="10" fillId="0" borderId="5" xfId="170" applyFont="1" applyBorder="1" applyAlignment="1">
      <alignment wrapText="1"/>
    </xf>
    <xf numFmtId="3" fontId="7" fillId="0" borderId="21" xfId="99" applyNumberFormat="1" applyFont="1" applyFill="1" applyBorder="1" applyAlignment="1">
      <alignment vertical="center"/>
    </xf>
    <xf numFmtId="3" fontId="9" fillId="0" borderId="7" xfId="398" applyNumberFormat="1" applyFont="1" applyFill="1" applyBorder="1" applyAlignment="1">
      <alignment wrapText="1"/>
    </xf>
    <xf numFmtId="0" fontId="10" fillId="0" borderId="5" xfId="24" applyFont="1" applyBorder="1" applyAlignment="1">
      <alignment vertical="top" wrapText="1"/>
    </xf>
    <xf numFmtId="0" fontId="10" fillId="0" borderId="21" xfId="99" applyFont="1" applyBorder="1" applyAlignment="1">
      <alignment vertical="top"/>
    </xf>
    <xf numFmtId="164" fontId="9" fillId="0" borderId="8" xfId="398" applyNumberFormat="1" applyFont="1" applyFill="1" applyBorder="1" applyAlignment="1">
      <alignment wrapText="1"/>
    </xf>
    <xf numFmtId="3" fontId="9" fillId="0" borderId="23" xfId="398" applyNumberFormat="1" applyFont="1" applyFill="1" applyBorder="1" applyAlignment="1">
      <alignment wrapText="1"/>
    </xf>
    <xf numFmtId="164" fontId="10" fillId="2" borderId="8" xfId="197" applyNumberFormat="1" applyFont="1" applyFill="1" applyBorder="1" applyAlignment="1">
      <alignment vertical="top" wrapText="1"/>
    </xf>
    <xf numFmtId="170" fontId="15" fillId="0" borderId="8" xfId="4" quotePrefix="1" applyNumberFormat="1" applyFont="1" applyBorder="1" applyAlignment="1">
      <alignment horizontal="left" wrapText="1" indent="2" shrinkToFit="1"/>
    </xf>
    <xf numFmtId="3" fontId="15" fillId="0" borderId="23" xfId="3" applyNumberFormat="1" applyFont="1" applyBorder="1">
      <alignment horizontal="right" wrapText="1" shrinkToFit="1"/>
    </xf>
    <xf numFmtId="3" fontId="7" fillId="0" borderId="11" xfId="0" applyNumberFormat="1" applyFont="1" applyBorder="1"/>
    <xf numFmtId="3" fontId="7" fillId="0" borderId="64" xfId="166" applyNumberFormat="1" applyFont="1" applyBorder="1" applyAlignment="1">
      <alignment horizontal="right" vertical="top"/>
    </xf>
    <xf numFmtId="3" fontId="7" fillId="0" borderId="77" xfId="166" applyNumberFormat="1" applyFont="1" applyBorder="1" applyAlignment="1">
      <alignment horizontal="right" vertical="top"/>
    </xf>
    <xf numFmtId="170" fontId="13" fillId="0" borderId="8" xfId="4" quotePrefix="1" applyNumberFormat="1" applyBorder="1" applyAlignment="1">
      <alignment horizontal="left" wrapText="1" indent="3" shrinkToFit="1"/>
    </xf>
    <xf numFmtId="3" fontId="13" fillId="0" borderId="23" xfId="3" applyNumberFormat="1" applyBorder="1">
      <alignment horizontal="right" wrapText="1" shrinkToFit="1"/>
    </xf>
    <xf numFmtId="3" fontId="9" fillId="0" borderId="11" xfId="0" applyNumberFormat="1" applyFont="1" applyBorder="1"/>
    <xf numFmtId="3" fontId="9" fillId="0" borderId="23" xfId="166" applyNumberFormat="1" applyFont="1" applyBorder="1" applyAlignment="1">
      <alignment horizontal="right" vertical="top"/>
    </xf>
    <xf numFmtId="3" fontId="9" fillId="0" borderId="77" xfId="166" applyNumberFormat="1" applyFont="1" applyBorder="1" applyAlignment="1">
      <alignment horizontal="right" vertical="top"/>
    </xf>
    <xf numFmtId="170" fontId="13" fillId="0" borderId="8" xfId="4" quotePrefix="1" applyNumberFormat="1" applyBorder="1" applyAlignment="1">
      <alignment horizontal="left" wrapText="1" indent="4" shrinkToFit="1"/>
    </xf>
    <xf numFmtId="3" fontId="9" fillId="0" borderId="24" xfId="166" applyNumberFormat="1" applyFont="1" applyBorder="1" applyAlignment="1">
      <alignment horizontal="right" vertical="top"/>
    </xf>
    <xf numFmtId="170" fontId="13" fillId="0" borderId="8" xfId="4" quotePrefix="1" applyNumberFormat="1" applyBorder="1" applyAlignment="1">
      <alignment horizontal="left" wrapText="1" indent="5" shrinkToFit="1"/>
    </xf>
    <xf numFmtId="3" fontId="7" fillId="0" borderId="23" xfId="166" applyNumberFormat="1" applyFont="1" applyBorder="1" applyAlignment="1">
      <alignment horizontal="right" vertical="top"/>
    </xf>
    <xf numFmtId="170" fontId="13" fillId="0" borderId="8" xfId="4" quotePrefix="1" applyNumberFormat="1" applyBorder="1" applyAlignment="1">
      <alignment horizontal="left" wrapText="1" indent="6" shrinkToFit="1"/>
    </xf>
    <xf numFmtId="170" fontId="13" fillId="0" borderId="8" xfId="4" quotePrefix="1" applyNumberFormat="1" applyBorder="1" applyAlignment="1">
      <alignment horizontal="left" wrapText="1" indent="7" shrinkToFit="1"/>
    </xf>
    <xf numFmtId="3" fontId="9" fillId="0" borderId="11" xfId="166" applyNumberFormat="1" applyFont="1" applyBorder="1" applyAlignment="1">
      <alignment horizontal="right" vertical="top"/>
    </xf>
    <xf numFmtId="3" fontId="9" fillId="0" borderId="79" xfId="329" applyNumberFormat="1" applyFont="1" applyBorder="1"/>
    <xf numFmtId="0" fontId="9" fillId="0" borderId="25" xfId="5" applyFont="1" applyBorder="1" applyAlignment="1">
      <alignment horizontal="left" vertical="top" wrapText="1" indent="8"/>
    </xf>
    <xf numFmtId="0" fontId="0" fillId="0" borderId="25" xfId="0" applyBorder="1"/>
    <xf numFmtId="0" fontId="0" fillId="0" borderId="23" xfId="0" applyBorder="1"/>
    <xf numFmtId="0" fontId="0" fillId="0" borderId="24" xfId="0" applyBorder="1"/>
    <xf numFmtId="3" fontId="9" fillId="0" borderId="24" xfId="0" applyNumberFormat="1" applyFont="1" applyBorder="1"/>
    <xf numFmtId="3" fontId="7" fillId="0" borderId="11" xfId="170" applyNumberFormat="1" applyFont="1" applyFill="1" applyBorder="1" applyAlignment="1">
      <alignment horizontal="right" wrapText="1"/>
    </xf>
    <xf numFmtId="170" fontId="13" fillId="0" borderId="8" xfId="4" quotePrefix="1" applyNumberFormat="1" applyBorder="1" applyAlignment="1">
      <alignment horizontal="left" wrapText="1" indent="1" shrinkToFit="1"/>
    </xf>
    <xf numFmtId="170" fontId="13" fillId="0" borderId="8" xfId="4" quotePrefix="1" applyNumberFormat="1" applyBorder="1" applyAlignment="1">
      <alignment horizontal="left" wrapText="1" indent="2" shrinkToFit="1"/>
    </xf>
    <xf numFmtId="170" fontId="13" fillId="0" borderId="78" xfId="4" quotePrefix="1" applyNumberFormat="1" applyBorder="1" applyAlignment="1">
      <alignment horizontal="left" wrapText="1" indent="3" shrinkToFit="1"/>
    </xf>
    <xf numFmtId="3" fontId="13" fillId="0" borderId="34" xfId="3" applyNumberFormat="1" applyBorder="1">
      <alignment horizontal="right" wrapText="1" shrinkToFit="1"/>
    </xf>
    <xf numFmtId="3" fontId="13" fillId="0" borderId="103" xfId="3" applyNumberFormat="1" applyFont="1" applyBorder="1">
      <alignment horizontal="right" wrapText="1" shrinkToFit="1"/>
    </xf>
    <xf numFmtId="3" fontId="9" fillId="0" borderId="11" xfId="170" applyNumberFormat="1" applyFont="1" applyFill="1" applyBorder="1" applyAlignment="1">
      <alignment horizontal="right" wrapText="1"/>
    </xf>
    <xf numFmtId="3" fontId="9" fillId="0" borderId="11" xfId="170" applyNumberFormat="1" applyFont="1" applyBorder="1" applyAlignment="1">
      <alignment horizontal="right" wrapText="1"/>
    </xf>
    <xf numFmtId="3" fontId="13" fillId="0" borderId="23" xfId="3" applyNumberFormat="1" applyFont="1" applyBorder="1">
      <alignment horizontal="right" wrapText="1" shrinkToFit="1"/>
    </xf>
    <xf numFmtId="170" fontId="13" fillId="0" borderId="82" xfId="4" quotePrefix="1" applyNumberFormat="1" applyBorder="1" applyAlignment="1">
      <alignment horizontal="left" wrapText="1" indent="4" shrinkToFit="1"/>
    </xf>
    <xf numFmtId="3" fontId="13" fillId="0" borderId="81" xfId="3" applyNumberFormat="1" applyBorder="1">
      <alignment horizontal="right" wrapText="1" shrinkToFit="1"/>
    </xf>
    <xf numFmtId="3" fontId="9" fillId="0" borderId="69" xfId="170" applyNumberFormat="1" applyFont="1" applyFill="1" applyBorder="1" applyAlignment="1">
      <alignment horizontal="right" wrapText="1"/>
    </xf>
    <xf numFmtId="0" fontId="0" fillId="0" borderId="81" xfId="0" applyBorder="1"/>
    <xf numFmtId="0" fontId="0" fillId="0" borderId="63" xfId="0" applyBorder="1"/>
    <xf numFmtId="164" fontId="9" fillId="0" borderId="21" xfId="0" applyNumberFormat="1" applyFont="1" applyBorder="1"/>
    <xf numFmtId="164" fontId="9" fillId="0" borderId="7" xfId="0" applyNumberFormat="1" applyFont="1" applyBorder="1"/>
    <xf numFmtId="164" fontId="9" fillId="0" borderId="23" xfId="0" applyNumberFormat="1" applyFont="1" applyBorder="1"/>
    <xf numFmtId="164" fontId="9" fillId="0" borderId="11" xfId="0" applyNumberFormat="1" applyFont="1" applyBorder="1"/>
    <xf numFmtId="0" fontId="12" fillId="0" borderId="8" xfId="170" applyFont="1" applyBorder="1" applyAlignment="1">
      <alignment vertical="center" wrapText="1"/>
    </xf>
    <xf numFmtId="164" fontId="12" fillId="0" borderId="8" xfId="197" applyNumberFormat="1" applyFont="1" applyFill="1" applyBorder="1" applyAlignment="1">
      <alignment wrapText="1"/>
    </xf>
    <xf numFmtId="164" fontId="9" fillId="0" borderId="23" xfId="197" applyNumberFormat="1" applyFont="1" applyFill="1" applyBorder="1" applyAlignment="1">
      <alignment horizontal="right" vertical="top" wrapText="1"/>
    </xf>
    <xf numFmtId="164" fontId="9" fillId="0" borderId="11" xfId="197" applyNumberFormat="1" applyFont="1" applyFill="1" applyBorder="1" applyAlignment="1">
      <alignment vertical="top" wrapText="1"/>
    </xf>
    <xf numFmtId="164" fontId="7" fillId="5" borderId="8" xfId="197" applyNumberFormat="1" applyFont="1" applyFill="1" applyBorder="1" applyAlignment="1">
      <alignment wrapText="1"/>
    </xf>
    <xf numFmtId="164" fontId="7" fillId="0" borderId="8" xfId="197" applyNumberFormat="1" applyFont="1" applyFill="1" applyBorder="1" applyAlignment="1">
      <alignment wrapText="1"/>
    </xf>
    <xf numFmtId="0" fontId="15" fillId="0" borderId="8" xfId="4" applyNumberFormat="1" applyFont="1" applyFill="1" applyBorder="1" applyAlignment="1">
      <alignment horizontal="left" wrapText="1" indent="2"/>
    </xf>
    <xf numFmtId="3" fontId="15" fillId="0" borderId="23" xfId="4" applyNumberFormat="1" applyFont="1" applyFill="1" applyBorder="1" applyAlignment="1">
      <alignment horizontal="right" wrapText="1"/>
    </xf>
    <xf numFmtId="164" fontId="7" fillId="0" borderId="11" xfId="0" applyNumberFormat="1" applyFont="1" applyBorder="1"/>
    <xf numFmtId="3" fontId="7" fillId="0" borderId="11" xfId="166" applyNumberFormat="1" applyFont="1" applyBorder="1" applyAlignment="1">
      <alignment horizontal="right" vertical="top"/>
    </xf>
    <xf numFmtId="0" fontId="13" fillId="0" borderId="8" xfId="4" applyNumberFormat="1" applyFill="1" applyBorder="1" applyAlignment="1">
      <alignment horizontal="left" wrapText="1" indent="3"/>
    </xf>
    <xf numFmtId="3" fontId="13" fillId="0" borderId="23" xfId="4" applyNumberFormat="1" applyFill="1" applyBorder="1" applyAlignment="1">
      <alignment horizontal="right" wrapText="1"/>
    </xf>
    <xf numFmtId="0" fontId="13" fillId="0" borderId="8" xfId="4" applyNumberFormat="1" applyFill="1" applyBorder="1" applyAlignment="1">
      <alignment horizontal="left" wrapText="1" indent="4"/>
    </xf>
    <xf numFmtId="0" fontId="13" fillId="0" borderId="8" xfId="4" applyNumberFormat="1" applyFill="1" applyBorder="1" applyAlignment="1">
      <alignment horizontal="left" wrapText="1" indent="5"/>
    </xf>
    <xf numFmtId="0" fontId="13" fillId="0" borderId="8" xfId="4" applyNumberFormat="1" applyFill="1" applyBorder="1" applyAlignment="1">
      <alignment horizontal="left" wrapText="1" indent="6"/>
    </xf>
    <xf numFmtId="3" fontId="9" fillId="5" borderId="23" xfId="166" applyNumberFormat="1" applyFont="1" applyFill="1" applyBorder="1" applyAlignment="1">
      <alignment horizontal="right" vertical="top"/>
    </xf>
    <xf numFmtId="3" fontId="9" fillId="5" borderId="11" xfId="166" applyNumberFormat="1" applyFont="1" applyFill="1" applyBorder="1" applyAlignment="1">
      <alignment horizontal="right" vertical="top"/>
    </xf>
    <xf numFmtId="0" fontId="13" fillId="0" borderId="8" xfId="4" applyNumberFormat="1" applyFill="1" applyBorder="1" applyAlignment="1">
      <alignment horizontal="left" wrapText="1"/>
    </xf>
    <xf numFmtId="0" fontId="13" fillId="0" borderId="8" xfId="4" applyNumberFormat="1" applyFill="1" applyBorder="1" applyAlignment="1">
      <alignment horizontal="left" wrapText="1" indent="2"/>
    </xf>
    <xf numFmtId="0" fontId="13" fillId="0" borderId="25" xfId="4" applyNumberFormat="1" applyFill="1" applyBorder="1" applyAlignment="1">
      <alignment horizontal="left" wrapText="1" indent="4"/>
    </xf>
    <xf numFmtId="3" fontId="9" fillId="0" borderId="24" xfId="170" applyNumberFormat="1" applyFont="1" applyFill="1" applyBorder="1" applyAlignment="1">
      <alignment horizontal="right" wrapText="1"/>
    </xf>
    <xf numFmtId="0" fontId="9" fillId="0" borderId="82" xfId="5" applyFont="1" applyBorder="1" applyAlignment="1">
      <alignment horizontal="left" vertical="top" wrapText="1" indent="7"/>
    </xf>
    <xf numFmtId="3" fontId="9" fillId="0" borderId="81" xfId="166" applyNumberFormat="1" applyFont="1" applyBorder="1" applyAlignment="1">
      <alignment horizontal="right" vertical="top"/>
    </xf>
    <xf numFmtId="3" fontId="9" fillId="0" borderId="69" xfId="166" applyNumberFormat="1" applyFont="1" applyBorder="1" applyAlignment="1">
      <alignment horizontal="right" vertical="top"/>
    </xf>
    <xf numFmtId="3" fontId="15" fillId="0" borderId="8" xfId="4" quotePrefix="1" applyNumberFormat="1" applyFont="1" applyBorder="1" applyAlignment="1">
      <alignment horizontal="left" wrapText="1" indent="2" shrinkToFit="1"/>
    </xf>
    <xf numFmtId="3" fontId="13" fillId="0" borderId="8" xfId="4" quotePrefix="1" applyNumberFormat="1" applyBorder="1" applyAlignment="1">
      <alignment horizontal="left" wrapText="1" indent="3" shrinkToFit="1"/>
    </xf>
    <xf numFmtId="3" fontId="13" fillId="0" borderId="8" xfId="4" quotePrefix="1" applyNumberFormat="1" applyBorder="1" applyAlignment="1">
      <alignment horizontal="left" wrapText="1" indent="4" shrinkToFit="1"/>
    </xf>
    <xf numFmtId="3" fontId="13" fillId="0" borderId="8" xfId="4" quotePrefix="1" applyNumberFormat="1" applyBorder="1" applyAlignment="1">
      <alignment horizontal="left" wrapText="1" indent="5" shrinkToFit="1"/>
    </xf>
    <xf numFmtId="3" fontId="13" fillId="0" borderId="8" xfId="4" quotePrefix="1" applyNumberFormat="1" applyBorder="1" applyAlignment="1">
      <alignment horizontal="left" wrapText="1" indent="6" shrinkToFit="1"/>
    </xf>
    <xf numFmtId="3" fontId="13" fillId="0" borderId="8" xfId="4" quotePrefix="1" applyNumberFormat="1" applyBorder="1" applyAlignment="1">
      <alignment horizontal="left" wrapText="1" indent="7" shrinkToFit="1"/>
    </xf>
    <xf numFmtId="3" fontId="13" fillId="0" borderId="8" xfId="4" quotePrefix="1" applyNumberFormat="1" applyBorder="1" applyAlignment="1">
      <alignment horizontal="left" wrapText="1" indent="1" shrinkToFit="1"/>
    </xf>
    <xf numFmtId="3" fontId="13" fillId="0" borderId="8" xfId="4" quotePrefix="1" applyNumberFormat="1" applyBorder="1" applyAlignment="1">
      <alignment horizontal="left" wrapText="1" indent="2" shrinkToFit="1"/>
    </xf>
    <xf numFmtId="3" fontId="13" fillId="0" borderId="82" xfId="4" quotePrefix="1" applyNumberFormat="1" applyBorder="1" applyAlignment="1">
      <alignment horizontal="left" wrapText="1" indent="3" shrinkToFit="1"/>
    </xf>
    <xf numFmtId="3" fontId="13" fillId="0" borderId="69" xfId="3" applyNumberFormat="1" applyFont="1" applyBorder="1">
      <alignment horizontal="right" wrapText="1" shrinkToFit="1"/>
    </xf>
    <xf numFmtId="164" fontId="10" fillId="2" borderId="5" xfId="197" applyNumberFormat="1" applyFont="1" applyFill="1" applyBorder="1" applyAlignment="1">
      <alignment vertical="top" wrapText="1"/>
    </xf>
    <xf numFmtId="170" fontId="15" fillId="0" borderId="104" xfId="4" quotePrefix="1" applyNumberFormat="1" applyFont="1" applyBorder="1" applyAlignment="1">
      <alignment horizontal="left" wrapText="1" indent="2" shrinkToFit="1"/>
    </xf>
    <xf numFmtId="170" fontId="13" fillId="0" borderId="78" xfId="4" quotePrefix="1" applyNumberFormat="1" applyBorder="1" applyAlignment="1">
      <alignment horizontal="left" wrapText="1" indent="4" shrinkToFit="1"/>
    </xf>
    <xf numFmtId="3" fontId="9" fillId="0" borderId="103" xfId="170" applyNumberFormat="1" applyFont="1" applyFill="1" applyBorder="1" applyAlignment="1">
      <alignment horizontal="right" wrapText="1"/>
    </xf>
    <xf numFmtId="3" fontId="9" fillId="0" borderId="63" xfId="0" applyNumberFormat="1" applyFont="1" applyBorder="1"/>
    <xf numFmtId="170" fontId="15" fillId="0" borderId="23" xfId="3" applyNumberFormat="1" applyFont="1" applyBorder="1">
      <alignment horizontal="right" wrapText="1" shrinkToFit="1"/>
    </xf>
    <xf numFmtId="170" fontId="13" fillId="0" borderId="23" xfId="3" applyNumberFormat="1" applyBorder="1">
      <alignment horizontal="right" wrapText="1" shrinkToFit="1"/>
    </xf>
    <xf numFmtId="170" fontId="13" fillId="0" borderId="82" xfId="4" quotePrefix="1" applyNumberFormat="1" applyBorder="1" applyAlignment="1">
      <alignment horizontal="left" wrapText="1" indent="3" shrinkToFit="1"/>
    </xf>
    <xf numFmtId="164" fontId="9" fillId="2" borderId="7" xfId="197" applyNumberFormat="1" applyFont="1" applyFill="1" applyBorder="1" applyAlignment="1">
      <alignment vertical="top" wrapText="1"/>
    </xf>
    <xf numFmtId="0" fontId="0" fillId="0" borderId="8" xfId="0" applyBorder="1"/>
    <xf numFmtId="0" fontId="0" fillId="0" borderId="11" xfId="0" applyBorder="1"/>
    <xf numFmtId="0" fontId="0" fillId="0" borderId="53" xfId="0" applyBorder="1"/>
    <xf numFmtId="0" fontId="0" fillId="0" borderId="86" xfId="0" applyBorder="1"/>
    <xf numFmtId="3" fontId="7" fillId="0" borderId="11" xfId="170" applyNumberFormat="1" applyFont="1" applyBorder="1" applyAlignment="1">
      <alignment horizontal="right" wrapText="1"/>
    </xf>
    <xf numFmtId="0" fontId="9" fillId="0" borderId="8" xfId="0" applyFont="1" applyBorder="1"/>
    <xf numFmtId="0" fontId="9" fillId="0" borderId="82" xfId="0" applyFont="1" applyBorder="1"/>
    <xf numFmtId="3" fontId="9" fillId="0" borderId="69" xfId="0" applyNumberFormat="1" applyFont="1" applyBorder="1"/>
    <xf numFmtId="0" fontId="7" fillId="0" borderId="0" xfId="12" applyFont="1" applyFill="1" applyAlignment="1">
      <alignment horizontal="center" vertical="center"/>
    </xf>
    <xf numFmtId="0" fontId="7" fillId="0" borderId="0" xfId="0" applyFont="1" applyFill="1" applyAlignment="1">
      <alignment horizontal="center" vertical="center"/>
    </xf>
    <xf numFmtId="0" fontId="87" fillId="0" borderId="0" xfId="0" applyFont="1" applyAlignment="1">
      <alignment vertical="center"/>
    </xf>
    <xf numFmtId="3" fontId="0" fillId="0" borderId="0" xfId="0" applyNumberFormat="1" applyAlignment="1">
      <alignment vertical="center"/>
    </xf>
    <xf numFmtId="164" fontId="9" fillId="0" borderId="24" xfId="8" applyNumberFormat="1" applyFont="1" applyFill="1" applyBorder="1" applyAlignment="1">
      <alignment horizontal="right" vertical="center" wrapText="1"/>
    </xf>
    <xf numFmtId="0" fontId="9" fillId="0" borderId="72" xfId="0" applyFont="1" applyBorder="1" applyAlignment="1">
      <alignment vertical="center" wrapText="1"/>
    </xf>
    <xf numFmtId="0" fontId="16" fillId="41" borderId="23" xfId="0" applyFont="1" applyFill="1" applyBorder="1" applyAlignment="1">
      <alignment wrapText="1"/>
    </xf>
    <xf numFmtId="0" fontId="16" fillId="41" borderId="24" xfId="0" applyFont="1" applyFill="1" applyBorder="1" applyAlignment="1">
      <alignment wrapText="1"/>
    </xf>
    <xf numFmtId="0" fontId="16" fillId="64" borderId="25" xfId="0" applyFont="1" applyFill="1" applyBorder="1" applyAlignment="1">
      <alignment horizontal="left" wrapText="1" indent="1"/>
    </xf>
    <xf numFmtId="0" fontId="17" fillId="0" borderId="25" xfId="0" applyFont="1" applyBorder="1" applyAlignment="1">
      <alignment horizontal="left" wrapText="1" indent="2"/>
    </xf>
    <xf numFmtId="0" fontId="17" fillId="0" borderId="25" xfId="0" applyFont="1" applyBorder="1" applyAlignment="1">
      <alignment horizontal="left" wrapText="1" indent="3"/>
    </xf>
    <xf numFmtId="0" fontId="17" fillId="0" borderId="25" xfId="0" applyFont="1" applyBorder="1" applyAlignment="1">
      <alignment horizontal="left" wrapText="1" indent="5"/>
    </xf>
    <xf numFmtId="0" fontId="17" fillId="0" borderId="25" xfId="0" applyFont="1" applyBorder="1" applyAlignment="1">
      <alignment horizontal="left" wrapText="1" indent="6"/>
    </xf>
    <xf numFmtId="0" fontId="17" fillId="0" borderId="80" xfId="0" applyFont="1" applyBorder="1" applyAlignment="1">
      <alignment horizontal="left" wrapText="1" indent="3"/>
    </xf>
    <xf numFmtId="164" fontId="9" fillId="0" borderId="81" xfId="0" applyNumberFormat="1" applyFont="1" applyFill="1" applyBorder="1" applyAlignment="1">
      <alignment horizontal="right" vertical="center" wrapText="1"/>
    </xf>
    <xf numFmtId="3" fontId="7" fillId="0" borderId="10" xfId="14" quotePrefix="1" applyNumberFormat="1" applyFont="1" applyFill="1" applyBorder="1" applyAlignment="1">
      <alignment horizontal="left" vertical="center" wrapText="1"/>
    </xf>
    <xf numFmtId="3" fontId="15" fillId="0" borderId="74" xfId="21" applyNumberFormat="1" applyFont="1" applyFill="1" applyBorder="1">
      <alignment vertical="center"/>
    </xf>
    <xf numFmtId="3" fontId="9" fillId="0" borderId="10" xfId="14" quotePrefix="1" applyNumberFormat="1" applyFill="1" applyBorder="1" applyAlignment="1">
      <alignment horizontal="left" vertical="center" wrapText="1"/>
    </xf>
    <xf numFmtId="3" fontId="13" fillId="0" borderId="74" xfId="21" applyNumberFormat="1" applyFont="1" applyFill="1" applyBorder="1">
      <alignment vertical="center"/>
    </xf>
    <xf numFmtId="3" fontId="9" fillId="0" borderId="12" xfId="0" applyNumberFormat="1" applyFont="1" applyFill="1" applyBorder="1" applyAlignment="1">
      <alignment horizontal="justify" vertical="center" wrapText="1"/>
    </xf>
    <xf numFmtId="3" fontId="9" fillId="0" borderId="12" xfId="21" applyNumberFormat="1" applyFont="1" applyFill="1" applyBorder="1" applyAlignment="1">
      <alignment vertical="center"/>
    </xf>
    <xf numFmtId="3" fontId="9" fillId="0" borderId="12" xfId="197" applyNumberFormat="1" applyFont="1" applyFill="1" applyBorder="1" applyAlignment="1">
      <alignment vertical="center"/>
    </xf>
    <xf numFmtId="3" fontId="9" fillId="0" borderId="12" xfId="197" applyNumberFormat="1" applyFont="1" applyFill="1" applyBorder="1" applyAlignment="1">
      <alignment horizontal="right" vertical="center"/>
    </xf>
    <xf numFmtId="0" fontId="9" fillId="0" borderId="80" xfId="5" applyFont="1" applyBorder="1" applyAlignment="1">
      <alignment vertical="top" wrapText="1"/>
    </xf>
    <xf numFmtId="0" fontId="9" fillId="0" borderId="80" xfId="11" quotePrefix="1" applyBorder="1" applyAlignment="1">
      <alignment horizontal="left" wrapText="1" indent="7" shrinkToFit="1"/>
    </xf>
    <xf numFmtId="3" fontId="13" fillId="0" borderId="81" xfId="6" applyNumberFormat="1" applyBorder="1">
      <alignment horizontal="right"/>
    </xf>
    <xf numFmtId="3" fontId="7" fillId="0" borderId="0" xfId="0" applyNumberFormat="1" applyFont="1" applyFill="1" applyAlignment="1">
      <alignment horizontal="center" vertical="top"/>
    </xf>
    <xf numFmtId="3" fontId="89" fillId="0" borderId="0" xfId="0" applyNumberFormat="1" applyFont="1"/>
    <xf numFmtId="0" fontId="89" fillId="0" borderId="0" xfId="0" applyFont="1" applyAlignment="1">
      <alignment vertical="center"/>
    </xf>
    <xf numFmtId="0" fontId="9" fillId="0" borderId="74" xfId="0" applyFont="1" applyBorder="1" applyAlignment="1">
      <alignment horizontal="left" vertical="center" wrapText="1"/>
    </xf>
    <xf numFmtId="164" fontId="89" fillId="0" borderId="0" xfId="0" applyNumberFormat="1" applyFont="1"/>
    <xf numFmtId="0" fontId="16" fillId="0" borderId="25" xfId="1" applyFont="1" applyBorder="1" applyAlignment="1">
      <alignment wrapText="1"/>
    </xf>
    <xf numFmtId="0" fontId="17" fillId="0" borderId="25" xfId="1" applyFont="1" applyBorder="1" applyAlignment="1">
      <alignment wrapText="1"/>
    </xf>
    <xf numFmtId="0" fontId="9" fillId="0" borderId="66" xfId="0" applyFont="1" applyFill="1" applyBorder="1" applyAlignment="1">
      <alignment horizontal="left" wrapText="1" indent="2"/>
    </xf>
    <xf numFmtId="3" fontId="9" fillId="0" borderId="34" xfId="0" applyNumberFormat="1" applyFont="1" applyFill="1" applyBorder="1" applyAlignment="1">
      <alignment vertical="center"/>
    </xf>
    <xf numFmtId="164" fontId="9" fillId="0" borderId="35" xfId="8" applyNumberFormat="1" applyFont="1" applyBorder="1" applyAlignment="1">
      <alignment vertical="center"/>
    </xf>
    <xf numFmtId="0" fontId="17" fillId="0" borderId="80" xfId="1" applyFont="1" applyBorder="1" applyAlignment="1">
      <alignment wrapText="1"/>
    </xf>
    <xf numFmtId="3" fontId="8" fillId="0" borderId="35" xfId="0" applyNumberFormat="1" applyFont="1" applyFill="1" applyBorder="1" applyAlignment="1">
      <alignment vertical="center"/>
    </xf>
    <xf numFmtId="0" fontId="10" fillId="0" borderId="14" xfId="0" applyFont="1" applyBorder="1" applyAlignment="1">
      <alignment vertical="center" wrapText="1"/>
    </xf>
    <xf numFmtId="164" fontId="7" fillId="41" borderId="15" xfId="8" applyNumberFormat="1" applyFont="1" applyFill="1" applyBorder="1" applyAlignment="1">
      <alignment vertical="center" wrapText="1"/>
    </xf>
    <xf numFmtId="0" fontId="16" fillId="0" borderId="0" xfId="1" applyFont="1" applyAlignment="1">
      <alignment wrapText="1"/>
    </xf>
    <xf numFmtId="165" fontId="16" fillId="0" borderId="23" xfId="1" applyNumberFormat="1" applyFont="1" applyBorder="1" applyAlignment="1">
      <alignment wrapText="1"/>
    </xf>
    <xf numFmtId="0" fontId="17" fillId="0" borderId="0" xfId="1" applyFont="1" applyAlignment="1">
      <alignment wrapText="1"/>
    </xf>
    <xf numFmtId="165" fontId="17" fillId="0" borderId="23" xfId="1" applyNumberFormat="1" applyFont="1" applyBorder="1" applyAlignment="1">
      <alignment wrapText="1"/>
    </xf>
    <xf numFmtId="165" fontId="17" fillId="0" borderId="23" xfId="1" applyNumberFormat="1" applyFont="1" applyFill="1" applyBorder="1" applyAlignment="1">
      <alignment wrapText="1"/>
    </xf>
    <xf numFmtId="165" fontId="17" fillId="0" borderId="23" xfId="1" applyNumberFormat="1" applyFont="1" applyBorder="1" applyAlignment="1">
      <alignment vertical="center" wrapText="1"/>
    </xf>
    <xf numFmtId="165" fontId="17" fillId="0" borderId="81" xfId="1" applyNumberFormat="1" applyFont="1" applyBorder="1" applyAlignment="1">
      <alignment wrapText="1"/>
    </xf>
    <xf numFmtId="0" fontId="9" fillId="0" borderId="0" xfId="14" quotePrefix="1" applyBorder="1" applyAlignment="1">
      <alignment horizontal="left" vertical="center" wrapText="1"/>
    </xf>
    <xf numFmtId="3" fontId="13" fillId="0" borderId="0" xfId="21" applyNumberFormat="1" applyFont="1" applyFill="1" applyBorder="1">
      <alignment vertical="center"/>
    </xf>
    <xf numFmtId="3" fontId="9" fillId="0" borderId="0" xfId="0" applyNumberFormat="1" applyFont="1" applyBorder="1"/>
    <xf numFmtId="0" fontId="0" fillId="0" borderId="0" xfId="0" applyBorder="1"/>
    <xf numFmtId="0" fontId="9" fillId="0" borderId="105" xfId="14" quotePrefix="1" applyBorder="1" applyAlignment="1">
      <alignment horizontal="left" vertical="center" wrapText="1"/>
    </xf>
    <xf numFmtId="3" fontId="112" fillId="0" borderId="0" xfId="396" applyNumberFormat="1" applyFont="1"/>
    <xf numFmtId="0" fontId="112" fillId="0" borderId="0" xfId="13" applyFont="1" applyAlignment="1">
      <alignment horizontal="right"/>
    </xf>
    <xf numFmtId="0" fontId="10" fillId="0" borderId="0" xfId="1" applyFont="1" applyFill="1" applyBorder="1" applyAlignment="1">
      <alignment horizontal="left" vertical="center" wrapText="1"/>
    </xf>
    <xf numFmtId="164" fontId="9" fillId="0" borderId="0" xfId="197" applyNumberFormat="1" applyFont="1" applyFill="1" applyBorder="1" applyAlignment="1">
      <alignment horizontal="left" wrapText="1"/>
    </xf>
    <xf numFmtId="164" fontId="12" fillId="0" borderId="0" xfId="197" applyNumberFormat="1" applyFont="1" applyFill="1" applyBorder="1" applyAlignment="1">
      <alignment horizontal="left" wrapText="1"/>
    </xf>
    <xf numFmtId="0" fontId="7" fillId="0" borderId="0" xfId="5" applyFont="1" applyFill="1" applyBorder="1" applyAlignment="1">
      <alignment horizontal="left" vertical="top" wrapText="1" indent="3"/>
    </xf>
    <xf numFmtId="3" fontId="92" fillId="0" borderId="0" xfId="394" applyNumberFormat="1" applyFont="1" applyFill="1" applyBorder="1"/>
    <xf numFmtId="0" fontId="9" fillId="0" borderId="0" xfId="5" applyFont="1" applyFill="1" applyBorder="1" applyAlignment="1">
      <alignment horizontal="left" vertical="top" wrapText="1" indent="4"/>
    </xf>
    <xf numFmtId="3" fontId="93" fillId="0" borderId="0" xfId="394" applyNumberFormat="1" applyFont="1" applyFill="1" applyBorder="1"/>
    <xf numFmtId="0" fontId="9" fillId="0" borderId="0" xfId="5" applyFont="1" applyFill="1" applyBorder="1" applyAlignment="1">
      <alignment horizontal="left" vertical="top" wrapText="1" indent="6"/>
    </xf>
    <xf numFmtId="0" fontId="13" fillId="0" borderId="0" xfId="4" applyNumberFormat="1" applyFill="1" applyBorder="1" applyAlignment="1">
      <alignment horizontal="left" wrapText="1" indent="4"/>
    </xf>
    <xf numFmtId="0" fontId="9" fillId="0" borderId="0" xfId="5" quotePrefix="1" applyFont="1" applyFill="1" applyBorder="1" applyAlignment="1">
      <alignment horizontal="left" vertical="top" wrapText="1" indent="7"/>
    </xf>
    <xf numFmtId="0" fontId="12" fillId="0" borderId="0" xfId="197" applyFont="1" applyFill="1" applyBorder="1" applyAlignment="1">
      <alignment vertical="center" wrapText="1"/>
    </xf>
    <xf numFmtId="0" fontId="9" fillId="0" borderId="80" xfId="5" quotePrefix="1" applyFont="1" applyFill="1" applyBorder="1" applyAlignment="1">
      <alignment horizontal="left" vertical="top" wrapText="1" indent="7"/>
    </xf>
    <xf numFmtId="0" fontId="7" fillId="0" borderId="10" xfId="5" applyFont="1" applyFill="1" applyBorder="1" applyAlignment="1">
      <alignment horizontal="left" wrapText="1" indent="3"/>
    </xf>
    <xf numFmtId="0" fontId="22" fillId="0" borderId="20" xfId="1" applyFont="1" applyFill="1" applyBorder="1" applyAlignment="1">
      <alignment vertical="center" wrapText="1"/>
    </xf>
    <xf numFmtId="0" fontId="87" fillId="0" borderId="0" xfId="0" applyFont="1" applyFill="1"/>
    <xf numFmtId="0" fontId="101" fillId="0" borderId="13" xfId="0" applyFont="1" applyFill="1" applyBorder="1" applyAlignment="1">
      <alignment horizontal="left" vertical="center" wrapText="1"/>
    </xf>
    <xf numFmtId="0" fontId="101" fillId="0" borderId="30" xfId="0" applyFont="1" applyFill="1" applyBorder="1" applyAlignment="1">
      <alignment horizontal="left" vertical="center" wrapText="1"/>
    </xf>
    <xf numFmtId="0" fontId="22" fillId="0" borderId="2" xfId="1" applyFont="1" applyBorder="1" applyAlignment="1">
      <alignment horizontal="center" vertical="top" wrapText="1"/>
    </xf>
    <xf numFmtId="0" fontId="22" fillId="0" borderId="4" xfId="1" applyFont="1" applyBorder="1" applyAlignment="1">
      <alignment horizontal="center" vertical="top" wrapText="1"/>
    </xf>
    <xf numFmtId="164" fontId="20" fillId="0" borderId="0" xfId="2" applyNumberFormat="1" applyFont="1" applyFill="1" applyAlignment="1">
      <alignment horizontal="center" vertical="center" wrapText="1"/>
    </xf>
    <xf numFmtId="164" fontId="20" fillId="0" borderId="0" xfId="1" applyNumberFormat="1" applyFont="1" applyFill="1" applyBorder="1" applyAlignment="1">
      <alignment horizontal="center" vertical="center" wrapText="1"/>
    </xf>
    <xf numFmtId="164" fontId="101" fillId="0" borderId="13" xfId="1" applyNumberFormat="1" applyFont="1" applyFill="1" applyBorder="1" applyAlignment="1">
      <alignment horizontal="left" vertical="center" wrapText="1"/>
    </xf>
    <xf numFmtId="164" fontId="101" fillId="0" borderId="30" xfId="1" applyNumberFormat="1" applyFont="1" applyFill="1" applyBorder="1" applyAlignment="1">
      <alignment horizontal="left" vertical="center" wrapText="1"/>
    </xf>
    <xf numFmtId="164" fontId="101" fillId="0" borderId="13" xfId="1" applyNumberFormat="1" applyFont="1" applyBorder="1" applyAlignment="1">
      <alignment horizontal="left" vertical="center" wrapText="1"/>
    </xf>
    <xf numFmtId="164" fontId="101" fillId="0" borderId="30" xfId="1" applyNumberFormat="1" applyFont="1" applyBorder="1" applyAlignment="1">
      <alignment horizontal="left" vertical="center" wrapText="1"/>
    </xf>
    <xf numFmtId="0" fontId="101" fillId="0" borderId="13" xfId="0" applyFont="1" applyBorder="1" applyAlignment="1">
      <alignment horizontal="left" vertical="center" wrapText="1"/>
    </xf>
    <xf numFmtId="0" fontId="101" fillId="0" borderId="30" xfId="0" applyFont="1" applyBorder="1" applyAlignment="1">
      <alignment horizontal="left" vertical="center" wrapText="1"/>
    </xf>
    <xf numFmtId="0" fontId="12" fillId="0" borderId="16" xfId="197" applyFont="1" applyFill="1" applyBorder="1" applyAlignment="1">
      <alignment horizontal="left" vertical="center" wrapText="1"/>
    </xf>
    <xf numFmtId="0" fontId="12" fillId="0" borderId="17" xfId="197" applyFont="1" applyFill="1" applyBorder="1" applyAlignment="1">
      <alignment horizontal="left" vertical="center" wrapText="1"/>
    </xf>
    <xf numFmtId="0" fontId="12" fillId="0" borderId="18" xfId="197" applyFont="1" applyFill="1" applyBorder="1" applyAlignment="1">
      <alignment horizontal="left" vertical="center" wrapText="1"/>
    </xf>
    <xf numFmtId="0" fontId="9" fillId="0" borderId="54" xfId="1" applyFont="1" applyBorder="1" applyAlignment="1">
      <alignment horizontal="center" vertical="top" wrapText="1"/>
    </xf>
    <xf numFmtId="0" fontId="9" fillId="0" borderId="4" xfId="1" applyFont="1" applyBorder="1" applyAlignment="1">
      <alignment horizontal="center" vertical="top" wrapText="1"/>
    </xf>
    <xf numFmtId="164" fontId="9" fillId="0" borderId="2" xfId="0" applyNumberFormat="1" applyFont="1" applyFill="1" applyBorder="1" applyAlignment="1">
      <alignment horizontal="center" vertical="top" wrapText="1"/>
    </xf>
    <xf numFmtId="0" fontId="6" fillId="0" borderId="4" xfId="0" applyFont="1" applyFill="1" applyBorder="1" applyAlignment="1">
      <alignment horizontal="center" vertical="top" wrapText="1"/>
    </xf>
    <xf numFmtId="0" fontId="106" fillId="0" borderId="13" xfId="0" applyFont="1" applyBorder="1" applyAlignment="1">
      <alignment horizontal="left" vertical="center" wrapText="1"/>
    </xf>
    <xf numFmtId="0" fontId="106" fillId="0" borderId="31" xfId="0" applyFont="1" applyBorder="1" applyAlignment="1">
      <alignment horizontal="left" vertical="center" wrapText="1"/>
    </xf>
    <xf numFmtId="0" fontId="106" fillId="0" borderId="30" xfId="0" applyFont="1" applyBorder="1" applyAlignment="1">
      <alignment horizontal="left" vertical="center" wrapText="1"/>
    </xf>
    <xf numFmtId="0" fontId="9" fillId="0" borderId="2" xfId="1" applyFont="1" applyBorder="1" applyAlignment="1">
      <alignment horizontal="center" vertical="top" wrapText="1"/>
    </xf>
    <xf numFmtId="164" fontId="9" fillId="0" borderId="2" xfId="12" applyNumberFormat="1" applyFont="1" applyFill="1" applyBorder="1" applyAlignment="1">
      <alignment horizontal="center" vertical="top" wrapText="1"/>
    </xf>
    <xf numFmtId="0" fontId="9" fillId="0" borderId="4" xfId="12" applyFont="1" applyFill="1" applyBorder="1" applyAlignment="1">
      <alignment horizontal="center" vertical="top" wrapText="1"/>
    </xf>
    <xf numFmtId="0" fontId="12" fillId="0" borderId="60" xfId="0" applyFont="1" applyBorder="1" applyAlignment="1">
      <alignment horizontal="justify" vertical="center" wrapText="1"/>
    </xf>
    <xf numFmtId="0" fontId="12" fillId="0" borderId="62" xfId="0" applyFont="1" applyBorder="1" applyAlignment="1">
      <alignment horizontal="justify" vertical="center" wrapText="1"/>
    </xf>
    <xf numFmtId="0" fontId="12" fillId="0" borderId="61" xfId="0" applyFont="1" applyBorder="1" applyAlignment="1">
      <alignment horizontal="justify" vertical="center" wrapText="1"/>
    </xf>
    <xf numFmtId="0" fontId="12" fillId="0" borderId="60" xfId="0" applyFont="1" applyBorder="1" applyAlignment="1">
      <alignment horizontal="left" vertical="center" wrapText="1"/>
    </xf>
    <xf numFmtId="0" fontId="12" fillId="0" borderId="62" xfId="0" applyFont="1" applyBorder="1" applyAlignment="1">
      <alignment horizontal="left" vertical="center" wrapText="1"/>
    </xf>
    <xf numFmtId="0" fontId="12" fillId="0" borderId="61" xfId="0" applyFont="1" applyBorder="1" applyAlignment="1">
      <alignment horizontal="left" vertical="center" wrapText="1"/>
    </xf>
    <xf numFmtId="0" fontId="12" fillId="0" borderId="13" xfId="5" quotePrefix="1" applyFont="1" applyBorder="1" applyAlignment="1">
      <alignment horizontal="left" vertical="top" wrapText="1"/>
    </xf>
    <xf numFmtId="0" fontId="12" fillId="0" borderId="31" xfId="5" applyFont="1" applyBorder="1" applyAlignment="1">
      <alignment horizontal="left" vertical="top" wrapText="1"/>
    </xf>
    <xf numFmtId="0" fontId="12" fillId="0" borderId="30" xfId="5" applyFont="1" applyBorder="1" applyAlignment="1">
      <alignment horizontal="left" vertical="top" wrapText="1"/>
    </xf>
    <xf numFmtId="0" fontId="12" fillId="0" borderId="48" xfId="8" applyFont="1" applyFill="1" applyBorder="1" applyAlignment="1">
      <alignment horizontal="left" vertical="center" wrapText="1"/>
    </xf>
    <xf numFmtId="0" fontId="12" fillId="0" borderId="70" xfId="8" applyFont="1" applyFill="1" applyBorder="1" applyAlignment="1">
      <alignment horizontal="left" vertical="center" wrapText="1"/>
    </xf>
    <xf numFmtId="0" fontId="12" fillId="0" borderId="71" xfId="8" applyFont="1" applyFill="1" applyBorder="1" applyAlignment="1">
      <alignment horizontal="left" vertical="center" wrapText="1"/>
    </xf>
    <xf numFmtId="0" fontId="12" fillId="0" borderId="13" xfId="8" applyFont="1" applyFill="1" applyBorder="1" applyAlignment="1">
      <alignment horizontal="left" vertical="center" wrapText="1"/>
    </xf>
    <xf numFmtId="0" fontId="12" fillId="0" borderId="31" xfId="8" applyFont="1" applyFill="1" applyBorder="1" applyAlignment="1">
      <alignment horizontal="left" vertical="center" wrapText="1"/>
    </xf>
    <xf numFmtId="0" fontId="12" fillId="0" borderId="30" xfId="8" applyFont="1" applyFill="1" applyBorder="1" applyAlignment="1">
      <alignment horizontal="left" vertical="center" wrapText="1"/>
    </xf>
    <xf numFmtId="0" fontId="12" fillId="0" borderId="13" xfId="197" applyFont="1" applyBorder="1" applyAlignment="1">
      <alignment horizontal="left" wrapText="1"/>
    </xf>
    <xf numFmtId="0" fontId="12" fillId="0" borderId="62" xfId="197" applyFont="1" applyBorder="1" applyAlignment="1">
      <alignment horizontal="left" wrapText="1"/>
    </xf>
    <xf numFmtId="0" fontId="12" fillId="0" borderId="30" xfId="197" applyFont="1" applyBorder="1" applyAlignment="1">
      <alignment horizontal="left" wrapText="1"/>
    </xf>
    <xf numFmtId="0" fontId="12" fillId="0" borderId="13" xfId="197" applyFont="1" applyBorder="1" applyAlignment="1">
      <alignment horizontal="left" vertical="center" wrapText="1"/>
    </xf>
    <xf numFmtId="0" fontId="12" fillId="0" borderId="62" xfId="197" applyFont="1" applyBorder="1" applyAlignment="1">
      <alignment horizontal="left" vertical="center" wrapText="1"/>
    </xf>
    <xf numFmtId="0" fontId="12" fillId="0" borderId="30" xfId="197" applyFont="1" applyBorder="1" applyAlignment="1">
      <alignment horizontal="left" vertical="center" wrapText="1"/>
    </xf>
    <xf numFmtId="0" fontId="12" fillId="3" borderId="13" xfId="197" applyFont="1" applyFill="1" applyBorder="1" applyAlignment="1">
      <alignment horizontal="justify" vertical="center" wrapText="1"/>
    </xf>
    <xf numFmtId="0" fontId="12" fillId="3" borderId="31" xfId="197" applyFont="1" applyFill="1" applyBorder="1" applyAlignment="1">
      <alignment horizontal="justify" vertical="center" wrapText="1"/>
    </xf>
    <xf numFmtId="0" fontId="12" fillId="3" borderId="30" xfId="197" applyFont="1" applyFill="1" applyBorder="1" applyAlignment="1">
      <alignment horizontal="justify" vertical="center" wrapText="1"/>
    </xf>
    <xf numFmtId="0" fontId="12" fillId="0" borderId="60" xfId="197" applyFont="1" applyFill="1" applyBorder="1" applyAlignment="1">
      <alignment horizontal="left" vertical="top" wrapText="1"/>
    </xf>
    <xf numFmtId="0" fontId="12" fillId="0" borderId="62" xfId="197" applyFont="1" applyFill="1" applyBorder="1" applyAlignment="1">
      <alignment horizontal="left" vertical="top" wrapText="1"/>
    </xf>
    <xf numFmtId="0" fontId="12" fillId="0" borderId="61" xfId="197" applyFont="1" applyFill="1" applyBorder="1" applyAlignment="1">
      <alignment horizontal="left" vertical="top" wrapText="1"/>
    </xf>
    <xf numFmtId="0" fontId="12" fillId="0" borderId="60" xfId="197" applyFont="1" applyFill="1" applyBorder="1" applyAlignment="1">
      <alignment horizontal="left" vertical="center" wrapText="1"/>
    </xf>
    <xf numFmtId="0" fontId="12" fillId="0" borderId="62" xfId="197" applyFont="1" applyFill="1" applyBorder="1" applyAlignment="1">
      <alignment horizontal="left" vertical="center" wrapText="1"/>
    </xf>
    <xf numFmtId="0" fontId="12" fillId="0" borderId="61" xfId="197" applyFont="1" applyFill="1" applyBorder="1" applyAlignment="1">
      <alignment horizontal="left" vertical="center" wrapText="1"/>
    </xf>
    <xf numFmtId="3" fontId="12" fillId="0" borderId="13" xfId="197" applyNumberFormat="1" applyFont="1" applyFill="1" applyBorder="1" applyAlignment="1">
      <alignment horizontal="left" vertical="center" wrapText="1"/>
    </xf>
    <xf numFmtId="3" fontId="91" fillId="0" borderId="62" xfId="197" applyNumberFormat="1" applyFont="1" applyFill="1" applyBorder="1" applyAlignment="1">
      <alignment horizontal="left" vertical="center" wrapText="1"/>
    </xf>
    <xf numFmtId="3" fontId="91" fillId="0" borderId="30" xfId="197" applyNumberFormat="1" applyFont="1" applyFill="1" applyBorder="1" applyAlignment="1">
      <alignment horizontal="left" vertical="center" wrapText="1"/>
    </xf>
    <xf numFmtId="0" fontId="24" fillId="0" borderId="85" xfId="8" applyFont="1" applyFill="1" applyBorder="1" applyAlignment="1">
      <alignment horizontal="left" vertical="center" wrapText="1"/>
    </xf>
    <xf numFmtId="0" fontId="12" fillId="0" borderId="86" xfId="8" applyFont="1" applyFill="1" applyBorder="1" applyAlignment="1">
      <alignment horizontal="left" vertical="center" wrapText="1"/>
    </xf>
    <xf numFmtId="0" fontId="12" fillId="0" borderId="87" xfId="8" applyFont="1" applyFill="1" applyBorder="1" applyAlignment="1">
      <alignment horizontal="left" vertical="center" wrapText="1"/>
    </xf>
    <xf numFmtId="0" fontId="12" fillId="0" borderId="85" xfId="8" applyFont="1" applyFill="1" applyBorder="1" applyAlignment="1">
      <alignment horizontal="left" vertical="center" wrapText="1"/>
    </xf>
    <xf numFmtId="0" fontId="9" fillId="0" borderId="101" xfId="99" applyFont="1" applyBorder="1" applyAlignment="1">
      <alignment horizontal="center" vertical="top" wrapText="1"/>
    </xf>
    <xf numFmtId="0" fontId="9" fillId="0" borderId="4" xfId="99" applyFont="1" applyBorder="1" applyAlignment="1">
      <alignment horizontal="center" vertical="top" wrapText="1"/>
    </xf>
    <xf numFmtId="0" fontId="12" fillId="0" borderId="13" xfId="5" applyFont="1" applyFill="1" applyBorder="1" applyAlignment="1">
      <alignment horizontal="left" vertical="center" wrapText="1"/>
    </xf>
    <xf numFmtId="0" fontId="12" fillId="0" borderId="62" xfId="5" applyFont="1" applyFill="1" applyBorder="1" applyAlignment="1">
      <alignment horizontal="left" vertical="center" wrapText="1"/>
    </xf>
    <xf numFmtId="0" fontId="12" fillId="0" borderId="30" xfId="5" applyFont="1" applyFill="1" applyBorder="1" applyAlignment="1">
      <alignment horizontal="left" vertical="center" wrapText="1"/>
    </xf>
    <xf numFmtId="164" fontId="9" fillId="0" borderId="101" xfId="0" applyNumberFormat="1" applyFont="1" applyBorder="1" applyAlignment="1">
      <alignment horizontal="center" vertical="top" wrapText="1"/>
    </xf>
    <xf numFmtId="0" fontId="6" fillId="0" borderId="4" xfId="0" applyFont="1" applyBorder="1" applyAlignment="1">
      <alignment horizontal="center" vertical="top" wrapText="1"/>
    </xf>
    <xf numFmtId="0" fontId="12" fillId="0" borderId="53" xfId="197" applyFont="1" applyBorder="1" applyAlignment="1">
      <alignment horizontal="left" vertical="center" wrapText="1"/>
    </xf>
    <xf numFmtId="0" fontId="12" fillId="0" borderId="19" xfId="197" applyFont="1" applyBorder="1" applyAlignment="1">
      <alignment horizontal="left" vertical="center" wrapText="1"/>
    </xf>
    <xf numFmtId="0" fontId="8" fillId="0" borderId="13" xfId="399" applyFont="1" applyBorder="1" applyAlignment="1">
      <alignment horizontal="center"/>
    </xf>
    <xf numFmtId="0" fontId="8" fillId="0" borderId="62" xfId="399" applyFont="1" applyBorder="1" applyAlignment="1">
      <alignment horizontal="center"/>
    </xf>
    <xf numFmtId="1" fontId="8" fillId="0" borderId="13" xfId="396" applyNumberFormat="1" applyFont="1" applyBorder="1" applyAlignment="1">
      <alignment horizontal="center"/>
    </xf>
    <xf numFmtId="1" fontId="8" fillId="0" borderId="62" xfId="396" applyNumberFormat="1" applyFont="1" applyBorder="1" applyAlignment="1">
      <alignment horizontal="center"/>
    </xf>
    <xf numFmtId="1" fontId="8" fillId="0" borderId="30" xfId="396" applyNumberFormat="1" applyFont="1" applyBorder="1" applyAlignment="1">
      <alignment horizontal="center"/>
    </xf>
    <xf numFmtId="1" fontId="20" fillId="0" borderId="28" xfId="396" applyNumberFormat="1" applyFont="1" applyBorder="1" applyAlignment="1">
      <alignment horizontal="center" vertical="center" wrapText="1"/>
    </xf>
    <xf numFmtId="0" fontId="21" fillId="0" borderId="28" xfId="397" applyFont="1" applyBorder="1" applyAlignment="1">
      <alignment horizontal="center" vertical="center" wrapText="1"/>
    </xf>
    <xf numFmtId="164" fontId="7" fillId="0" borderId="0" xfId="399" applyNumberFormat="1" applyFont="1" applyAlignment="1">
      <alignment horizontal="left" wrapText="1"/>
    </xf>
    <xf numFmtId="164" fontId="8" fillId="0" borderId="0" xfId="399" applyNumberFormat="1" applyFont="1" applyAlignment="1">
      <alignment horizontal="left" wrapText="1"/>
    </xf>
    <xf numFmtId="1" fontId="25" fillId="0" borderId="0" xfId="396" applyNumberFormat="1" applyFont="1" applyAlignment="1">
      <alignment horizontal="center" vertical="center" wrapText="1"/>
    </xf>
    <xf numFmtId="0" fontId="9" fillId="0" borderId="0" xfId="23" applyFont="1" applyAlignment="1">
      <alignment horizontal="right"/>
    </xf>
    <xf numFmtId="3" fontId="8" fillId="0" borderId="0" xfId="396" applyNumberFormat="1" applyFont="1" applyAlignment="1">
      <alignment horizontal="right"/>
    </xf>
    <xf numFmtId="1" fontId="20" fillId="0" borderId="0" xfId="396" applyNumberFormat="1" applyFont="1" applyAlignment="1">
      <alignment horizontal="center" wrapText="1"/>
    </xf>
    <xf numFmtId="0" fontId="9" fillId="0" borderId="0" xfId="99" applyFont="1" applyAlignment="1">
      <alignment horizontal="left" vertical="center" wrapText="1"/>
    </xf>
    <xf numFmtId="3" fontId="20" fillId="0" borderId="0" xfId="396" applyNumberFormat="1" applyFont="1" applyAlignment="1">
      <alignment horizontal="center" wrapText="1"/>
    </xf>
    <xf numFmtId="1" fontId="20" fillId="0" borderId="89" xfId="396" applyNumberFormat="1" applyFont="1" applyBorder="1" applyAlignment="1">
      <alignment horizontal="center" vertical="center" wrapText="1"/>
    </xf>
    <xf numFmtId="1" fontId="20" fillId="0" borderId="91" xfId="396" applyNumberFormat="1" applyFont="1" applyBorder="1" applyAlignment="1">
      <alignment horizontal="center" vertical="center" wrapText="1"/>
    </xf>
    <xf numFmtId="0" fontId="21" fillId="0" borderId="90" xfId="397" applyFont="1" applyBorder="1" applyAlignment="1">
      <alignment horizontal="center" vertical="center" wrapText="1"/>
    </xf>
    <xf numFmtId="0" fontId="21" fillId="0" borderId="92" xfId="397" applyFont="1" applyBorder="1" applyAlignment="1">
      <alignment horizontal="center" vertical="center" wrapText="1"/>
    </xf>
    <xf numFmtId="3" fontId="21" fillId="0" borderId="28" xfId="396" applyNumberFormat="1" applyFont="1" applyBorder="1" applyAlignment="1">
      <alignment horizontal="center" wrapText="1"/>
    </xf>
    <xf numFmtId="3" fontId="22" fillId="0" borderId="0" xfId="396" applyNumberFormat="1" applyFont="1" applyAlignment="1">
      <alignment horizontal="center" wrapText="1"/>
    </xf>
    <xf numFmtId="3" fontId="26" fillId="0" borderId="0" xfId="396" applyNumberFormat="1" applyFont="1" applyBorder="1" applyAlignment="1">
      <alignment horizontal="center" wrapText="1"/>
    </xf>
    <xf numFmtId="1" fontId="22" fillId="0" borderId="0" xfId="396" applyNumberFormat="1" applyFont="1" applyAlignment="1">
      <alignment horizontal="center" wrapText="1"/>
    </xf>
    <xf numFmtId="1" fontId="20" fillId="0" borderId="94" xfId="396" applyNumberFormat="1" applyFont="1" applyBorder="1" applyAlignment="1">
      <alignment horizontal="center" vertical="center" wrapText="1"/>
    </xf>
    <xf numFmtId="1" fontId="20" fillId="0" borderId="95" xfId="396" applyNumberFormat="1" applyFont="1" applyBorder="1" applyAlignment="1">
      <alignment horizontal="center" vertical="center" wrapText="1"/>
    </xf>
    <xf numFmtId="1" fontId="20" fillId="0" borderId="93" xfId="396" applyNumberFormat="1" applyFont="1" applyBorder="1" applyAlignment="1">
      <alignment horizontal="center" wrapText="1"/>
    </xf>
    <xf numFmtId="0" fontId="20" fillId="0" borderId="28" xfId="397" applyFont="1" applyBorder="1" applyAlignment="1">
      <alignment horizontal="center" vertical="center" wrapText="1"/>
    </xf>
    <xf numFmtId="3" fontId="20" fillId="0" borderId="28" xfId="396" applyNumberFormat="1" applyFont="1" applyBorder="1" applyAlignment="1">
      <alignment horizontal="center" vertical="center" wrapText="1"/>
    </xf>
    <xf numFmtId="0" fontId="20" fillId="0" borderId="96" xfId="397" applyFont="1" applyBorder="1" applyAlignment="1">
      <alignment horizontal="center" vertical="center" wrapText="1"/>
    </xf>
    <xf numFmtId="0" fontId="20" fillId="0" borderId="97" xfId="397" applyFont="1" applyBorder="1" applyAlignment="1">
      <alignment horizontal="center" vertical="center" wrapText="1"/>
    </xf>
    <xf numFmtId="0" fontId="20" fillId="0" borderId="98" xfId="397" applyFont="1" applyBorder="1" applyAlignment="1">
      <alignment horizontal="center" vertical="center" wrapText="1"/>
    </xf>
    <xf numFmtId="3" fontId="22" fillId="0" borderId="99" xfId="396" applyNumberFormat="1" applyFont="1" applyBorder="1" applyAlignment="1">
      <alignment horizontal="center" wrapText="1"/>
    </xf>
    <xf numFmtId="0" fontId="8" fillId="0" borderId="30" xfId="399" applyFont="1" applyBorder="1" applyAlignment="1">
      <alignment horizontal="center"/>
    </xf>
    <xf numFmtId="3" fontId="25" fillId="0" borderId="0" xfId="396" applyNumberFormat="1" applyFont="1" applyAlignment="1">
      <alignment horizontal="center" vertical="center" wrapText="1"/>
    </xf>
    <xf numFmtId="0" fontId="21" fillId="0" borderId="94" xfId="397" applyFont="1" applyBorder="1" applyAlignment="1">
      <alignment horizontal="center" vertical="center" wrapText="1"/>
    </xf>
    <xf numFmtId="0" fontId="21" fillId="0" borderId="95" xfId="397" applyFont="1" applyBorder="1" applyAlignment="1">
      <alignment horizontal="center" vertical="center" wrapText="1"/>
    </xf>
    <xf numFmtId="3" fontId="111" fillId="0" borderId="0" xfId="13" applyNumberFormat="1" applyFont="1" applyFill="1" applyAlignment="1">
      <alignment horizontal="left" vertical="center" wrapText="1"/>
    </xf>
    <xf numFmtId="0" fontId="21" fillId="0" borderId="96" xfId="397" applyFont="1" applyBorder="1" applyAlignment="1">
      <alignment horizontal="center" vertical="center" wrapText="1"/>
    </xf>
    <xf numFmtId="0" fontId="21" fillId="0" borderId="97" xfId="397" applyFont="1" applyBorder="1" applyAlignment="1">
      <alignment horizontal="center" vertical="center" wrapText="1"/>
    </xf>
    <xf numFmtId="0" fontId="21" fillId="0" borderId="98" xfId="397" applyFont="1" applyBorder="1" applyAlignment="1">
      <alignment horizontal="center" vertical="center" wrapText="1"/>
    </xf>
  </cellXfs>
  <cellStyles count="401">
    <cellStyle name=" 1" xfId="27"/>
    <cellStyle name="1. izcēlums" xfId="278"/>
    <cellStyle name="2. izcēlums" xfId="279"/>
    <cellStyle name="20% - Accent1 2" xfId="233"/>
    <cellStyle name="20% - Accent1 2 2" xfId="300"/>
    <cellStyle name="20% - Accent1 3" xfId="198"/>
    <cellStyle name="20% - Accent2 2" xfId="234"/>
    <cellStyle name="20% - Accent2 2 2" xfId="389"/>
    <cellStyle name="20% - Accent2 3" xfId="199"/>
    <cellStyle name="20% - Accent3 2" xfId="235"/>
    <cellStyle name="20% - Accent3 2 2" xfId="385"/>
    <cellStyle name="20% - Accent3 3" xfId="200"/>
    <cellStyle name="20% - Accent4 2" xfId="236"/>
    <cellStyle name="20% - Accent4 2 2" xfId="332"/>
    <cellStyle name="20% - Accent4 3" xfId="201"/>
    <cellStyle name="20% - Accent5 2" xfId="237"/>
    <cellStyle name="20% - Accent5 2 2" xfId="355"/>
    <cellStyle name="20% - Accent5 3" xfId="202"/>
    <cellStyle name="20% - Accent6 2" xfId="238"/>
    <cellStyle name="20% - Accent6 2 2" xfId="321"/>
    <cellStyle name="20% - Accent6 3" xfId="203"/>
    <cellStyle name="20% no 1. izcēluma" xfId="280"/>
    <cellStyle name="20% no 2. izcēluma" xfId="281"/>
    <cellStyle name="20% no 3. izcēluma" xfId="282"/>
    <cellStyle name="20% no 4. izcēluma" xfId="318"/>
    <cellStyle name="20% no 5. izcēluma" xfId="283"/>
    <cellStyle name="20% no 6. izcēluma" xfId="284"/>
    <cellStyle name="3. izcēlums " xfId="285"/>
    <cellStyle name="4. izcēlums" xfId="286"/>
    <cellStyle name="40% - Accent1 2" xfId="239"/>
    <cellStyle name="40% - Accent1 2 2" xfId="386"/>
    <cellStyle name="40% - Accent1 3" xfId="204"/>
    <cellStyle name="40% - Accent2 2" xfId="240"/>
    <cellStyle name="40% - Accent2 2 2" xfId="319"/>
    <cellStyle name="40% - Accent2 3" xfId="205"/>
    <cellStyle name="40% - Accent3 2" xfId="241"/>
    <cellStyle name="40% - Accent3 2 2" xfId="381"/>
    <cellStyle name="40% - Accent3 3" xfId="206"/>
    <cellStyle name="40% - Accent4 2" xfId="242"/>
    <cellStyle name="40% - Accent4 2 2" xfId="312"/>
    <cellStyle name="40% - Accent4 3" xfId="207"/>
    <cellStyle name="40% - Accent5 2" xfId="243"/>
    <cellStyle name="40% - Accent5 2 2" xfId="320"/>
    <cellStyle name="40% - Accent5 3" xfId="208"/>
    <cellStyle name="40% - Accent6 2" xfId="244"/>
    <cellStyle name="40% - Accent6 2 2" xfId="390"/>
    <cellStyle name="40% - Accent6 3" xfId="209"/>
    <cellStyle name="40% no 1. izcēluma" xfId="287"/>
    <cellStyle name="40% no 2. izcēluma" xfId="288"/>
    <cellStyle name="40% no 3. izcēluma" xfId="289"/>
    <cellStyle name="40% no 4. izcēluma" xfId="290"/>
    <cellStyle name="40% no 5. izcēluma" xfId="291"/>
    <cellStyle name="40% no 6. izcēluma" xfId="292"/>
    <cellStyle name="5. izcēlums" xfId="293"/>
    <cellStyle name="6. izcēlums" xfId="294"/>
    <cellStyle name="60% - Accent1 2" xfId="245"/>
    <cellStyle name="60% - Accent1 2 2" xfId="380"/>
    <cellStyle name="60% - Accent1 3" xfId="210"/>
    <cellStyle name="60% - Accent2 2" xfId="246"/>
    <cellStyle name="60% - Accent2 2 2" xfId="335"/>
    <cellStyle name="60% - Accent2 3" xfId="211"/>
    <cellStyle name="60% - Accent3 2" xfId="247"/>
    <cellStyle name="60% - Accent3 2 2" xfId="384"/>
    <cellStyle name="60% - Accent3 3" xfId="212"/>
    <cellStyle name="60% - Accent4 2" xfId="248"/>
    <cellStyle name="60% - Accent4 2 2" xfId="334"/>
    <cellStyle name="60% - Accent4 3" xfId="213"/>
    <cellStyle name="60% - Accent5 2" xfId="249"/>
    <cellStyle name="60% - Accent5 2 2" xfId="352"/>
    <cellStyle name="60% - Accent5 3" xfId="214"/>
    <cellStyle name="60% - Accent6 2" xfId="250"/>
    <cellStyle name="60% - Accent6 2 2" xfId="313"/>
    <cellStyle name="60% - Accent6 3" xfId="215"/>
    <cellStyle name="60% no 1. izcēluma" xfId="295"/>
    <cellStyle name="60% no 2. izcēluma" xfId="296"/>
    <cellStyle name="60% no 3. izcēluma" xfId="297"/>
    <cellStyle name="60% no 4. izcēluma" xfId="298"/>
    <cellStyle name="60% no 5. izcēluma" xfId="299"/>
    <cellStyle name="60% no 6. izcēluma" xfId="277"/>
    <cellStyle name="Accent1 - 20%" xfId="28"/>
    <cellStyle name="Accent1 - 40%" xfId="29"/>
    <cellStyle name="Accent1 - 60%" xfId="30"/>
    <cellStyle name="Accent1 2" xfId="147"/>
    <cellStyle name="Accent1 3" xfId="253"/>
    <cellStyle name="Accent1 4" xfId="264"/>
    <cellStyle name="Accent1 5" xfId="265"/>
    <cellStyle name="Accent1 6" xfId="276"/>
    <cellStyle name="Accent1 7" xfId="340"/>
    <cellStyle name="Accent1 8" xfId="341"/>
    <cellStyle name="Accent2 - 20%" xfId="31"/>
    <cellStyle name="Accent2 - 40%" xfId="32"/>
    <cellStyle name="Accent2 - 60%" xfId="33"/>
    <cellStyle name="Accent2 2" xfId="146"/>
    <cellStyle name="Accent2 3" xfId="254"/>
    <cellStyle name="Accent2 4" xfId="263"/>
    <cellStyle name="Accent2 5" xfId="266"/>
    <cellStyle name="Accent2 6" xfId="275"/>
    <cellStyle name="Accent2 7" xfId="342"/>
    <cellStyle name="Accent2 8" xfId="343"/>
    <cellStyle name="Accent3 - 20%" xfId="34"/>
    <cellStyle name="Accent3 - 40%" xfId="35"/>
    <cellStyle name="Accent3 - 60%" xfId="36"/>
    <cellStyle name="Accent3 2" xfId="145"/>
    <cellStyle name="Accent3 3" xfId="255"/>
    <cellStyle name="Accent3 4" xfId="262"/>
    <cellStyle name="Accent3 5" xfId="267"/>
    <cellStyle name="Accent3 6" xfId="274"/>
    <cellStyle name="Accent3 7" xfId="344"/>
    <cellStyle name="Accent3 8" xfId="345"/>
    <cellStyle name="Accent4 - 20%" xfId="37"/>
    <cellStyle name="Accent4 - 40%" xfId="38"/>
    <cellStyle name="Accent4 - 60%" xfId="39"/>
    <cellStyle name="Accent4 2" xfId="144"/>
    <cellStyle name="Accent4 3" xfId="256"/>
    <cellStyle name="Accent4 4" xfId="261"/>
    <cellStyle name="Accent4 5" xfId="268"/>
    <cellStyle name="Accent4 6" xfId="273"/>
    <cellStyle name="Accent4 7" xfId="346"/>
    <cellStyle name="Accent4 8" xfId="347"/>
    <cellStyle name="Accent5 - 20%" xfId="40"/>
    <cellStyle name="Accent5 - 40%" xfId="41"/>
    <cellStyle name="Accent5 - 60%" xfId="42"/>
    <cellStyle name="Accent5 2" xfId="106"/>
    <cellStyle name="Accent5 3" xfId="257"/>
    <cellStyle name="Accent5 4" xfId="260"/>
    <cellStyle name="Accent5 5" xfId="269"/>
    <cellStyle name="Accent5 6" xfId="272"/>
    <cellStyle name="Accent5 7" xfId="349"/>
    <cellStyle name="Accent5 8" xfId="350"/>
    <cellStyle name="Accent6 - 20%" xfId="43"/>
    <cellStyle name="Accent6 - 40%" xfId="44"/>
    <cellStyle name="Accent6 - 60%" xfId="45"/>
    <cellStyle name="Accent6 2" xfId="107"/>
    <cellStyle name="Accent6 3" xfId="258"/>
    <cellStyle name="Accent6 4" xfId="259"/>
    <cellStyle name="Accent6 5" xfId="270"/>
    <cellStyle name="Accent6 6" xfId="271"/>
    <cellStyle name="Accent6 7" xfId="353"/>
    <cellStyle name="Accent6 8" xfId="354"/>
    <cellStyle name="Aprēķināšana" xfId="301"/>
    <cellStyle name="Bad 2" xfId="108"/>
    <cellStyle name="Bad 2 2" xfId="383"/>
    <cellStyle name="Bad 3" xfId="216"/>
    <cellStyle name="Brīdinājuma teksts" xfId="302"/>
    <cellStyle name="Calculation 2" xfId="109"/>
    <cellStyle name="Check Cell 2" xfId="110"/>
    <cellStyle name="Check Cell 2 2" xfId="348"/>
    <cellStyle name="Check Cell 3" xfId="217"/>
    <cellStyle name="Comma 2" xfId="378"/>
    <cellStyle name="Emphasis 1" xfId="46"/>
    <cellStyle name="Emphasis 2" xfId="47"/>
    <cellStyle name="Emphasis 3" xfId="48"/>
    <cellStyle name="Excel Built-in Normal" xfId="231"/>
    <cellStyle name="exo" xfId="49"/>
    <cellStyle name="Explanatory Text 2" xfId="251"/>
    <cellStyle name="Explanatory Text 2 2" xfId="322"/>
    <cellStyle name="Explanatory Text 3" xfId="218"/>
    <cellStyle name="Good 2" xfId="143"/>
    <cellStyle name="Good 2 2" xfId="361"/>
    <cellStyle name="Good 3" xfId="219"/>
    <cellStyle name="Heading 1 2" xfId="111"/>
    <cellStyle name="Heading 1 2 2" xfId="351"/>
    <cellStyle name="Heading 1 3" xfId="220"/>
    <cellStyle name="Heading 2 2" xfId="112"/>
    <cellStyle name="Heading 2 2 2" xfId="357"/>
    <cellStyle name="Heading 2 3" xfId="221"/>
    <cellStyle name="Heading 3 2" xfId="113"/>
    <cellStyle name="Heading 3 2 2" xfId="388"/>
    <cellStyle name="Heading 3 2 3" xfId="379"/>
    <cellStyle name="Heading 3 3" xfId="222"/>
    <cellStyle name="Heading 4 2" xfId="114"/>
    <cellStyle name="Heading 4 2 2" xfId="337"/>
    <cellStyle name="Heading 4 3" xfId="223"/>
    <cellStyle name="Ievade" xfId="303"/>
    <cellStyle name="Input 2" xfId="115"/>
    <cellStyle name="Izvade" xfId="304"/>
    <cellStyle name="Koefic." xfId="50"/>
    <cellStyle name="Kopsumma" xfId="305"/>
    <cellStyle name="Labs" xfId="306"/>
    <cellStyle name="Linked Cell 2" xfId="120"/>
    <cellStyle name="Linked Cell 2 2" xfId="336"/>
    <cellStyle name="Linked Cell 3" xfId="224"/>
    <cellStyle name="Neitrāls" xfId="307"/>
    <cellStyle name="Neutral 2" xfId="121"/>
    <cellStyle name="Normal" xfId="0" builtinId="0"/>
    <cellStyle name="Normal 10" xfId="19"/>
    <cellStyle name="Normal 11" xfId="329"/>
    <cellStyle name="Normal 11 2" xfId="363"/>
    <cellStyle name="Normal 12" xfId="395"/>
    <cellStyle name="Normal 2" xfId="1"/>
    <cellStyle name="Normal 2 2" xfId="99"/>
    <cellStyle name="Normal 2 3" xfId="155"/>
    <cellStyle name="Normal 2 3 2" xfId="167"/>
    <cellStyle name="Normal 2 4 2" xfId="195"/>
    <cellStyle name="Normal 3" xfId="12"/>
    <cellStyle name="Normal 3 2" xfId="13"/>
    <cellStyle name="Normal 3 2 2" xfId="308"/>
    <cellStyle name="Normal 3 3" xfId="394"/>
    <cellStyle name="Normal 4" xfId="25"/>
    <cellStyle name="Normal 4 2" xfId="51"/>
    <cellStyle name="Normal 4 3" xfId="192"/>
    <cellStyle name="Normal 5" xfId="52"/>
    <cellStyle name="Normal 5 2" xfId="168"/>
    <cellStyle name="Normal 6" xfId="53"/>
    <cellStyle name="Normal 6 2" xfId="169"/>
    <cellStyle name="Normal 7" xfId="54"/>
    <cellStyle name="Normal 7 2" xfId="170"/>
    <cellStyle name="Normal 8" xfId="55"/>
    <cellStyle name="Normal 8 2" xfId="7"/>
    <cellStyle name="Normal 8 2 2" xfId="387"/>
    <cellStyle name="Normal 9" xfId="196"/>
    <cellStyle name="Normal 9 2" xfId="310"/>
    <cellStyle name="Normal_11-1-Piel" xfId="396"/>
    <cellStyle name="Normal_MD_Pielikumi_2000" xfId="397"/>
    <cellStyle name="Normal_Sheet12_iesniegts FM 2003. 2" xfId="400"/>
    <cellStyle name="Normal_SM_KOPĀ" xfId="393"/>
    <cellStyle name="Nosaukums" xfId="311"/>
    <cellStyle name="Note 2" xfId="122"/>
    <cellStyle name="Note 2 2" xfId="156"/>
    <cellStyle name="Note 2 2 2" xfId="171"/>
    <cellStyle name="Note 2 3" xfId="392"/>
    <cellStyle name="Note 3" xfId="225"/>
    <cellStyle name="Output 2" xfId="123"/>
    <cellStyle name="Parastais 13" xfId="22"/>
    <cellStyle name="Parastais 13 2" xfId="172"/>
    <cellStyle name="Parastais 2" xfId="56"/>
    <cellStyle name="Parastais 3" xfId="23"/>
    <cellStyle name="Parastais 3 2" xfId="100"/>
    <cellStyle name="Parastais 3 2 2" xfId="173"/>
    <cellStyle name="Parastais_3_pielik__Veidl_3" xfId="101"/>
    <cellStyle name="Parastais_FMInf_311007" xfId="399"/>
    <cellStyle name="Parastais_FMLikp01_p05_221205_pap_afp_makp" xfId="5"/>
    <cellStyle name="Parastais_FMpiel03_tehn_pal_131008" xfId="2"/>
    <cellStyle name="Parastais_TM_2007groz 2 lasijums (1)" xfId="197"/>
    <cellStyle name="Parastais_TM_2007groz 2 lasijums (1) 2" xfId="8"/>
    <cellStyle name="Parastais_TM_2007groz 2 lasijums (1) 3" xfId="398"/>
    <cellStyle name="Parasts 2" xfId="17"/>
    <cellStyle name="Parasts 2 2" xfId="24"/>
    <cellStyle name="Parasts 3" xfId="18"/>
    <cellStyle name="Parasts 3 2" xfId="166"/>
    <cellStyle name="Parasts 3 3" xfId="232"/>
    <cellStyle name="Parasts 4" xfId="102"/>
    <cellStyle name="Parasts 5" xfId="105"/>
    <cellStyle name="Parasts 6" xfId="148"/>
    <cellStyle name="Parasts 6 2" xfId="174"/>
    <cellStyle name="Parasts 6 2 2" xfId="330"/>
    <cellStyle name="Parasts 6 3" xfId="382"/>
    <cellStyle name="Parasts 7" xfId="154"/>
    <cellStyle name="Parasts 7 2" xfId="175"/>
    <cellStyle name="Parasts 7 2 2" xfId="331"/>
    <cellStyle name="Parasts 7 3" xfId="358"/>
    <cellStyle name="Paskaidrojošs teksts" xfId="317"/>
    <cellStyle name="Pārbaudes šūna" xfId="314"/>
    <cellStyle name="Percent 2" xfId="57"/>
    <cellStyle name="Percent 2 2" xfId="176"/>
    <cellStyle name="Percent 2 2 2" xfId="375"/>
    <cellStyle name="Percent 2 2 3" xfId="360"/>
    <cellStyle name="Pie??m." xfId="58"/>
    <cellStyle name="Piezīme" xfId="315"/>
    <cellStyle name="Saistītā šūna" xfId="316"/>
    <cellStyle name="SAPBEXaggData" xfId="21"/>
    <cellStyle name="SAPBEXaggData 4" xfId="20"/>
    <cellStyle name="SAPBEXaggData 5" xfId="376"/>
    <cellStyle name="SAPBEXaggDataEmph" xfId="59"/>
    <cellStyle name="SAPBEXaggDataEmph 2" xfId="116"/>
    <cellStyle name="SAPBEXaggItem" xfId="60"/>
    <cellStyle name="SAPBEXaggItem 2" xfId="117"/>
    <cellStyle name="SAPBEXaggItemX" xfId="61"/>
    <cellStyle name="SAPBEXaggItemX 2" xfId="118"/>
    <cellStyle name="SAPBEXchaText" xfId="62"/>
    <cellStyle name="SAPBEXchaText 2" xfId="119"/>
    <cellStyle name="SAPBEXchaText 3" xfId="124"/>
    <cellStyle name="SAPBEXexcBad7" xfId="63"/>
    <cellStyle name="SAPBEXexcBad8" xfId="64"/>
    <cellStyle name="SAPBEXexcBad9" xfId="65"/>
    <cellStyle name="SAPBEXexcCritical4" xfId="66"/>
    <cellStyle name="SAPBEXexcCritical5" xfId="67"/>
    <cellStyle name="SAPBEXexcCritical6" xfId="68"/>
    <cellStyle name="SAPBEXexcGood1" xfId="69"/>
    <cellStyle name="SAPBEXexcGood2" xfId="70"/>
    <cellStyle name="SAPBEXexcGood3" xfId="71"/>
    <cellStyle name="SAPBEXfilterDrill" xfId="72"/>
    <cellStyle name="SAPBEXfilterDrill 2" xfId="103"/>
    <cellStyle name="SAPBEXfilterDrill 2 2" xfId="356"/>
    <cellStyle name="SAPBEXfilterDrill 2 3" xfId="338"/>
    <cellStyle name="SAPBEXfilterDrill 3" xfId="191"/>
    <cellStyle name="SAPBEXfilterDrill 3 2" xfId="339"/>
    <cellStyle name="SAPBEXfilterDrill 3 3" xfId="391"/>
    <cellStyle name="SAPBEXfilterDrill 4" xfId="309"/>
    <cellStyle name="SAPBEXfilterItem" xfId="73"/>
    <cellStyle name="SAPBEXfilterText" xfId="74"/>
    <cellStyle name="SAPBEXfilterText 2" xfId="125"/>
    <cellStyle name="SAPBEXfilterText 2 2" xfId="364"/>
    <cellStyle name="SAPBEXfilterText 3" xfId="157"/>
    <cellStyle name="SAPBEXfilterText 3 2" xfId="177"/>
    <cellStyle name="SAPBEXformats" xfId="75"/>
    <cellStyle name="SAPBEXheaderItem" xfId="76"/>
    <cellStyle name="SAPBEXheaderItem 2" xfId="158"/>
    <cellStyle name="SAPBEXheaderItem 2 2" xfId="178"/>
    <cellStyle name="SAPBEXheaderText" xfId="77"/>
    <cellStyle name="SAPBEXheaderText 2" xfId="126"/>
    <cellStyle name="SAPBEXheaderText 2 2" xfId="365"/>
    <cellStyle name="SAPBEXheaderText 3" xfId="159"/>
    <cellStyle name="SAPBEXheaderText 3 2" xfId="179"/>
    <cellStyle name="SAPBEXHLevel0" xfId="14"/>
    <cellStyle name="SAPBEXHLevel0 2" xfId="127"/>
    <cellStyle name="SAPBEXHLevel0 2 2" xfId="366"/>
    <cellStyle name="SAPBEXHLevel0 4" xfId="193"/>
    <cellStyle name="SAPBEXHLevel0X" xfId="78"/>
    <cellStyle name="SAPBEXHLevel0X 2" xfId="128"/>
    <cellStyle name="SAPBEXHLevel0X 2 2" xfId="226"/>
    <cellStyle name="SAPBEXHLevel0X 2 2 2" xfId="367"/>
    <cellStyle name="SAPBEXHLevel0X 3" xfId="160"/>
    <cellStyle name="SAPBEXHLevel0X 3 2" xfId="181"/>
    <cellStyle name="SAPBEXHLevel0X 4" xfId="180"/>
    <cellStyle name="SAPBEXHLevel1" xfId="15"/>
    <cellStyle name="SAPBEXHLevel1 2" xfId="129"/>
    <cellStyle name="SAPBEXHLevel1 2 2" xfId="368"/>
    <cellStyle name="SAPBEXHLevel1 3" xfId="149"/>
    <cellStyle name="SAPBEXHLevel1X" xfId="79"/>
    <cellStyle name="SAPBEXHLevel1X 2" xfId="130"/>
    <cellStyle name="SAPBEXHLevel1X 2 2" xfId="227"/>
    <cellStyle name="SAPBEXHLevel1X 2 2 2" xfId="369"/>
    <cellStyle name="SAPBEXHLevel1X 3" xfId="161"/>
    <cellStyle name="SAPBEXHLevel1X 3 2" xfId="183"/>
    <cellStyle name="SAPBEXHLevel1X 4" xfId="182"/>
    <cellStyle name="SAPBEXHLevel2" xfId="16"/>
    <cellStyle name="SAPBEXHLevel2 2" xfId="131"/>
    <cellStyle name="SAPBEXHLevel2 2 2" xfId="370"/>
    <cellStyle name="SAPBEXHLevel2 3" xfId="104"/>
    <cellStyle name="SAPBEXHLevel2 3 2" xfId="359"/>
    <cellStyle name="SAPBEXHLevel2 4" xfId="150"/>
    <cellStyle name="SAPBEXHLevel2_FMpiel03_tehn_pal_131008" xfId="377"/>
    <cellStyle name="SAPBEXHLevel2X" xfId="80"/>
    <cellStyle name="SAPBEXHLevel2X 2" xfId="132"/>
    <cellStyle name="SAPBEXHLevel2X 2 2" xfId="228"/>
    <cellStyle name="SAPBEXHLevel2X 2 2 2" xfId="371"/>
    <cellStyle name="SAPBEXHLevel2X 3" xfId="162"/>
    <cellStyle name="SAPBEXHLevel2X 3 2" xfId="185"/>
    <cellStyle name="SAPBEXHLevel2X 4" xfId="184"/>
    <cellStyle name="SAPBEXHLevel3" xfId="11"/>
    <cellStyle name="SAPBEXHLevel3 2" xfId="81"/>
    <cellStyle name="SAPBEXHLevel3 3" xfId="133"/>
    <cellStyle name="SAPBEXHLevel3 3 2" xfId="372"/>
    <cellStyle name="SAPBEXHLevel3 4" xfId="151"/>
    <cellStyle name="SAPBEXHLevel3X" xfId="82"/>
    <cellStyle name="SAPBEXHLevel3X 2" xfId="134"/>
    <cellStyle name="SAPBEXHLevel3X 2 2" xfId="229"/>
    <cellStyle name="SAPBEXHLevel3X 2 2 2" xfId="373"/>
    <cellStyle name="SAPBEXHLevel3X 3" xfId="163"/>
    <cellStyle name="SAPBEXHLevel3X 3 2" xfId="187"/>
    <cellStyle name="SAPBEXHLevel3X 4" xfId="186"/>
    <cellStyle name="SAPBEXinputData" xfId="83"/>
    <cellStyle name="SAPBEXinputData 2" xfId="135"/>
    <cellStyle name="SAPBEXinputData 2 2" xfId="230"/>
    <cellStyle name="SAPBEXinputData 2 2 2" xfId="374"/>
    <cellStyle name="SAPBEXinputData 3" xfId="164"/>
    <cellStyle name="SAPBEXinputData 3 2" xfId="189"/>
    <cellStyle name="SAPBEXinputData 4" xfId="188"/>
    <cellStyle name="SAPBEXresData" xfId="84"/>
    <cellStyle name="SAPBEXresData 2" xfId="136"/>
    <cellStyle name="SAPBEXresDataEmph" xfId="85"/>
    <cellStyle name="SAPBEXresDataEmph 2" xfId="137"/>
    <cellStyle name="SAPBEXresItem" xfId="86"/>
    <cellStyle name="SAPBEXresItem 2" xfId="138"/>
    <cellStyle name="SAPBEXresItemX" xfId="87"/>
    <cellStyle name="SAPBEXresItemX 2" xfId="139"/>
    <cellStyle name="SAPBEXstdData" xfId="6"/>
    <cellStyle name="SAPBEXstdData 2" xfId="3"/>
    <cellStyle name="SAPBEXstdData 2 2" xfId="88"/>
    <cellStyle name="SAPBEXstdData 3" xfId="140"/>
    <cellStyle name="SAPBEXstdData_FM Izdev_samaz_2las_311008_bez vid (2)" xfId="323"/>
    <cellStyle name="SAPBEXstdData_FMpiel03_tehn_pal_131008" xfId="26"/>
    <cellStyle name="SAPBEXstdDataEmph" xfId="89"/>
    <cellStyle name="SAPBEXstdItem" xfId="9"/>
    <cellStyle name="SAPBEXstdItem 2" xfId="4"/>
    <cellStyle name="SAPBEXstdItem 2 2" xfId="90"/>
    <cellStyle name="SAPBEXstdItem 3" xfId="98"/>
    <cellStyle name="SAPBEXstdItem 3 2" xfId="141"/>
    <cellStyle name="SAPBEXstdItem 4" xfId="194"/>
    <cellStyle name="SAPBEXstdItem_FMpiel03_tehn_pal_131008" xfId="91"/>
    <cellStyle name="SAPBEXstdItemX" xfId="92"/>
    <cellStyle name="SAPBEXstdItemX 2" xfId="142"/>
    <cellStyle name="SAPBEXtitle" xfId="93"/>
    <cellStyle name="SAPBEXtitle 2" xfId="165"/>
    <cellStyle name="SAPBEXtitle 2 2" xfId="190"/>
    <cellStyle name="SAPBEXundefined" xfId="94"/>
    <cellStyle name="Sheet Title" xfId="95"/>
    <cellStyle name="Slikts" xfId="324"/>
    <cellStyle name="Stils 1" xfId="10"/>
    <cellStyle name="Style 1" xfId="96"/>
    <cellStyle name="Title 2" xfId="252"/>
    <cellStyle name="Total 2" xfId="152"/>
    <cellStyle name="V?st." xfId="97"/>
    <cellStyle name="Virsraksts 1" xfId="325"/>
    <cellStyle name="Virsraksts 2" xfId="326"/>
    <cellStyle name="Virsraksts 3" xfId="327"/>
    <cellStyle name="Virsraksts 3 2" xfId="362"/>
    <cellStyle name="Virsraksts 3 3" xfId="333"/>
    <cellStyle name="Virsraksts 4" xfId="328"/>
    <cellStyle name="Warning Text 2" xfId="153"/>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bd-adija/Local%20Settings/Temporary%20Internet%20Files/Content.Outlook/U63RD855/MK_izdev_samaz_2las_2009_31%2010%2008_arESI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s\NAD\Documents%20and%20Settings\bd-adija\Local%20Settings\Temporary%20Internet%20Files\Content.Outlook\U63RD855\MK_izdev_samaz_2las_2009_31%2010%2008_arES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xRepositorySheet"/>
      <sheetName val="1piel"/>
      <sheetName val="2piel"/>
      <sheetName val="HEADER"/>
      <sheetName val="FOOTER"/>
      <sheetName val="ZQZBC_PLN__04_03_10"/>
      <sheetName val="ZQZBC_PLN__04_03_11"/>
      <sheetName val="ZQZBC_PLN__04_03_12"/>
      <sheetName val="ZQZBC_PLN__04_03_14"/>
      <sheetName val="ZQZBC_PLN__04_03_13"/>
      <sheetName val="ZQZBC_PLN__04_03_15"/>
      <sheetName val="ZQZBC_PLN__04_03_201_IP7"/>
      <sheetName val="ZQZBC_PLN__04_03_211_IP7"/>
      <sheetName val="ZQZBC_PLN__04_03_212_IP7"/>
      <sheetName val="ZQZBC_PLN__04_03_213_IP7"/>
      <sheetName val="ZQZBC_PLN__04_03_214_IP7"/>
      <sheetName val="ZQZBC_PLN__04_03_215_IP7"/>
      <sheetName val="ZQZBC_PLN__04_03_216_IP7"/>
      <sheetName val="ZQZBC_PLN__04_03_217_IP7"/>
      <sheetName val="ZQZBC_PLN__04_03_218_IP7"/>
      <sheetName val="ZQZBC_PLN__04_03_219_IP7"/>
      <sheetName val="ZQZBC_PLN__04_03_220_IP7"/>
      <sheetName val="ZQZBC_PLN__04_03_221_IP7"/>
      <sheetName val="QEKK"/>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xRepositorySheet"/>
      <sheetName val="1piel"/>
      <sheetName val="2piel"/>
      <sheetName val="HEADER"/>
      <sheetName val="FOOTER"/>
      <sheetName val="ZQZBC_PLN__04_03_10"/>
      <sheetName val="ZQZBC_PLN__04_03_11"/>
      <sheetName val="ZQZBC_PLN__04_03_12"/>
      <sheetName val="ZQZBC_PLN__04_03_14"/>
      <sheetName val="ZQZBC_PLN__04_03_13"/>
      <sheetName val="ZQZBC_PLN__04_03_15"/>
      <sheetName val="ZQZBC_PLN__04_03_201_IP7"/>
      <sheetName val="ZQZBC_PLN__04_03_211_IP7"/>
      <sheetName val="ZQZBC_PLN__04_03_212_IP7"/>
      <sheetName val="ZQZBC_PLN__04_03_213_IP7"/>
      <sheetName val="ZQZBC_PLN__04_03_214_IP7"/>
      <sheetName val="ZQZBC_PLN__04_03_215_IP7"/>
      <sheetName val="ZQZBC_PLN__04_03_216_IP7"/>
      <sheetName val="ZQZBC_PLN__04_03_217_IP7"/>
      <sheetName val="ZQZBC_PLN__04_03_218_IP7"/>
      <sheetName val="ZQZBC_PLN__04_03_219_IP7"/>
      <sheetName val="ZQZBC_PLN__04_03_220_IP7"/>
      <sheetName val="ZQZBC_PLN__04_03_221_IP7"/>
      <sheetName val="QEKK"/>
    </sheetNames>
    <sheetDataSet>
      <sheetData sheetId="0" refreshError="1"/>
      <sheetData sheetId="1" refreshError="1"/>
      <sheetData sheetId="2" refreshError="1"/>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61"/>
  <sheetViews>
    <sheetView zoomScale="70" zoomScaleNormal="70" workbookViewId="0">
      <selection activeCell="B1" sqref="B1:C1"/>
    </sheetView>
  </sheetViews>
  <sheetFormatPr defaultColWidth="8.85546875" defaultRowHeight="15.75"/>
  <cols>
    <col min="1" max="1" width="5.140625" style="170" customWidth="1"/>
    <col min="2" max="2" width="79" style="158" customWidth="1"/>
    <col min="3" max="3" width="79.28515625" style="160" customWidth="1"/>
    <col min="4" max="4" width="20.28515625" style="157" customWidth="1"/>
    <col min="5" max="5" width="23.7109375" style="171" customWidth="1"/>
    <col min="6" max="16384" width="8.85546875" style="171"/>
  </cols>
  <sheetData>
    <row r="1" spans="1:4" ht="23.25" customHeight="1">
      <c r="A1" s="21"/>
      <c r="B1" s="1026" t="s">
        <v>28</v>
      </c>
      <c r="C1" s="1026"/>
    </row>
    <row r="2" spans="1:4" ht="39.75" customHeight="1">
      <c r="A2" s="22"/>
      <c r="B2" s="1027" t="s">
        <v>67</v>
      </c>
      <c r="C2" s="1027"/>
    </row>
    <row r="3" spans="1:4" ht="16.5" thickBot="1">
      <c r="A3" s="22"/>
      <c r="B3" s="23"/>
      <c r="C3" s="23"/>
    </row>
    <row r="4" spans="1:4">
      <c r="B4" s="24"/>
      <c r="C4" s="25"/>
      <c r="D4" s="1024" t="s">
        <v>40</v>
      </c>
    </row>
    <row r="5" spans="1:4" ht="16.5" thickBot="1">
      <c r="B5" s="26" t="s">
        <v>0</v>
      </c>
      <c r="C5" s="26" t="s">
        <v>29</v>
      </c>
      <c r="D5" s="1025"/>
    </row>
    <row r="6" spans="1:4">
      <c r="C6" s="159"/>
    </row>
    <row r="7" spans="1:4" s="157" customFormat="1">
      <c r="A7" s="170"/>
      <c r="B7" s="71" t="s">
        <v>68</v>
      </c>
      <c r="C7" s="159"/>
    </row>
    <row r="8" spans="1:4" s="157" customFormat="1">
      <c r="A8" s="170"/>
      <c r="B8" s="158"/>
      <c r="C8" s="159"/>
    </row>
    <row r="9" spans="1:4" s="654" customFormat="1" ht="16.5" thickBot="1">
      <c r="A9" s="653"/>
      <c r="B9" s="729" t="s">
        <v>255</v>
      </c>
    </row>
    <row r="10" spans="1:4" s="656" customFormat="1" ht="47.25">
      <c r="A10" s="655">
        <f>1</f>
        <v>1</v>
      </c>
      <c r="B10" s="730" t="s">
        <v>256</v>
      </c>
      <c r="C10" s="731" t="s">
        <v>257</v>
      </c>
      <c r="D10" s="655" t="s">
        <v>41</v>
      </c>
    </row>
    <row r="11" spans="1:4" s="656" customFormat="1" ht="63">
      <c r="A11" s="655"/>
      <c r="B11" s="732" t="s">
        <v>258</v>
      </c>
      <c r="C11" s="733" t="s">
        <v>259</v>
      </c>
      <c r="D11" s="657"/>
    </row>
    <row r="12" spans="1:4" s="656" customFormat="1" ht="48" customHeight="1">
      <c r="A12" s="655"/>
      <c r="B12" s="732" t="s">
        <v>260</v>
      </c>
      <c r="C12" s="733" t="s">
        <v>261</v>
      </c>
      <c r="D12" s="655"/>
    </row>
    <row r="13" spans="1:4" s="656" customFormat="1" ht="47.25">
      <c r="A13" s="655"/>
      <c r="B13" s="732" t="s">
        <v>262</v>
      </c>
      <c r="C13" s="733" t="s">
        <v>263</v>
      </c>
      <c r="D13" s="655"/>
    </row>
    <row r="14" spans="1:4" s="656" customFormat="1" ht="53.25" customHeight="1" thickBot="1">
      <c r="A14" s="655"/>
      <c r="B14" s="734" t="s">
        <v>264</v>
      </c>
      <c r="C14" s="735" t="s">
        <v>264</v>
      </c>
      <c r="D14" s="655"/>
    </row>
    <row r="15" spans="1:4" s="656" customFormat="1" ht="58.5" customHeight="1" thickBot="1">
      <c r="A15" s="655"/>
      <c r="B15" s="1030" t="s">
        <v>350</v>
      </c>
      <c r="C15" s="1031"/>
      <c r="D15" s="655"/>
    </row>
    <row r="16" spans="1:4" s="157" customFormat="1">
      <c r="A16" s="170"/>
      <c r="B16" s="158"/>
      <c r="C16" s="159"/>
    </row>
    <row r="17" spans="1:4" s="157" customFormat="1" ht="16.5" thickBot="1">
      <c r="A17" s="170"/>
      <c r="B17" s="163" t="s">
        <v>30</v>
      </c>
      <c r="C17" s="159"/>
    </row>
    <row r="18" spans="1:4" s="654" customFormat="1" ht="47.25">
      <c r="A18" s="659">
        <f>A10+1</f>
        <v>2</v>
      </c>
      <c r="B18" s="660" t="s">
        <v>265</v>
      </c>
      <c r="C18" s="661" t="s">
        <v>275</v>
      </c>
      <c r="D18" s="655" t="s">
        <v>41</v>
      </c>
    </row>
    <row r="19" spans="1:4" s="654" customFormat="1">
      <c r="A19" s="653"/>
      <c r="B19" s="662" t="s">
        <v>266</v>
      </c>
      <c r="C19" s="662" t="s">
        <v>266</v>
      </c>
      <c r="D19" s="658"/>
    </row>
    <row r="20" spans="1:4" s="654" customFormat="1" ht="47.25">
      <c r="A20" s="653"/>
      <c r="B20" s="663" t="s">
        <v>267</v>
      </c>
      <c r="C20" s="663" t="s">
        <v>267</v>
      </c>
      <c r="D20" s="658"/>
    </row>
    <row r="21" spans="1:4" s="654" customFormat="1" ht="63">
      <c r="A21" s="653"/>
      <c r="B21" s="663" t="s">
        <v>268</v>
      </c>
      <c r="C21" s="664" t="s">
        <v>269</v>
      </c>
      <c r="D21" s="658"/>
    </row>
    <row r="22" spans="1:4" s="654" customFormat="1" ht="118.5" customHeight="1" thickBot="1">
      <c r="A22" s="653"/>
      <c r="B22" s="665"/>
      <c r="C22" s="666" t="s">
        <v>276</v>
      </c>
      <c r="D22" s="658"/>
    </row>
    <row r="23" spans="1:4" s="654" customFormat="1" ht="96.75" customHeight="1" thickBot="1">
      <c r="A23" s="653"/>
      <c r="B23" s="1032" t="s">
        <v>349</v>
      </c>
      <c r="C23" s="1033"/>
      <c r="D23" s="658"/>
    </row>
    <row r="24" spans="1:4" s="157" customFormat="1">
      <c r="A24" s="170"/>
      <c r="B24" s="158"/>
      <c r="C24" s="159"/>
    </row>
    <row r="25" spans="1:4" s="157" customFormat="1" ht="16.5" thickBot="1">
      <c r="A25" s="170"/>
      <c r="B25" s="163" t="s">
        <v>78</v>
      </c>
      <c r="C25" s="159"/>
    </row>
    <row r="26" spans="1:4" s="157" customFormat="1" ht="198.75" customHeight="1" thickBot="1">
      <c r="A26" s="170">
        <f>A18+1</f>
        <v>3</v>
      </c>
      <c r="B26" s="398" t="s">
        <v>126</v>
      </c>
      <c r="C26" s="1020" t="s">
        <v>343</v>
      </c>
      <c r="D26" s="81" t="s">
        <v>342</v>
      </c>
    </row>
    <row r="27" spans="1:4" s="157" customFormat="1" ht="42" customHeight="1" thickBot="1">
      <c r="A27" s="170"/>
      <c r="B27" s="1022" t="s">
        <v>347</v>
      </c>
      <c r="C27" s="1023"/>
      <c r="D27" s="81"/>
    </row>
    <row r="28" spans="1:4" s="157" customFormat="1">
      <c r="A28" s="170"/>
      <c r="B28" s="158"/>
      <c r="C28" s="159"/>
    </row>
    <row r="29" spans="1:4" s="157" customFormat="1" ht="16.5" thickBot="1">
      <c r="B29" s="163" t="s">
        <v>30</v>
      </c>
      <c r="C29" s="159"/>
    </row>
    <row r="30" spans="1:4" ht="118.5" customHeight="1" thickBot="1">
      <c r="A30" s="170">
        <f>A26+1</f>
        <v>4</v>
      </c>
      <c r="B30" s="173" t="s">
        <v>273</v>
      </c>
      <c r="C30" s="728" t="s">
        <v>295</v>
      </c>
      <c r="D30" s="655" t="s">
        <v>41</v>
      </c>
    </row>
    <row r="31" spans="1:4" ht="36.75" customHeight="1" thickBot="1">
      <c r="B31" s="1022" t="s">
        <v>346</v>
      </c>
      <c r="C31" s="1023"/>
      <c r="D31" s="655"/>
    </row>
    <row r="33" spans="1:4" s="157" customFormat="1" ht="16.5" thickBot="1">
      <c r="B33" s="163" t="s">
        <v>30</v>
      </c>
      <c r="C33" s="159"/>
    </row>
    <row r="34" spans="1:4" s="157" customFormat="1" ht="182.25" customHeight="1" thickBot="1">
      <c r="A34" s="170">
        <f>A30+1</f>
        <v>5</v>
      </c>
      <c r="B34" s="173" t="s">
        <v>70</v>
      </c>
      <c r="C34" s="728" t="s">
        <v>296</v>
      </c>
      <c r="D34" s="655" t="s">
        <v>41</v>
      </c>
    </row>
    <row r="35" spans="1:4" s="157" customFormat="1" ht="113.25" customHeight="1" thickBot="1">
      <c r="A35" s="170"/>
      <c r="B35" s="1022" t="s">
        <v>345</v>
      </c>
      <c r="C35" s="1023"/>
      <c r="D35" s="655"/>
    </row>
    <row r="37" spans="1:4" s="157" customFormat="1" ht="16.5" thickBot="1">
      <c r="A37" s="170"/>
      <c r="B37" s="163" t="s">
        <v>225</v>
      </c>
      <c r="C37" s="159"/>
    </row>
    <row r="38" spans="1:4" s="157" customFormat="1" ht="172.15" customHeight="1" thickBot="1">
      <c r="A38" s="170">
        <f>A34+1</f>
        <v>6</v>
      </c>
      <c r="B38" s="591"/>
      <c r="C38" s="590" t="s">
        <v>333</v>
      </c>
      <c r="D38" s="655" t="s">
        <v>41</v>
      </c>
    </row>
    <row r="39" spans="1:4" ht="49.15" customHeight="1" thickBot="1">
      <c r="B39" s="1028" t="s">
        <v>323</v>
      </c>
      <c r="C39" s="1029"/>
    </row>
    <row r="41" spans="1:4" ht="16.5" thickBot="1">
      <c r="B41" s="163" t="s">
        <v>30</v>
      </c>
    </row>
    <row r="42" spans="1:4" ht="32.25" thickBot="1">
      <c r="A42" s="170">
        <f>A38+1</f>
        <v>7</v>
      </c>
      <c r="B42" s="760"/>
      <c r="C42" s="400" t="s">
        <v>287</v>
      </c>
      <c r="D42" s="761" t="s">
        <v>41</v>
      </c>
    </row>
    <row r="45" spans="1:4" ht="68.25" customHeight="1">
      <c r="B45" s="71" t="s">
        <v>69</v>
      </c>
    </row>
    <row r="47" spans="1:4" s="174" customFormat="1">
      <c r="A47" s="81"/>
      <c r="B47" s="82"/>
      <c r="C47" s="83"/>
      <c r="D47" s="84"/>
    </row>
    <row r="48" spans="1:4" ht="16.5" thickBot="1">
      <c r="B48" s="163" t="s">
        <v>78</v>
      </c>
    </row>
    <row r="49" spans="1:4" ht="201" customHeight="1" thickBot="1">
      <c r="A49" s="170">
        <v>1</v>
      </c>
      <c r="B49" s="399" t="s">
        <v>234</v>
      </c>
      <c r="C49" s="1020" t="s">
        <v>344</v>
      </c>
      <c r="D49" s="81" t="s">
        <v>342</v>
      </c>
    </row>
    <row r="50" spans="1:4" ht="55.5" customHeight="1" thickBot="1">
      <c r="B50" s="1022" t="s">
        <v>348</v>
      </c>
      <c r="C50" s="1023"/>
      <c r="D50" s="81"/>
    </row>
    <row r="51" spans="1:4" ht="17.25" customHeight="1">
      <c r="B51" s="401"/>
      <c r="C51" s="402"/>
    </row>
    <row r="52" spans="1:4" s="174" customFormat="1" ht="16.5" thickBot="1">
      <c r="A52" s="81"/>
      <c r="B52" s="163" t="s">
        <v>30</v>
      </c>
      <c r="C52" s="83"/>
      <c r="D52" s="84"/>
    </row>
    <row r="53" spans="1:4" s="174" customFormat="1" ht="136.5" customHeight="1" thickBot="1">
      <c r="A53" s="165">
        <f>A49+1</f>
        <v>2</v>
      </c>
      <c r="B53" s="152" t="s">
        <v>274</v>
      </c>
      <c r="C53" s="151" t="s">
        <v>297</v>
      </c>
      <c r="D53" s="655" t="s">
        <v>41</v>
      </c>
    </row>
    <row r="54" spans="1:4" s="174" customFormat="1" ht="41.25" customHeight="1" thickBot="1">
      <c r="A54" s="165"/>
      <c r="B54" s="1022" t="s">
        <v>346</v>
      </c>
      <c r="C54" s="1023"/>
      <c r="D54" s="655"/>
    </row>
    <row r="56" spans="1:4" s="1021" customFormat="1" ht="16.5" thickBot="1">
      <c r="A56" s="81"/>
      <c r="B56" s="163" t="s">
        <v>30</v>
      </c>
      <c r="C56" s="83"/>
      <c r="D56" s="84"/>
    </row>
    <row r="57" spans="1:4" s="1021" customFormat="1" ht="166.9" customHeight="1" thickBot="1">
      <c r="A57" s="165">
        <f>A53+1</f>
        <v>3</v>
      </c>
      <c r="B57" s="152"/>
      <c r="C57" s="151" t="s">
        <v>351</v>
      </c>
      <c r="D57" s="659" t="s">
        <v>41</v>
      </c>
    </row>
    <row r="58" spans="1:4" s="1021" customFormat="1" ht="32.450000000000003" customHeight="1" thickBot="1">
      <c r="A58" s="165"/>
      <c r="B58" s="1022" t="s">
        <v>352</v>
      </c>
      <c r="C58" s="1023"/>
      <c r="D58" s="659"/>
    </row>
    <row r="60" spans="1:4" ht="16.5" thickBot="1">
      <c r="B60" s="163" t="s">
        <v>30</v>
      </c>
    </row>
    <row r="61" spans="1:4" ht="32.25" thickBot="1">
      <c r="A61" s="165">
        <f>A57+1</f>
        <v>4</v>
      </c>
      <c r="B61" s="760"/>
      <c r="C61" s="400" t="s">
        <v>287</v>
      </c>
      <c r="D61" s="761" t="s">
        <v>41</v>
      </c>
    </row>
  </sheetData>
  <mergeCells count="12">
    <mergeCell ref="B58:C58"/>
    <mergeCell ref="B50:C50"/>
    <mergeCell ref="B54:C54"/>
    <mergeCell ref="D4:D5"/>
    <mergeCell ref="B1:C1"/>
    <mergeCell ref="B2:C2"/>
    <mergeCell ref="B39:C39"/>
    <mergeCell ref="B15:C15"/>
    <mergeCell ref="B23:C23"/>
    <mergeCell ref="B27:C27"/>
    <mergeCell ref="B31:C31"/>
    <mergeCell ref="B35:C35"/>
  </mergeCells>
  <pageMargins left="0.39370078740157483" right="0.31496062992125984" top="0.34" bottom="0.38" header="0.23622047244094491" footer="0.19685039370078741"/>
  <pageSetup paperSize="9" scale="75" fitToHeight="0" orientation="landscape" r:id="rId1"/>
  <headerFooter>
    <oddFooter>&amp;L&amp;F&amp;C&amp;P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63"/>
  <sheetViews>
    <sheetView tabSelected="1" zoomScale="80" zoomScaleNormal="80" workbookViewId="0">
      <selection activeCell="J9" sqref="J9"/>
    </sheetView>
  </sheetViews>
  <sheetFormatPr defaultRowHeight="15"/>
  <cols>
    <col min="1" max="1" width="6.28515625" style="15" customWidth="1"/>
    <col min="2" max="2" width="58" style="17" customWidth="1"/>
    <col min="3" max="4" width="15.140625" style="17" customWidth="1"/>
    <col min="5" max="5" width="51.140625" style="17" customWidth="1"/>
    <col min="6" max="7" width="14" style="17" customWidth="1"/>
    <col min="8" max="8" width="15.85546875" style="14" customWidth="1"/>
  </cols>
  <sheetData>
    <row r="1" spans="1:8" ht="15" customHeight="1">
      <c r="A1" s="1"/>
      <c r="B1" s="2"/>
      <c r="C1" s="1039" t="s">
        <v>0</v>
      </c>
      <c r="D1" s="1039" t="s">
        <v>1</v>
      </c>
      <c r="E1" s="3"/>
      <c r="F1" s="1039" t="s">
        <v>0</v>
      </c>
      <c r="G1" s="1039" t="s">
        <v>1</v>
      </c>
      <c r="H1" s="1037" t="s">
        <v>40</v>
      </c>
    </row>
    <row r="2" spans="1:8" ht="15.75" customHeight="1" thickBot="1">
      <c r="A2" s="1"/>
      <c r="B2" s="4"/>
      <c r="C2" s="1040"/>
      <c r="D2" s="1040"/>
      <c r="E2" s="5"/>
      <c r="F2" s="1040"/>
      <c r="G2" s="1040"/>
      <c r="H2" s="1038"/>
    </row>
    <row r="3" spans="1:8">
      <c r="A3" s="6"/>
      <c r="B3" s="7"/>
      <c r="C3" s="8"/>
      <c r="D3" s="9"/>
      <c r="E3" s="7"/>
      <c r="F3" s="10"/>
      <c r="G3" s="9"/>
      <c r="H3" s="11"/>
    </row>
    <row r="4" spans="1:8" ht="40.5">
      <c r="A4" s="6"/>
      <c r="B4" s="70" t="s">
        <v>71</v>
      </c>
      <c r="C4" s="27"/>
      <c r="D4" s="9"/>
      <c r="E4" s="28"/>
      <c r="F4" s="29"/>
      <c r="G4" s="9"/>
      <c r="H4" s="11"/>
    </row>
    <row r="5" spans="1:8">
      <c r="A5" s="6"/>
      <c r="B5" s="30"/>
      <c r="C5" s="27"/>
      <c r="D5" s="9"/>
      <c r="E5" s="31"/>
      <c r="F5" s="32"/>
      <c r="G5" s="9"/>
      <c r="H5" s="11"/>
    </row>
    <row r="6" spans="1:8">
      <c r="A6" s="6"/>
      <c r="B6" s="69" t="s">
        <v>2</v>
      </c>
      <c r="C6" s="8"/>
      <c r="D6" s="9"/>
      <c r="E6" s="7"/>
      <c r="F6" s="10"/>
      <c r="G6" s="9"/>
      <c r="H6" s="11"/>
    </row>
    <row r="7" spans="1:8">
      <c r="A7" s="6"/>
      <c r="B7" s="7"/>
      <c r="C7" s="8"/>
      <c r="D7" s="9"/>
      <c r="E7" s="7"/>
      <c r="F7" s="10"/>
      <c r="G7" s="9"/>
      <c r="H7" s="11"/>
    </row>
    <row r="8" spans="1:8" s="39" customFormat="1">
      <c r="A8" s="6"/>
      <c r="B8" s="651" t="s">
        <v>62</v>
      </c>
      <c r="C8" s="36"/>
      <c r="D8" s="9"/>
      <c r="E8" s="37"/>
      <c r="F8" s="38"/>
      <c r="G8" s="9"/>
      <c r="H8" s="11"/>
    </row>
    <row r="9" spans="1:8" s="39" customFormat="1">
      <c r="A9" s="6"/>
      <c r="B9" s="43" t="s">
        <v>59</v>
      </c>
      <c r="C9" s="41"/>
      <c r="D9" s="9"/>
      <c r="E9" s="43" t="s">
        <v>60</v>
      </c>
      <c r="F9" s="42"/>
      <c r="G9" s="9"/>
      <c r="H9" s="11"/>
    </row>
    <row r="10" spans="1:8" s="39" customFormat="1">
      <c r="A10" s="6"/>
      <c r="B10" s="19" t="s">
        <v>26</v>
      </c>
      <c r="C10" s="34"/>
      <c r="D10" s="47"/>
      <c r="E10" s="19" t="s">
        <v>26</v>
      </c>
      <c r="F10" s="52"/>
      <c r="G10" s="46"/>
      <c r="H10" s="11"/>
    </row>
    <row r="11" spans="1:8" s="39" customFormat="1">
      <c r="A11" s="6"/>
      <c r="B11" s="67" t="s">
        <v>52</v>
      </c>
      <c r="C11" s="68">
        <v>54338675</v>
      </c>
      <c r="D11" s="53">
        <f>G20</f>
        <v>183921</v>
      </c>
      <c r="E11" s="168" t="s">
        <v>52</v>
      </c>
      <c r="F11" s="169">
        <v>54338675</v>
      </c>
      <c r="G11" s="54">
        <f>D11</f>
        <v>183921</v>
      </c>
      <c r="H11" s="11"/>
    </row>
    <row r="12" spans="1:8" s="39" customFormat="1">
      <c r="A12" s="6"/>
      <c r="B12" s="67" t="s">
        <v>54</v>
      </c>
      <c r="C12" s="68">
        <v>19240528</v>
      </c>
      <c r="D12" s="53"/>
      <c r="E12" s="168" t="s">
        <v>54</v>
      </c>
      <c r="F12" s="169">
        <v>19240528</v>
      </c>
      <c r="G12" s="54">
        <f>D12</f>
        <v>0</v>
      </c>
      <c r="H12" s="11"/>
    </row>
    <row r="13" spans="1:8" s="39" customFormat="1">
      <c r="A13" s="6"/>
      <c r="B13" s="67" t="s">
        <v>64</v>
      </c>
      <c r="C13" s="68">
        <v>99084581</v>
      </c>
      <c r="D13" s="53"/>
      <c r="E13" s="168" t="s">
        <v>64</v>
      </c>
      <c r="F13" s="169">
        <v>99084581</v>
      </c>
      <c r="G13" s="54">
        <f>D13</f>
        <v>0</v>
      </c>
      <c r="H13" s="11"/>
    </row>
    <row r="14" spans="1:8">
      <c r="A14" s="6"/>
      <c r="B14" s="7"/>
      <c r="C14" s="8"/>
      <c r="D14" s="9"/>
      <c r="E14" s="7"/>
      <c r="F14" s="10"/>
      <c r="G14" s="9"/>
      <c r="H14" s="11"/>
    </row>
    <row r="15" spans="1:8" s="39" customFormat="1">
      <c r="A15" s="6"/>
      <c r="B15" s="56" t="s">
        <v>72</v>
      </c>
      <c r="C15" s="56"/>
      <c r="D15" s="13"/>
      <c r="E15" s="56"/>
      <c r="F15" s="56"/>
      <c r="G15"/>
      <c r="H15" s="11"/>
    </row>
    <row r="16" spans="1:8" s="39" customFormat="1" ht="15" customHeight="1" thickBot="1">
      <c r="A16" s="6"/>
      <c r="B16" s="56"/>
      <c r="C16" s="20"/>
      <c r="D16" s="20"/>
      <c r="E16" s="20"/>
      <c r="F16" s="20"/>
      <c r="G16" s="20"/>
      <c r="H16" s="11"/>
    </row>
    <row r="17" spans="1:8" ht="27">
      <c r="A17" s="35">
        <v>1</v>
      </c>
      <c r="B17" s="66" t="s">
        <v>62</v>
      </c>
      <c r="C17" s="93"/>
      <c r="D17" s="126"/>
      <c r="E17" s="301" t="s">
        <v>27</v>
      </c>
      <c r="F17" s="59"/>
      <c r="G17" s="140"/>
      <c r="H17" s="655" t="s">
        <v>41</v>
      </c>
    </row>
    <row r="18" spans="1:8">
      <c r="A18" s="12"/>
      <c r="B18" s="148" t="s">
        <v>3</v>
      </c>
      <c r="C18" s="136"/>
      <c r="D18" s="148"/>
      <c r="E18" s="294" t="s">
        <v>3</v>
      </c>
      <c r="F18" s="138"/>
      <c r="G18" s="137"/>
      <c r="H18" s="16"/>
    </row>
    <row r="19" spans="1:8">
      <c r="A19" s="12"/>
      <c r="B19" s="147" t="s">
        <v>94</v>
      </c>
      <c r="C19" s="134"/>
      <c r="D19" s="133"/>
      <c r="E19" s="295" t="s">
        <v>26</v>
      </c>
      <c r="F19" s="135"/>
      <c r="G19" s="139"/>
    </row>
    <row r="20" spans="1:8">
      <c r="A20" s="12"/>
      <c r="B20" s="89" t="s">
        <v>4</v>
      </c>
      <c r="C20" s="90">
        <f>C21</f>
        <v>6783340</v>
      </c>
      <c r="D20" s="131">
        <f>D21</f>
        <v>-183921</v>
      </c>
      <c r="E20" s="296" t="s">
        <v>4</v>
      </c>
      <c r="F20" s="132">
        <f>F21</f>
        <v>54338675</v>
      </c>
      <c r="G20" s="146">
        <f>G21</f>
        <v>183921</v>
      </c>
    </row>
    <row r="21" spans="1:8">
      <c r="A21" s="12"/>
      <c r="B21" s="63" t="s">
        <v>11</v>
      </c>
      <c r="C21" s="91">
        <f>C22</f>
        <v>6783340</v>
      </c>
      <c r="D21" s="144">
        <f>D22</f>
        <v>-183921</v>
      </c>
      <c r="E21" s="297" t="s">
        <v>11</v>
      </c>
      <c r="F21" s="145">
        <f>F22</f>
        <v>54338675</v>
      </c>
      <c r="G21" s="130">
        <f>G22</f>
        <v>183921</v>
      </c>
    </row>
    <row r="22" spans="1:8" s="14" customFormat="1" ht="25.5">
      <c r="A22" s="12"/>
      <c r="B22" s="64" t="s">
        <v>12</v>
      </c>
      <c r="C22" s="91">
        <v>6783340</v>
      </c>
      <c r="D22" s="131">
        <v>-183921</v>
      </c>
      <c r="E22" s="298" t="s">
        <v>12</v>
      </c>
      <c r="F22" s="145">
        <v>54338675</v>
      </c>
      <c r="G22" s="130">
        <v>183921</v>
      </c>
    </row>
    <row r="23" spans="1:8" s="14" customFormat="1" ht="12.75">
      <c r="A23" s="12"/>
      <c r="B23" s="89" t="s">
        <v>13</v>
      </c>
      <c r="C23" s="90">
        <f>C24++C35</f>
        <v>6783340</v>
      </c>
      <c r="D23" s="131">
        <f>D24++D35</f>
        <v>-183921</v>
      </c>
      <c r="E23" s="296" t="s">
        <v>13</v>
      </c>
      <c r="F23" s="132">
        <f t="shared" ref="F23:G25" si="0">F24</f>
        <v>54338675</v>
      </c>
      <c r="G23" s="146">
        <f t="shared" si="0"/>
        <v>183921</v>
      </c>
    </row>
    <row r="24" spans="1:8" s="14" customFormat="1" ht="12.75">
      <c r="A24" s="12"/>
      <c r="B24" s="63" t="s">
        <v>14</v>
      </c>
      <c r="C24" s="91">
        <f>C25+C28+C31</f>
        <v>6478637</v>
      </c>
      <c r="D24" s="144">
        <f>D25+D28+D31</f>
        <v>0</v>
      </c>
      <c r="E24" s="297" t="s">
        <v>14</v>
      </c>
      <c r="F24" s="145">
        <f t="shared" si="0"/>
        <v>54338675</v>
      </c>
      <c r="G24" s="130">
        <f t="shared" si="0"/>
        <v>183921</v>
      </c>
    </row>
    <row r="25" spans="1:8" s="14" customFormat="1" ht="12.75">
      <c r="A25" s="12"/>
      <c r="B25" s="64" t="s">
        <v>15</v>
      </c>
      <c r="C25" s="91">
        <f>C26+C27</f>
        <v>6219945</v>
      </c>
      <c r="D25" s="144">
        <f>D26+D27</f>
        <v>0</v>
      </c>
      <c r="E25" s="298" t="s">
        <v>53</v>
      </c>
      <c r="F25" s="145">
        <f t="shared" si="0"/>
        <v>54338675</v>
      </c>
      <c r="G25" s="130">
        <f t="shared" si="0"/>
        <v>183921</v>
      </c>
    </row>
    <row r="26" spans="1:8" s="14" customFormat="1" ht="12.75">
      <c r="A26" s="12"/>
      <c r="B26" s="65" t="s">
        <v>16</v>
      </c>
      <c r="C26" s="91">
        <v>2599744</v>
      </c>
      <c r="D26" s="144"/>
      <c r="E26" s="299" t="s">
        <v>18</v>
      </c>
      <c r="F26" s="145">
        <v>54338675</v>
      </c>
      <c r="G26" s="130">
        <v>183921</v>
      </c>
    </row>
    <row r="27" spans="1:8" s="14" customFormat="1" ht="12.75">
      <c r="A27" s="12"/>
      <c r="B27" s="65" t="s">
        <v>17</v>
      </c>
      <c r="C27" s="91">
        <v>3620201</v>
      </c>
      <c r="D27" s="144"/>
      <c r="E27" s="300"/>
      <c r="F27" s="145"/>
      <c r="G27" s="129"/>
    </row>
    <row r="28" spans="1:8" s="14" customFormat="1" ht="12.75">
      <c r="A28" s="12"/>
      <c r="B28" s="63" t="s">
        <v>53</v>
      </c>
      <c r="C28" s="91">
        <f>C29+C30</f>
        <v>238592</v>
      </c>
      <c r="D28" s="144">
        <f>D29+D30</f>
        <v>0</v>
      </c>
      <c r="E28" s="300"/>
      <c r="F28" s="145"/>
      <c r="G28" s="129"/>
    </row>
    <row r="29" spans="1:8" s="14" customFormat="1" ht="12.75">
      <c r="A29" s="12"/>
      <c r="B29" s="64" t="s">
        <v>18</v>
      </c>
      <c r="C29" s="91">
        <v>24500</v>
      </c>
      <c r="D29" s="144"/>
      <c r="E29" s="300"/>
      <c r="F29" s="145"/>
      <c r="G29" s="129"/>
    </row>
    <row r="30" spans="1:8" s="14" customFormat="1" ht="12.75">
      <c r="A30" s="12"/>
      <c r="B30" s="64" t="s">
        <v>63</v>
      </c>
      <c r="C30" s="91">
        <v>214092</v>
      </c>
      <c r="D30" s="144"/>
      <c r="E30" s="300"/>
      <c r="F30" s="145"/>
      <c r="G30" s="129"/>
    </row>
    <row r="31" spans="1:8" s="14" customFormat="1" ht="25.5">
      <c r="A31" s="12"/>
      <c r="B31" s="63" t="s">
        <v>31</v>
      </c>
      <c r="C31" s="91">
        <f t="shared" ref="C31:D33" si="1">C32</f>
        <v>20100</v>
      </c>
      <c r="D31" s="144">
        <f t="shared" si="1"/>
        <v>0</v>
      </c>
      <c r="E31" s="300"/>
      <c r="F31" s="145"/>
      <c r="G31" s="129"/>
    </row>
    <row r="32" spans="1:8" s="14" customFormat="1" ht="12.75">
      <c r="A32" s="12"/>
      <c r="B32" s="64" t="s">
        <v>32</v>
      </c>
      <c r="C32" s="91">
        <f t="shared" si="1"/>
        <v>20100</v>
      </c>
      <c r="D32" s="144">
        <f t="shared" si="1"/>
        <v>0</v>
      </c>
      <c r="E32" s="300"/>
      <c r="F32" s="145"/>
      <c r="G32" s="129"/>
    </row>
    <row r="33" spans="1:8" s="14" customFormat="1" ht="25.5">
      <c r="A33" s="12"/>
      <c r="B33" s="65" t="s">
        <v>33</v>
      </c>
      <c r="C33" s="91">
        <f t="shared" si="1"/>
        <v>20100</v>
      </c>
      <c r="D33" s="144">
        <f t="shared" si="1"/>
        <v>0</v>
      </c>
      <c r="E33" s="300"/>
      <c r="F33" s="145"/>
      <c r="G33" s="129"/>
    </row>
    <row r="34" spans="1:8" s="14" customFormat="1" ht="25.5">
      <c r="A34" s="12"/>
      <c r="B34" s="92" t="s">
        <v>34</v>
      </c>
      <c r="C34" s="91">
        <v>20100</v>
      </c>
      <c r="D34" s="144"/>
      <c r="E34" s="300"/>
      <c r="F34" s="145"/>
      <c r="G34" s="129"/>
    </row>
    <row r="35" spans="1:8" s="14" customFormat="1" ht="12.75">
      <c r="A35" s="12"/>
      <c r="B35" s="63" t="s">
        <v>20</v>
      </c>
      <c r="C35" s="91">
        <f>C36</f>
        <v>304703</v>
      </c>
      <c r="D35" s="144">
        <f>D36</f>
        <v>-183921</v>
      </c>
      <c r="E35" s="300"/>
      <c r="F35" s="145"/>
      <c r="G35" s="129"/>
    </row>
    <row r="36" spans="1:8" s="14" customFormat="1" ht="13.5" thickBot="1">
      <c r="A36" s="12"/>
      <c r="B36" s="302" t="s">
        <v>21</v>
      </c>
      <c r="C36" s="303">
        <v>304703</v>
      </c>
      <c r="D36" s="304">
        <v>-183921</v>
      </c>
      <c r="E36" s="305"/>
      <c r="F36" s="306"/>
      <c r="G36" s="307"/>
    </row>
    <row r="37" spans="1:8" s="14" customFormat="1" ht="33" customHeight="1" thickBot="1">
      <c r="A37" s="12"/>
      <c r="B37" s="1034" t="s">
        <v>283</v>
      </c>
      <c r="C37" s="1035"/>
      <c r="D37" s="1035"/>
      <c r="E37" s="1035"/>
      <c r="F37" s="1035"/>
      <c r="G37" s="1036"/>
    </row>
    <row r="38" spans="1:8" s="14" customFormat="1" ht="12.75">
      <c r="A38" s="15"/>
      <c r="B38" s="141"/>
      <c r="C38" s="141"/>
      <c r="D38" s="141"/>
      <c r="E38" s="141"/>
      <c r="F38" s="141"/>
      <c r="G38" s="141"/>
    </row>
    <row r="39" spans="1:8" s="14" customFormat="1" ht="13.5" customHeight="1">
      <c r="B39" s="56" t="s">
        <v>73</v>
      </c>
      <c r="C39" s="56"/>
      <c r="D39" s="13"/>
      <c r="E39" s="56"/>
      <c r="F39" s="56"/>
      <c r="G39"/>
    </row>
    <row r="40" spans="1:8" s="14" customFormat="1" ht="16.5" thickBot="1">
      <c r="B40" s="56"/>
      <c r="C40" s="20"/>
      <c r="D40" s="20"/>
      <c r="E40" s="20"/>
      <c r="F40" s="20"/>
      <c r="G40" s="20"/>
    </row>
    <row r="41" spans="1:8" s="14" customFormat="1" ht="27">
      <c r="A41" s="15">
        <f>A17</f>
        <v>1</v>
      </c>
      <c r="B41" s="66" t="s">
        <v>62</v>
      </c>
      <c r="C41" s="93"/>
      <c r="D41" s="126"/>
      <c r="E41" s="301" t="s">
        <v>27</v>
      </c>
      <c r="F41" s="59"/>
      <c r="G41" s="140"/>
      <c r="H41" s="655" t="s">
        <v>41</v>
      </c>
    </row>
    <row r="42" spans="1:8" s="14" customFormat="1" ht="12.75">
      <c r="A42" s="15"/>
      <c r="B42" s="148" t="s">
        <v>42</v>
      </c>
      <c r="C42" s="136"/>
      <c r="D42" s="148"/>
      <c r="E42" s="294" t="s">
        <v>42</v>
      </c>
      <c r="F42" s="138"/>
      <c r="G42" s="137"/>
    </row>
    <row r="43" spans="1:8" s="14" customFormat="1" ht="13.5">
      <c r="A43" s="15"/>
      <c r="B43" s="142" t="s">
        <v>84</v>
      </c>
      <c r="C43" s="127"/>
      <c r="D43" s="142"/>
      <c r="E43" s="308" t="s">
        <v>84</v>
      </c>
      <c r="F43" s="143"/>
      <c r="G43" s="128"/>
    </row>
    <row r="44" spans="1:8" s="14" customFormat="1" ht="13.5">
      <c r="A44" s="15"/>
      <c r="B44" s="142" t="s">
        <v>49</v>
      </c>
      <c r="C44" s="127"/>
      <c r="D44" s="142"/>
      <c r="E44" s="308" t="s">
        <v>49</v>
      </c>
      <c r="F44" s="143"/>
      <c r="G44" s="128"/>
    </row>
    <row r="45" spans="1:8" s="14" customFormat="1" ht="12.75">
      <c r="A45" s="15"/>
      <c r="B45" s="89" t="s">
        <v>4</v>
      </c>
      <c r="C45" s="90">
        <f>C46</f>
        <v>6783340</v>
      </c>
      <c r="D45" s="131">
        <f>D46</f>
        <v>-183921</v>
      </c>
      <c r="E45" s="296" t="s">
        <v>4</v>
      </c>
      <c r="F45" s="132">
        <f>F46</f>
        <v>261972494</v>
      </c>
      <c r="G45" s="146">
        <f>G46</f>
        <v>183921</v>
      </c>
    </row>
    <row r="46" spans="1:8" s="14" customFormat="1" ht="12.75">
      <c r="A46" s="15"/>
      <c r="B46" s="63" t="s">
        <v>11</v>
      </c>
      <c r="C46" s="91">
        <f>C47</f>
        <v>6783340</v>
      </c>
      <c r="D46" s="144">
        <f>D47</f>
        <v>-183921</v>
      </c>
      <c r="E46" s="297" t="s">
        <v>11</v>
      </c>
      <c r="F46" s="145">
        <f>F47</f>
        <v>261972494</v>
      </c>
      <c r="G46" s="130">
        <f>G47</f>
        <v>183921</v>
      </c>
    </row>
    <row r="47" spans="1:8" s="14" customFormat="1" ht="25.5">
      <c r="A47" s="15"/>
      <c r="B47" s="64" t="s">
        <v>12</v>
      </c>
      <c r="C47" s="91">
        <v>6783340</v>
      </c>
      <c r="D47" s="131">
        <v>-183921</v>
      </c>
      <c r="E47" s="298" t="s">
        <v>12</v>
      </c>
      <c r="F47" s="145">
        <v>261972494</v>
      </c>
      <c r="G47" s="130">
        <v>183921</v>
      </c>
    </row>
    <row r="48" spans="1:8" s="14" customFormat="1" ht="12.75">
      <c r="A48" s="15"/>
      <c r="B48" s="89" t="s">
        <v>13</v>
      </c>
      <c r="C48" s="90">
        <f>C49++C60</f>
        <v>6783340</v>
      </c>
      <c r="D48" s="131">
        <f>D49++D60</f>
        <v>-183921</v>
      </c>
      <c r="E48" s="296" t="s">
        <v>13</v>
      </c>
      <c r="F48" s="132">
        <f t="shared" ref="F48:G50" si="2">F49</f>
        <v>261972494</v>
      </c>
      <c r="G48" s="146">
        <f t="shared" si="2"/>
        <v>183921</v>
      </c>
    </row>
    <row r="49" spans="1:7" s="14" customFormat="1" ht="12.75">
      <c r="A49" s="15"/>
      <c r="B49" s="63" t="s">
        <v>14</v>
      </c>
      <c r="C49" s="91">
        <f>C50+C53+C56</f>
        <v>6478637</v>
      </c>
      <c r="D49" s="144">
        <f>D50+D53+D56</f>
        <v>0</v>
      </c>
      <c r="E49" s="297" t="s">
        <v>14</v>
      </c>
      <c r="F49" s="145">
        <f t="shared" si="2"/>
        <v>261972494</v>
      </c>
      <c r="G49" s="130">
        <f t="shared" si="2"/>
        <v>183921</v>
      </c>
    </row>
    <row r="50" spans="1:7" s="14" customFormat="1" ht="12.75">
      <c r="A50" s="15"/>
      <c r="B50" s="64" t="s">
        <v>15</v>
      </c>
      <c r="C50" s="91">
        <f>C51+C52</f>
        <v>6219945</v>
      </c>
      <c r="D50" s="144">
        <f>D51+D52</f>
        <v>0</v>
      </c>
      <c r="E50" s="298" t="s">
        <v>53</v>
      </c>
      <c r="F50" s="145">
        <f t="shared" si="2"/>
        <v>261972494</v>
      </c>
      <c r="G50" s="130">
        <f t="shared" si="2"/>
        <v>183921</v>
      </c>
    </row>
    <row r="51" spans="1:7" s="14" customFormat="1" ht="12.75">
      <c r="A51" s="15"/>
      <c r="B51" s="65" t="s">
        <v>16</v>
      </c>
      <c r="C51" s="91">
        <v>2599744</v>
      </c>
      <c r="D51" s="144">
        <v>0</v>
      </c>
      <c r="E51" s="299" t="s">
        <v>18</v>
      </c>
      <c r="F51" s="145">
        <v>261972494</v>
      </c>
      <c r="G51" s="130">
        <v>183921</v>
      </c>
    </row>
    <row r="52" spans="1:7" s="14" customFormat="1" ht="12.75">
      <c r="A52" s="15"/>
      <c r="B52" s="65" t="s">
        <v>17</v>
      </c>
      <c r="C52" s="91">
        <v>3620201</v>
      </c>
      <c r="D52" s="144"/>
      <c r="E52" s="300"/>
      <c r="F52" s="145"/>
      <c r="G52" s="129"/>
    </row>
    <row r="53" spans="1:7" s="14" customFormat="1" ht="12.75">
      <c r="A53" s="15"/>
      <c r="B53" s="63" t="s">
        <v>53</v>
      </c>
      <c r="C53" s="91">
        <f>C54+C55</f>
        <v>238592</v>
      </c>
      <c r="D53" s="144">
        <f>D54+D55</f>
        <v>0</v>
      </c>
      <c r="E53" s="300"/>
      <c r="F53" s="145"/>
      <c r="G53" s="129"/>
    </row>
    <row r="54" spans="1:7" s="14" customFormat="1" ht="12.75">
      <c r="A54" s="15"/>
      <c r="B54" s="64" t="s">
        <v>18</v>
      </c>
      <c r="C54" s="91">
        <v>24500</v>
      </c>
      <c r="D54" s="144"/>
      <c r="E54" s="300"/>
      <c r="F54" s="145"/>
      <c r="G54" s="129"/>
    </row>
    <row r="55" spans="1:7" s="14" customFormat="1" ht="12.75">
      <c r="A55" s="15"/>
      <c r="B55" s="64" t="s">
        <v>63</v>
      </c>
      <c r="C55" s="91">
        <v>214092</v>
      </c>
      <c r="D55" s="144">
        <v>0</v>
      </c>
      <c r="E55" s="300"/>
      <c r="F55" s="145"/>
      <c r="G55" s="129"/>
    </row>
    <row r="56" spans="1:7" s="14" customFormat="1" ht="25.5">
      <c r="A56" s="15"/>
      <c r="B56" s="63" t="s">
        <v>31</v>
      </c>
      <c r="C56" s="91">
        <f t="shared" ref="C56:D58" si="3">C57</f>
        <v>20100</v>
      </c>
      <c r="D56" s="144">
        <f t="shared" si="3"/>
        <v>0</v>
      </c>
      <c r="E56" s="300"/>
      <c r="F56" s="145"/>
      <c r="G56" s="129"/>
    </row>
    <row r="57" spans="1:7" s="14" customFormat="1" ht="12.75">
      <c r="A57" s="15"/>
      <c r="B57" s="64" t="s">
        <v>32</v>
      </c>
      <c r="C57" s="91">
        <f t="shared" si="3"/>
        <v>20100</v>
      </c>
      <c r="D57" s="144">
        <f t="shared" si="3"/>
        <v>0</v>
      </c>
      <c r="E57" s="300"/>
      <c r="F57" s="145"/>
      <c r="G57" s="129"/>
    </row>
    <row r="58" spans="1:7" s="14" customFormat="1" ht="25.5">
      <c r="A58" s="15"/>
      <c r="B58" s="65" t="s">
        <v>33</v>
      </c>
      <c r="C58" s="91">
        <f t="shared" si="3"/>
        <v>20100</v>
      </c>
      <c r="D58" s="144">
        <f t="shared" si="3"/>
        <v>0</v>
      </c>
      <c r="E58" s="300"/>
      <c r="F58" s="145"/>
      <c r="G58" s="129"/>
    </row>
    <row r="59" spans="1:7" s="14" customFormat="1" ht="25.5">
      <c r="A59" s="15"/>
      <c r="B59" s="92" t="s">
        <v>34</v>
      </c>
      <c r="C59" s="91">
        <v>20100</v>
      </c>
      <c r="D59" s="144"/>
      <c r="E59" s="300"/>
      <c r="F59" s="145"/>
      <c r="G59" s="129"/>
    </row>
    <row r="60" spans="1:7" s="14" customFormat="1" ht="12.75">
      <c r="A60" s="15"/>
      <c r="B60" s="63" t="s">
        <v>20</v>
      </c>
      <c r="C60" s="91">
        <f>C61</f>
        <v>304703</v>
      </c>
      <c r="D60" s="144">
        <f>D61</f>
        <v>-183921</v>
      </c>
      <c r="E60" s="300"/>
      <c r="F60" s="145"/>
      <c r="G60" s="129"/>
    </row>
    <row r="61" spans="1:7" s="14" customFormat="1" ht="13.5" thickBot="1">
      <c r="A61" s="15"/>
      <c r="B61" s="64" t="s">
        <v>21</v>
      </c>
      <c r="C61" s="91">
        <v>304703</v>
      </c>
      <c r="D61" s="144">
        <v>-183921</v>
      </c>
      <c r="E61" s="300"/>
      <c r="F61" s="145"/>
      <c r="G61" s="129"/>
    </row>
    <row r="62" spans="1:7" s="14" customFormat="1" ht="33.75" customHeight="1" thickBot="1">
      <c r="A62" s="15"/>
      <c r="B62" s="1034" t="s">
        <v>283</v>
      </c>
      <c r="C62" s="1035"/>
      <c r="D62" s="1035"/>
      <c r="E62" s="1035"/>
      <c r="F62" s="1035"/>
      <c r="G62" s="1036"/>
    </row>
    <row r="63" spans="1:7">
      <c r="B63" s="88"/>
      <c r="C63" s="86"/>
      <c r="D63" s="85"/>
      <c r="E63" s="87"/>
      <c r="F63" s="87"/>
      <c r="G63" s="87"/>
    </row>
  </sheetData>
  <mergeCells count="7">
    <mergeCell ref="B37:G37"/>
    <mergeCell ref="B62:G62"/>
    <mergeCell ref="H1:H2"/>
    <mergeCell ref="C1:C2"/>
    <mergeCell ref="D1:D2"/>
    <mergeCell ref="F1:F2"/>
    <mergeCell ref="G1:G2"/>
  </mergeCells>
  <pageMargins left="0.23622047244094491" right="0.19685039370078741" top="0.4" bottom="0.46" header="0.24" footer="0.2"/>
  <pageSetup paperSize="9" scale="75" fitToHeight="0" orientation="landscape" r:id="rId1"/>
  <headerFooter>
    <oddFooter>&amp;L&amp;F&amp;C&amp;P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85"/>
  <sheetViews>
    <sheetView zoomScale="80" zoomScaleNormal="80" workbookViewId="0">
      <selection activeCell="N47" sqref="N47"/>
    </sheetView>
  </sheetViews>
  <sheetFormatPr defaultRowHeight="15"/>
  <cols>
    <col min="1" max="1" width="6.85546875" style="76" customWidth="1"/>
    <col min="2" max="2" width="49.42578125" style="45" customWidth="1"/>
    <col min="3" max="3" width="13.85546875" style="161" customWidth="1"/>
    <col min="4" max="4" width="14.140625" style="161" customWidth="1"/>
    <col min="5" max="5" width="42" style="55" customWidth="1"/>
    <col min="6" max="6" width="14.85546875" style="55" customWidth="1"/>
    <col min="7" max="7" width="14" style="55" customWidth="1"/>
    <col min="8" max="8" width="16" style="57" customWidth="1"/>
  </cols>
  <sheetData>
    <row r="1" spans="1:8">
      <c r="A1" s="78"/>
      <c r="B1" s="40"/>
      <c r="C1" s="1045" t="s">
        <v>0</v>
      </c>
      <c r="D1" s="1045" t="s">
        <v>1</v>
      </c>
      <c r="E1" s="40"/>
      <c r="F1" s="1045" t="s">
        <v>0</v>
      </c>
      <c r="G1" s="1045" t="s">
        <v>1</v>
      </c>
      <c r="H1" s="1044" t="s">
        <v>40</v>
      </c>
    </row>
    <row r="2" spans="1:8" ht="15.75" thickBot="1">
      <c r="A2" s="78"/>
      <c r="B2" s="49"/>
      <c r="C2" s="1046"/>
      <c r="D2" s="1046"/>
      <c r="E2" s="49"/>
      <c r="F2" s="1046"/>
      <c r="G2" s="1046"/>
      <c r="H2" s="1038"/>
    </row>
    <row r="3" spans="1:8">
      <c r="A3" s="77"/>
      <c r="B3" s="50"/>
      <c r="C3" s="50"/>
      <c r="D3" s="50"/>
      <c r="E3" s="51"/>
      <c r="F3" s="51"/>
      <c r="G3" s="51"/>
    </row>
    <row r="4" spans="1:8">
      <c r="A4" s="77"/>
      <c r="B4" s="225" t="s">
        <v>92</v>
      </c>
      <c r="C4" s="51"/>
      <c r="D4" s="51"/>
      <c r="E4" s="51"/>
      <c r="F4" s="51"/>
      <c r="G4" s="51"/>
    </row>
    <row r="5" spans="1:8" s="153" customFormat="1">
      <c r="A5" s="77"/>
      <c r="B5" s="43" t="s">
        <v>59</v>
      </c>
      <c r="C5" s="41"/>
      <c r="D5" s="155"/>
      <c r="E5" s="43" t="s">
        <v>60</v>
      </c>
      <c r="F5" s="42"/>
      <c r="G5" s="155"/>
      <c r="H5" s="57"/>
    </row>
    <row r="6" spans="1:8" s="153" customFormat="1">
      <c r="A6" s="77"/>
      <c r="B6" s="156" t="s">
        <v>26</v>
      </c>
      <c r="C6" s="162"/>
      <c r="D6" s="47"/>
      <c r="E6" s="156" t="s">
        <v>26</v>
      </c>
      <c r="F6" s="166"/>
      <c r="G6" s="46"/>
      <c r="H6" s="57"/>
    </row>
    <row r="7" spans="1:8" s="153" customFormat="1">
      <c r="A7" s="77"/>
      <c r="B7" s="168" t="s">
        <v>52</v>
      </c>
      <c r="C7" s="169">
        <v>54338675</v>
      </c>
      <c r="D7" s="53">
        <f>D16+D57</f>
        <v>-373953</v>
      </c>
      <c r="E7" s="168" t="s">
        <v>52</v>
      </c>
      <c r="F7" s="169">
        <v>54338675</v>
      </c>
      <c r="G7" s="167">
        <f>D7</f>
        <v>-373953</v>
      </c>
      <c r="H7" s="57"/>
    </row>
    <row r="8" spans="1:8" s="153" customFormat="1">
      <c r="A8" s="77"/>
      <c r="B8" s="168" t="s">
        <v>54</v>
      </c>
      <c r="C8" s="169">
        <v>19240528</v>
      </c>
      <c r="D8" s="53">
        <f>D66</f>
        <v>-11665</v>
      </c>
      <c r="E8" s="168" t="s">
        <v>54</v>
      </c>
      <c r="F8" s="169">
        <v>19240528</v>
      </c>
      <c r="G8" s="167">
        <f>D8</f>
        <v>-11665</v>
      </c>
      <c r="H8" s="57"/>
    </row>
    <row r="9" spans="1:8" s="153" customFormat="1">
      <c r="A9" s="77"/>
      <c r="B9" s="168" t="s">
        <v>64</v>
      </c>
      <c r="C9" s="169">
        <v>99084581</v>
      </c>
      <c r="D9" s="53"/>
      <c r="E9" s="168" t="s">
        <v>64</v>
      </c>
      <c r="F9" s="169">
        <v>99084581</v>
      </c>
      <c r="G9" s="167">
        <f>D9</f>
        <v>0</v>
      </c>
      <c r="H9" s="57"/>
    </row>
    <row r="10" spans="1:8">
      <c r="A10" s="75"/>
      <c r="B10" s="153"/>
      <c r="C10" s="153"/>
      <c r="D10" s="153"/>
      <c r="E10" s="153"/>
      <c r="F10" s="153"/>
      <c r="G10" s="153"/>
      <c r="H10" s="172"/>
    </row>
    <row r="11" spans="1:8">
      <c r="A11" s="106"/>
      <c r="B11" s="107" t="s">
        <v>72</v>
      </c>
      <c r="C11" s="62"/>
      <c r="D11" s="62"/>
      <c r="E11" s="62"/>
      <c r="F11" s="62"/>
      <c r="G11" s="62"/>
      <c r="H11" s="62"/>
    </row>
    <row r="12" spans="1:8" ht="15.75" thickBot="1">
      <c r="A12" s="203"/>
      <c r="B12" s="204"/>
      <c r="C12" s="205"/>
      <c r="D12" s="205"/>
      <c r="E12" s="204"/>
      <c r="F12" s="205"/>
      <c r="G12" s="205"/>
      <c r="H12" s="206"/>
    </row>
    <row r="13" spans="1:8" ht="27">
      <c r="A13" s="60">
        <f>VPK!A17+1</f>
        <v>2</v>
      </c>
      <c r="B13" s="667" t="s">
        <v>27</v>
      </c>
      <c r="C13" s="668"/>
      <c r="D13" s="669"/>
      <c r="E13" s="254" t="s">
        <v>270</v>
      </c>
      <c r="F13" s="670"/>
      <c r="G13" s="671"/>
      <c r="H13" s="655" t="s">
        <v>41</v>
      </c>
    </row>
    <row r="14" spans="1:8">
      <c r="A14" s="203"/>
      <c r="B14" s="383" t="s">
        <v>3</v>
      </c>
      <c r="C14" s="672"/>
      <c r="D14" s="673"/>
      <c r="E14" s="233" t="s">
        <v>3</v>
      </c>
      <c r="F14" s="674"/>
      <c r="G14" s="675"/>
      <c r="H14" s="206"/>
    </row>
    <row r="15" spans="1:8">
      <c r="A15" s="203"/>
      <c r="B15" s="676" t="s">
        <v>271</v>
      </c>
      <c r="C15" s="677"/>
      <c r="D15" s="678"/>
      <c r="E15" s="679" t="s">
        <v>272</v>
      </c>
      <c r="F15" s="680"/>
      <c r="G15" s="681"/>
      <c r="H15" s="206"/>
    </row>
    <row r="16" spans="1:8">
      <c r="A16" s="203"/>
      <c r="B16" s="682" t="s">
        <v>4</v>
      </c>
      <c r="C16" s="683">
        <v>54338675</v>
      </c>
      <c r="D16" s="684">
        <v>-373953</v>
      </c>
      <c r="E16" s="685" t="s">
        <v>4</v>
      </c>
      <c r="F16" s="686">
        <v>43450898</v>
      </c>
      <c r="G16" s="687">
        <v>373953</v>
      </c>
      <c r="H16" s="206"/>
    </row>
    <row r="17" spans="1:8" ht="26.25">
      <c r="A17" s="203"/>
      <c r="B17" s="688" t="s">
        <v>11</v>
      </c>
      <c r="C17" s="689">
        <v>54338675</v>
      </c>
      <c r="D17" s="690">
        <v>-373953</v>
      </c>
      <c r="E17" s="688" t="s">
        <v>5</v>
      </c>
      <c r="F17" s="691">
        <v>1421257</v>
      </c>
      <c r="G17" s="692"/>
      <c r="H17" s="206"/>
    </row>
    <row r="18" spans="1:8" ht="26.25">
      <c r="A18" s="203"/>
      <c r="B18" s="693" t="s">
        <v>12</v>
      </c>
      <c r="C18" s="691">
        <v>54338675</v>
      </c>
      <c r="D18" s="690">
        <v>-373953</v>
      </c>
      <c r="E18" s="688" t="s">
        <v>11</v>
      </c>
      <c r="F18" s="691">
        <v>42029641</v>
      </c>
      <c r="G18" s="694">
        <v>373953</v>
      </c>
      <c r="H18" s="206"/>
    </row>
    <row r="19" spans="1:8" ht="26.25">
      <c r="A19" s="203"/>
      <c r="B19" s="682" t="s">
        <v>13</v>
      </c>
      <c r="C19" s="683">
        <v>54338675</v>
      </c>
      <c r="D19" s="695">
        <v>-373953</v>
      </c>
      <c r="E19" s="693" t="s">
        <v>12</v>
      </c>
      <c r="F19" s="691">
        <v>42029641</v>
      </c>
      <c r="G19" s="694">
        <v>373953</v>
      </c>
      <c r="H19" s="206"/>
    </row>
    <row r="20" spans="1:8">
      <c r="A20" s="56"/>
      <c r="B20" s="688" t="s">
        <v>14</v>
      </c>
      <c r="C20" s="689">
        <v>54338675</v>
      </c>
      <c r="D20" s="690">
        <v>-373953</v>
      </c>
      <c r="E20" s="685" t="s">
        <v>13</v>
      </c>
      <c r="F20" s="686">
        <v>43450898</v>
      </c>
      <c r="G20" s="687">
        <v>373953</v>
      </c>
      <c r="H20" s="206"/>
    </row>
    <row r="21" spans="1:8" ht="26.25">
      <c r="A21" s="56"/>
      <c r="B21" s="693" t="s">
        <v>53</v>
      </c>
      <c r="C21" s="689">
        <v>54338675</v>
      </c>
      <c r="D21" s="690">
        <v>-373953</v>
      </c>
      <c r="E21" s="688" t="s">
        <v>14</v>
      </c>
      <c r="F21" s="691">
        <v>42192160</v>
      </c>
      <c r="G21" s="694">
        <v>373953</v>
      </c>
      <c r="H21" s="206"/>
    </row>
    <row r="22" spans="1:8">
      <c r="A22" s="56"/>
      <c r="B22" s="696" t="s">
        <v>18</v>
      </c>
      <c r="C22" s="691">
        <v>54338675</v>
      </c>
      <c r="D22" s="690">
        <v>-373953</v>
      </c>
      <c r="E22" s="693" t="s">
        <v>15</v>
      </c>
      <c r="F22" s="691">
        <v>42116673</v>
      </c>
      <c r="G22" s="694">
        <v>373953</v>
      </c>
      <c r="H22" s="206"/>
    </row>
    <row r="23" spans="1:8">
      <c r="A23" s="56"/>
      <c r="B23" s="697"/>
      <c r="C23" s="698"/>
      <c r="D23" s="699"/>
      <c r="E23" s="696" t="s">
        <v>16</v>
      </c>
      <c r="F23" s="691">
        <v>21262876</v>
      </c>
      <c r="G23" s="692">
        <v>316721</v>
      </c>
      <c r="H23" s="206"/>
    </row>
    <row r="24" spans="1:8" ht="27.75" customHeight="1">
      <c r="A24" s="56"/>
      <c r="B24" s="697"/>
      <c r="C24" s="698"/>
      <c r="D24" s="699"/>
      <c r="E24" s="696" t="s">
        <v>17</v>
      </c>
      <c r="F24" s="691">
        <v>20853797</v>
      </c>
      <c r="G24" s="692">
        <v>57232</v>
      </c>
      <c r="H24" s="206"/>
    </row>
    <row r="25" spans="1:8" ht="26.25">
      <c r="A25" s="56"/>
      <c r="B25" s="697"/>
      <c r="C25" s="698"/>
      <c r="D25" s="699"/>
      <c r="E25" s="693" t="s">
        <v>53</v>
      </c>
      <c r="F25" s="691">
        <v>57600</v>
      </c>
      <c r="G25" s="692"/>
      <c r="H25" s="206"/>
    </row>
    <row r="26" spans="1:8">
      <c r="A26" s="203"/>
      <c r="B26" s="697"/>
      <c r="C26" s="698"/>
      <c r="D26" s="699"/>
      <c r="E26" s="696" t="s">
        <v>18</v>
      </c>
      <c r="F26" s="691">
        <v>57600</v>
      </c>
      <c r="G26" s="692"/>
      <c r="H26" s="206"/>
    </row>
    <row r="27" spans="1:8" ht="39">
      <c r="A27" s="203"/>
      <c r="B27" s="697"/>
      <c r="C27" s="698"/>
      <c r="D27" s="699"/>
      <c r="E27" s="693" t="s">
        <v>31</v>
      </c>
      <c r="F27" s="691">
        <v>17887</v>
      </c>
      <c r="G27" s="692"/>
      <c r="H27" s="206"/>
    </row>
    <row r="28" spans="1:8" ht="26.25">
      <c r="B28" s="697"/>
      <c r="C28" s="698"/>
      <c r="D28" s="699"/>
      <c r="E28" s="696" t="s">
        <v>32</v>
      </c>
      <c r="F28" s="691">
        <v>17887</v>
      </c>
      <c r="G28" s="692"/>
      <c r="H28" s="203"/>
    </row>
    <row r="29" spans="1:8" ht="39">
      <c r="A29" s="203"/>
      <c r="B29" s="697"/>
      <c r="C29" s="698"/>
      <c r="D29" s="699"/>
      <c r="E29" s="700" t="s">
        <v>19</v>
      </c>
      <c r="F29" s="691">
        <v>17887</v>
      </c>
      <c r="G29" s="692"/>
      <c r="H29" s="206"/>
    </row>
    <row r="30" spans="1:8">
      <c r="A30" s="203"/>
      <c r="B30" s="697"/>
      <c r="C30" s="698"/>
      <c r="D30" s="699"/>
      <c r="E30" s="688" t="s">
        <v>20</v>
      </c>
      <c r="F30" s="691">
        <v>1258738</v>
      </c>
      <c r="G30" s="692"/>
      <c r="H30" s="206"/>
    </row>
    <row r="31" spans="1:8" ht="15.75" thickBot="1">
      <c r="A31" s="203"/>
      <c r="B31" s="697"/>
      <c r="C31" s="698"/>
      <c r="D31" s="699"/>
      <c r="E31" s="693" t="s">
        <v>21</v>
      </c>
      <c r="F31" s="691">
        <v>1258738</v>
      </c>
      <c r="G31" s="692"/>
      <c r="H31" s="206"/>
    </row>
    <row r="32" spans="1:8" ht="57" customHeight="1" thickBot="1">
      <c r="A32" s="203"/>
      <c r="B32" s="1041" t="s">
        <v>284</v>
      </c>
      <c r="C32" s="1042"/>
      <c r="D32" s="1042"/>
      <c r="E32" s="1042"/>
      <c r="F32" s="1042"/>
      <c r="G32" s="1043"/>
      <c r="H32" s="206"/>
    </row>
    <row r="33" spans="1:8">
      <c r="B33" s="13"/>
      <c r="C33" s="13"/>
      <c r="D33" s="701"/>
      <c r="E33" s="153"/>
      <c r="F33" s="153"/>
      <c r="G33" s="153"/>
    </row>
    <row r="34" spans="1:8">
      <c r="B34" s="56" t="s">
        <v>73</v>
      </c>
      <c r="C34" s="13"/>
      <c r="D34" s="56"/>
      <c r="E34" s="56"/>
      <c r="F34" s="153"/>
      <c r="G34" s="153"/>
    </row>
    <row r="35" spans="1:8" ht="15.75" thickBot="1">
      <c r="B35" s="13"/>
      <c r="C35" s="13"/>
      <c r="D35" s="702"/>
      <c r="E35" s="153"/>
      <c r="F35" s="153"/>
      <c r="G35" s="153"/>
    </row>
    <row r="36" spans="1:8" ht="27">
      <c r="A36" s="60">
        <f>A13</f>
        <v>2</v>
      </c>
      <c r="B36" s="703" t="s">
        <v>27</v>
      </c>
      <c r="C36" s="704"/>
      <c r="D36" s="705"/>
      <c r="E36" s="254" t="s">
        <v>270</v>
      </c>
      <c r="F36" s="255"/>
      <c r="G36" s="706"/>
      <c r="H36" s="655" t="s">
        <v>41</v>
      </c>
    </row>
    <row r="37" spans="1:8">
      <c r="B37" s="233" t="s">
        <v>42</v>
      </c>
      <c r="C37" s="707"/>
      <c r="D37" s="708"/>
      <c r="E37" s="233" t="s">
        <v>42</v>
      </c>
      <c r="F37" s="257"/>
      <c r="G37" s="709"/>
    </row>
    <row r="38" spans="1:8">
      <c r="B38" s="710" t="s">
        <v>84</v>
      </c>
      <c r="C38" s="711"/>
      <c r="D38" s="712"/>
      <c r="E38" s="710" t="s">
        <v>84</v>
      </c>
      <c r="F38" s="711"/>
      <c r="G38" s="712"/>
    </row>
    <row r="39" spans="1:8">
      <c r="B39" s="261" t="s">
        <v>49</v>
      </c>
      <c r="C39" s="698"/>
      <c r="D39" s="699"/>
      <c r="E39" s="261" t="s">
        <v>49</v>
      </c>
      <c r="F39" s="713"/>
      <c r="G39" s="709"/>
    </row>
    <row r="40" spans="1:8">
      <c r="B40" s="682" t="s">
        <v>4</v>
      </c>
      <c r="C40" s="714">
        <v>261972494</v>
      </c>
      <c r="D40" s="684">
        <v>-373953</v>
      </c>
      <c r="E40" s="715" t="s">
        <v>4</v>
      </c>
      <c r="F40" s="716">
        <v>71743383</v>
      </c>
      <c r="G40" s="687">
        <v>373953</v>
      </c>
    </row>
    <row r="41" spans="1:8" ht="26.25">
      <c r="B41" s="717" t="s">
        <v>11</v>
      </c>
      <c r="C41" s="718">
        <v>261972494</v>
      </c>
      <c r="D41" s="690">
        <v>-373953</v>
      </c>
      <c r="E41" s="386" t="s">
        <v>5</v>
      </c>
      <c r="F41" s="719">
        <v>1625603</v>
      </c>
      <c r="G41" s="692"/>
    </row>
    <row r="42" spans="1:8" ht="26.25">
      <c r="B42" s="720" t="s">
        <v>12</v>
      </c>
      <c r="C42" s="721">
        <v>261972494</v>
      </c>
      <c r="D42" s="690">
        <v>-373953</v>
      </c>
      <c r="E42" s="386" t="s">
        <v>11</v>
      </c>
      <c r="F42" s="719">
        <v>70117780</v>
      </c>
      <c r="G42" s="694">
        <v>373953</v>
      </c>
    </row>
    <row r="43" spans="1:8" ht="26.25">
      <c r="B43" s="682" t="s">
        <v>13</v>
      </c>
      <c r="C43" s="714">
        <v>261972494</v>
      </c>
      <c r="D43" s="695">
        <v>-373953</v>
      </c>
      <c r="E43" s="722" t="s">
        <v>12</v>
      </c>
      <c r="F43" s="719">
        <v>70117780</v>
      </c>
      <c r="G43" s="694">
        <v>373953</v>
      </c>
    </row>
    <row r="44" spans="1:8">
      <c r="B44" s="717" t="s">
        <v>14</v>
      </c>
      <c r="C44" s="718">
        <v>261972494</v>
      </c>
      <c r="D44" s="690">
        <v>-373953</v>
      </c>
      <c r="E44" s="723" t="s">
        <v>13</v>
      </c>
      <c r="F44" s="716">
        <v>71743383</v>
      </c>
      <c r="G44" s="687">
        <v>373953</v>
      </c>
    </row>
    <row r="45" spans="1:8" ht="26.25">
      <c r="B45" s="720" t="s">
        <v>53</v>
      </c>
      <c r="C45" s="718">
        <v>261972494</v>
      </c>
      <c r="D45" s="690">
        <v>-373953</v>
      </c>
      <c r="E45" s="386" t="s">
        <v>14</v>
      </c>
      <c r="F45" s="719">
        <v>69878366</v>
      </c>
      <c r="G45" s="694">
        <v>373953</v>
      </c>
    </row>
    <row r="46" spans="1:8">
      <c r="B46" s="724" t="s">
        <v>18</v>
      </c>
      <c r="C46" s="691">
        <v>261972494</v>
      </c>
      <c r="D46" s="690">
        <v>-373953</v>
      </c>
      <c r="E46" s="722" t="s">
        <v>15</v>
      </c>
      <c r="F46" s="719">
        <v>58956794</v>
      </c>
      <c r="G46" s="694">
        <v>373953</v>
      </c>
    </row>
    <row r="47" spans="1:8">
      <c r="B47" s="697"/>
      <c r="C47" s="698"/>
      <c r="D47" s="699"/>
      <c r="E47" s="725" t="s">
        <v>16</v>
      </c>
      <c r="F47" s="719">
        <v>31849429</v>
      </c>
      <c r="G47" s="692">
        <v>316721</v>
      </c>
    </row>
    <row r="48" spans="1:8">
      <c r="B48" s="697"/>
      <c r="C48" s="698"/>
      <c r="D48" s="699"/>
      <c r="E48" s="725" t="s">
        <v>17</v>
      </c>
      <c r="F48" s="719">
        <v>27107365</v>
      </c>
      <c r="G48" s="692">
        <v>57232</v>
      </c>
    </row>
    <row r="49" spans="1:8" ht="26.25">
      <c r="B49" s="697"/>
      <c r="C49" s="698"/>
      <c r="D49" s="699"/>
      <c r="E49" s="722" t="s">
        <v>53</v>
      </c>
      <c r="F49" s="719">
        <v>1308495</v>
      </c>
      <c r="G49" s="695"/>
    </row>
    <row r="50" spans="1:8">
      <c r="B50" s="697"/>
      <c r="C50" s="698"/>
      <c r="D50" s="699"/>
      <c r="E50" s="725" t="s">
        <v>18</v>
      </c>
      <c r="F50" s="719">
        <v>1294351</v>
      </c>
      <c r="G50" s="695"/>
    </row>
    <row r="51" spans="1:8" ht="26.25">
      <c r="B51" s="697"/>
      <c r="C51" s="698"/>
      <c r="D51" s="699"/>
      <c r="E51" s="725" t="s">
        <v>229</v>
      </c>
      <c r="F51" s="719">
        <v>14144</v>
      </c>
      <c r="G51" s="695"/>
    </row>
    <row r="52" spans="1:8" ht="26.25">
      <c r="B52" s="697"/>
      <c r="C52" s="698"/>
      <c r="D52" s="699"/>
      <c r="E52" s="722" t="s">
        <v>43</v>
      </c>
      <c r="F52" s="719">
        <v>9204190</v>
      </c>
      <c r="G52" s="695"/>
    </row>
    <row r="53" spans="1:8" ht="26.25">
      <c r="B53" s="697"/>
      <c r="C53" s="698"/>
      <c r="D53" s="699"/>
      <c r="E53" s="725" t="s">
        <v>233</v>
      </c>
      <c r="F53" s="719">
        <v>304692</v>
      </c>
      <c r="G53" s="695"/>
    </row>
    <row r="54" spans="1:8" s="153" customFormat="1">
      <c r="A54" s="60"/>
      <c r="B54" s="697"/>
      <c r="C54" s="698"/>
      <c r="D54" s="699"/>
      <c r="E54" s="725" t="s">
        <v>44</v>
      </c>
      <c r="F54" s="719">
        <v>8899498</v>
      </c>
      <c r="G54" s="695"/>
      <c r="H54" s="203"/>
    </row>
    <row r="55" spans="1:8" s="153" customFormat="1" ht="39">
      <c r="A55" s="203"/>
      <c r="B55" s="697"/>
      <c r="C55" s="698"/>
      <c r="D55" s="699"/>
      <c r="E55" s="722" t="s">
        <v>31</v>
      </c>
      <c r="F55" s="719">
        <v>408887</v>
      </c>
      <c r="G55" s="695"/>
      <c r="H55" s="206"/>
    </row>
    <row r="56" spans="1:8" s="153" customFormat="1" ht="26.25">
      <c r="A56" s="203"/>
      <c r="B56" s="697"/>
      <c r="C56" s="698"/>
      <c r="D56" s="699"/>
      <c r="E56" s="725" t="s">
        <v>32</v>
      </c>
      <c r="F56" s="719">
        <v>17887</v>
      </c>
      <c r="G56" s="695"/>
      <c r="H56" s="206"/>
    </row>
    <row r="57" spans="1:8" s="153" customFormat="1" ht="39">
      <c r="A57" s="203"/>
      <c r="B57" s="697"/>
      <c r="C57" s="698"/>
      <c r="D57" s="699"/>
      <c r="E57" s="726" t="s">
        <v>19</v>
      </c>
      <c r="F57" s="719">
        <v>17887</v>
      </c>
      <c r="G57" s="695"/>
      <c r="H57" s="206"/>
    </row>
    <row r="58" spans="1:8" s="153" customFormat="1" ht="26.25">
      <c r="A58" s="203"/>
      <c r="B58" s="697"/>
      <c r="C58" s="698"/>
      <c r="D58" s="699"/>
      <c r="E58" s="386" t="s">
        <v>38</v>
      </c>
      <c r="F58" s="719">
        <v>391000</v>
      </c>
      <c r="G58" s="690"/>
      <c r="H58" s="206"/>
    </row>
    <row r="59" spans="1:8" s="153" customFormat="1" ht="51.75">
      <c r="A59" s="203"/>
      <c r="B59" s="697"/>
      <c r="C59" s="698"/>
      <c r="D59" s="699"/>
      <c r="E59" s="722" t="s">
        <v>90</v>
      </c>
      <c r="F59" s="719">
        <v>391000</v>
      </c>
      <c r="G59" s="690"/>
      <c r="H59" s="206"/>
    </row>
    <row r="60" spans="1:8" s="153" customFormat="1">
      <c r="A60" s="203"/>
      <c r="B60" s="697"/>
      <c r="C60" s="698"/>
      <c r="D60" s="699"/>
      <c r="E60" s="722" t="s">
        <v>20</v>
      </c>
      <c r="F60" s="719">
        <v>1865017</v>
      </c>
      <c r="G60" s="727"/>
      <c r="H60" s="206"/>
    </row>
    <row r="61" spans="1:8" s="153" customFormat="1">
      <c r="A61" s="56"/>
      <c r="B61" s="697"/>
      <c r="C61" s="698"/>
      <c r="D61" s="699"/>
      <c r="E61" s="725" t="s">
        <v>21</v>
      </c>
      <c r="F61" s="719">
        <v>1865017</v>
      </c>
      <c r="G61" s="727"/>
      <c r="H61" s="206"/>
    </row>
    <row r="62" spans="1:8" s="153" customFormat="1">
      <c r="A62" s="56"/>
      <c r="B62" s="261" t="s">
        <v>93</v>
      </c>
      <c r="C62" s="698"/>
      <c r="D62" s="699"/>
      <c r="E62" s="261" t="s">
        <v>93</v>
      </c>
      <c r="F62" s="713"/>
      <c r="G62" s="709"/>
      <c r="H62" s="206"/>
    </row>
    <row r="63" spans="1:8" s="153" customFormat="1">
      <c r="A63" s="56"/>
      <c r="B63" s="682" t="s">
        <v>4</v>
      </c>
      <c r="C63" s="714">
        <v>132658291</v>
      </c>
      <c r="D63" s="684">
        <v>-11665</v>
      </c>
      <c r="E63" s="715" t="s">
        <v>4</v>
      </c>
      <c r="F63" s="716">
        <v>71701926</v>
      </c>
      <c r="G63" s="687">
        <v>11665</v>
      </c>
      <c r="H63" s="206"/>
    </row>
    <row r="64" spans="1:8" s="153" customFormat="1" ht="26.25">
      <c r="A64" s="56"/>
      <c r="B64" s="717" t="s">
        <v>11</v>
      </c>
      <c r="C64" s="718">
        <v>132658291</v>
      </c>
      <c r="D64" s="690">
        <v>-11665</v>
      </c>
      <c r="E64" s="386" t="s">
        <v>5</v>
      </c>
      <c r="F64" s="719">
        <v>1625603</v>
      </c>
      <c r="G64" s="692"/>
      <c r="H64" s="206"/>
    </row>
    <row r="65" spans="1:8" s="153" customFormat="1" ht="27.75" customHeight="1">
      <c r="A65" s="56"/>
      <c r="B65" s="720" t="s">
        <v>12</v>
      </c>
      <c r="C65" s="721">
        <v>132658291</v>
      </c>
      <c r="D65" s="690">
        <v>-11665</v>
      </c>
      <c r="E65" s="386" t="s">
        <v>11</v>
      </c>
      <c r="F65" s="719">
        <v>70076323</v>
      </c>
      <c r="G65" s="694">
        <v>11665</v>
      </c>
      <c r="H65" s="206"/>
    </row>
    <row r="66" spans="1:8" s="153" customFormat="1" ht="26.25">
      <c r="A66" s="56"/>
      <c r="B66" s="682" t="s">
        <v>13</v>
      </c>
      <c r="C66" s="714">
        <v>132658291</v>
      </c>
      <c r="D66" s="695">
        <v>-11665</v>
      </c>
      <c r="E66" s="722" t="s">
        <v>12</v>
      </c>
      <c r="F66" s="719">
        <v>70076323</v>
      </c>
      <c r="G66" s="694">
        <v>11665</v>
      </c>
      <c r="H66" s="206"/>
    </row>
    <row r="67" spans="1:8" s="153" customFormat="1">
      <c r="A67" s="203"/>
      <c r="B67" s="717" t="s">
        <v>14</v>
      </c>
      <c r="C67" s="718">
        <v>132658291</v>
      </c>
      <c r="D67" s="690">
        <v>-11665</v>
      </c>
      <c r="E67" s="723" t="s">
        <v>13</v>
      </c>
      <c r="F67" s="716">
        <v>71701926</v>
      </c>
      <c r="G67" s="687">
        <v>11665</v>
      </c>
      <c r="H67" s="206"/>
    </row>
    <row r="68" spans="1:8" s="153" customFormat="1" ht="26.25">
      <c r="A68" s="203"/>
      <c r="B68" s="720" t="s">
        <v>53</v>
      </c>
      <c r="C68" s="718">
        <v>132658291</v>
      </c>
      <c r="D68" s="690">
        <v>-11665</v>
      </c>
      <c r="E68" s="386" t="s">
        <v>14</v>
      </c>
      <c r="F68" s="719">
        <v>70333875</v>
      </c>
      <c r="G68" s="694">
        <v>11665</v>
      </c>
      <c r="H68" s="206"/>
    </row>
    <row r="69" spans="1:8" s="153" customFormat="1">
      <c r="A69" s="60"/>
      <c r="B69" s="724" t="s">
        <v>18</v>
      </c>
      <c r="C69" s="691">
        <v>132658291</v>
      </c>
      <c r="D69" s="690">
        <v>-11665</v>
      </c>
      <c r="E69" s="722" t="s">
        <v>15</v>
      </c>
      <c r="F69" s="719">
        <v>58648257</v>
      </c>
      <c r="G69" s="694">
        <v>11665</v>
      </c>
      <c r="H69" s="203"/>
    </row>
    <row r="70" spans="1:8" s="153" customFormat="1">
      <c r="A70" s="203"/>
      <c r="B70" s="697"/>
      <c r="C70" s="698"/>
      <c r="D70" s="699"/>
      <c r="E70" s="725" t="s">
        <v>16</v>
      </c>
      <c r="F70" s="719">
        <v>31930701</v>
      </c>
      <c r="G70" s="692">
        <v>8227</v>
      </c>
      <c r="H70" s="206"/>
    </row>
    <row r="71" spans="1:8" s="153" customFormat="1">
      <c r="A71" s="203"/>
      <c r="B71" s="697"/>
      <c r="C71" s="698"/>
      <c r="D71" s="699"/>
      <c r="E71" s="725" t="s">
        <v>17</v>
      </c>
      <c r="F71" s="719">
        <v>26717556</v>
      </c>
      <c r="G71" s="692">
        <v>3438</v>
      </c>
      <c r="H71" s="206"/>
    </row>
    <row r="72" spans="1:8" s="153" customFormat="1" ht="26.25">
      <c r="A72" s="203"/>
      <c r="B72" s="697"/>
      <c r="C72" s="698"/>
      <c r="D72" s="699"/>
      <c r="E72" s="722" t="s">
        <v>53</v>
      </c>
      <c r="F72" s="719">
        <v>1533495</v>
      </c>
      <c r="G72" s="695"/>
      <c r="H72" s="206"/>
    </row>
    <row r="73" spans="1:8" s="153" customFormat="1">
      <c r="A73" s="203"/>
      <c r="B73" s="697"/>
      <c r="C73" s="698"/>
      <c r="D73" s="699"/>
      <c r="E73" s="725" t="s">
        <v>18</v>
      </c>
      <c r="F73" s="719">
        <v>1519351</v>
      </c>
      <c r="G73" s="695"/>
      <c r="H73" s="206"/>
    </row>
    <row r="74" spans="1:8" s="153" customFormat="1" ht="26.25">
      <c r="A74" s="203"/>
      <c r="B74" s="697"/>
      <c r="C74" s="698"/>
      <c r="D74" s="699"/>
      <c r="E74" s="725" t="s">
        <v>229</v>
      </c>
      <c r="F74" s="719">
        <v>14144</v>
      </c>
      <c r="G74" s="695"/>
      <c r="H74" s="206"/>
    </row>
    <row r="75" spans="1:8" s="153" customFormat="1" ht="26.25">
      <c r="A75" s="56"/>
      <c r="B75" s="697"/>
      <c r="C75" s="698"/>
      <c r="D75" s="699"/>
      <c r="E75" s="722" t="s">
        <v>43</v>
      </c>
      <c r="F75" s="719">
        <v>9668236</v>
      </c>
      <c r="G75" s="695"/>
      <c r="H75" s="206"/>
    </row>
    <row r="76" spans="1:8" s="153" customFormat="1" ht="26.25">
      <c r="A76" s="76"/>
      <c r="B76" s="697"/>
      <c r="C76" s="698"/>
      <c r="D76" s="699"/>
      <c r="E76" s="725" t="s">
        <v>233</v>
      </c>
      <c r="F76" s="719">
        <v>239776</v>
      </c>
      <c r="G76" s="695"/>
      <c r="H76" s="57"/>
    </row>
    <row r="77" spans="1:8" s="153" customFormat="1">
      <c r="A77" s="76"/>
      <c r="B77" s="697"/>
      <c r="C77" s="698"/>
      <c r="D77" s="699"/>
      <c r="E77" s="725" t="s">
        <v>44</v>
      </c>
      <c r="F77" s="719">
        <v>9428460</v>
      </c>
      <c r="G77" s="695"/>
      <c r="H77" s="57"/>
    </row>
    <row r="78" spans="1:8" s="153" customFormat="1" ht="39">
      <c r="A78" s="76"/>
      <c r="B78" s="697"/>
      <c r="C78" s="698"/>
      <c r="D78" s="699"/>
      <c r="E78" s="722" t="s">
        <v>31</v>
      </c>
      <c r="F78" s="719">
        <v>483887</v>
      </c>
      <c r="G78" s="695"/>
      <c r="H78" s="57"/>
    </row>
    <row r="79" spans="1:8" s="153" customFormat="1" ht="26.25">
      <c r="A79" s="76"/>
      <c r="B79" s="697"/>
      <c r="C79" s="698"/>
      <c r="D79" s="699"/>
      <c r="E79" s="725" t="s">
        <v>32</v>
      </c>
      <c r="F79" s="719">
        <v>17887</v>
      </c>
      <c r="G79" s="695"/>
      <c r="H79" s="57"/>
    </row>
    <row r="80" spans="1:8" s="153" customFormat="1" ht="39">
      <c r="A80" s="76"/>
      <c r="B80" s="697"/>
      <c r="C80" s="698"/>
      <c r="D80" s="699"/>
      <c r="E80" s="726" t="s">
        <v>19</v>
      </c>
      <c r="F80" s="719">
        <v>17887</v>
      </c>
      <c r="G80" s="695"/>
      <c r="H80" s="57"/>
    </row>
    <row r="81" spans="1:8" s="153" customFormat="1" ht="26.25">
      <c r="A81" s="76"/>
      <c r="B81" s="697"/>
      <c r="C81" s="698"/>
      <c r="D81" s="699"/>
      <c r="E81" s="386" t="s">
        <v>38</v>
      </c>
      <c r="F81" s="719">
        <v>466000</v>
      </c>
      <c r="G81" s="690"/>
      <c r="H81" s="57"/>
    </row>
    <row r="82" spans="1:8" s="153" customFormat="1" ht="51.75">
      <c r="A82" s="76"/>
      <c r="B82" s="697"/>
      <c r="C82" s="698"/>
      <c r="D82" s="699"/>
      <c r="E82" s="722" t="s">
        <v>90</v>
      </c>
      <c r="F82" s="719">
        <v>466000</v>
      </c>
      <c r="G82" s="690"/>
      <c r="H82" s="57"/>
    </row>
    <row r="83" spans="1:8" s="153" customFormat="1">
      <c r="A83" s="76"/>
      <c r="B83" s="697"/>
      <c r="C83" s="698"/>
      <c r="D83" s="699"/>
      <c r="E83" s="722" t="s">
        <v>20</v>
      </c>
      <c r="F83" s="719">
        <v>1368051</v>
      </c>
      <c r="G83" s="727"/>
      <c r="H83" s="57"/>
    </row>
    <row r="84" spans="1:8" s="153" customFormat="1" ht="15.75" thickBot="1">
      <c r="A84" s="76"/>
      <c r="B84" s="697"/>
      <c r="C84" s="698"/>
      <c r="D84" s="699"/>
      <c r="E84" s="725" t="s">
        <v>21</v>
      </c>
      <c r="F84" s="719">
        <v>1368051</v>
      </c>
      <c r="G84" s="727"/>
      <c r="H84" s="57"/>
    </row>
    <row r="85" spans="1:8" s="153" customFormat="1" ht="58.9" customHeight="1" thickBot="1">
      <c r="A85" s="76"/>
      <c r="B85" s="1041" t="s">
        <v>285</v>
      </c>
      <c r="C85" s="1042"/>
      <c r="D85" s="1042"/>
      <c r="E85" s="1042"/>
      <c r="F85" s="1042"/>
      <c r="G85" s="1043"/>
      <c r="H85" s="57"/>
    </row>
  </sheetData>
  <mergeCells count="7">
    <mergeCell ref="B32:G32"/>
    <mergeCell ref="B85:G85"/>
    <mergeCell ref="H1:H2"/>
    <mergeCell ref="C1:C2"/>
    <mergeCell ref="D1:D2"/>
    <mergeCell ref="F1:F2"/>
    <mergeCell ref="G1:G2"/>
  </mergeCells>
  <pageMargins left="0.39370078740157483" right="0.23622047244094491" top="0.35433070866141736" bottom="0.55118110236220474" header="0.23622047244094491" footer="0.23622047244094491"/>
  <pageSetup scale="75" orientation="landscape" r:id="rId1"/>
  <headerFooter>
    <oddFooter>&amp;L&amp;F&amp;C&amp;P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59"/>
  <sheetViews>
    <sheetView zoomScale="80" zoomScaleNormal="80" workbookViewId="0">
      <selection activeCell="E35" sqref="E35"/>
    </sheetView>
  </sheetViews>
  <sheetFormatPr defaultRowHeight="15"/>
  <cols>
    <col min="1" max="1" width="6.85546875" style="76" customWidth="1"/>
    <col min="2" max="2" width="53.85546875" style="45" customWidth="1"/>
    <col min="3" max="3" width="13.85546875" style="161" customWidth="1"/>
    <col min="4" max="4" width="14.140625" style="161" customWidth="1"/>
    <col min="5" max="5" width="50.140625" style="55" customWidth="1"/>
    <col min="6" max="6" width="14.85546875" style="55" customWidth="1"/>
    <col min="7" max="7" width="14" style="55" customWidth="1"/>
    <col min="8" max="8" width="15.5703125" style="57" customWidth="1"/>
  </cols>
  <sheetData>
    <row r="1" spans="1:8">
      <c r="A1" s="78"/>
      <c r="B1" s="40"/>
      <c r="C1" s="1045" t="s">
        <v>0</v>
      </c>
      <c r="D1" s="1045" t="s">
        <v>1</v>
      </c>
      <c r="E1" s="40"/>
      <c r="F1" s="1045" t="s">
        <v>0</v>
      </c>
      <c r="G1" s="1045" t="s">
        <v>1</v>
      </c>
      <c r="H1" s="1044" t="s">
        <v>40</v>
      </c>
    </row>
    <row r="2" spans="1:8" ht="15.75" thickBot="1">
      <c r="A2" s="78"/>
      <c r="B2" s="49"/>
      <c r="C2" s="1046"/>
      <c r="D2" s="1046"/>
      <c r="E2" s="49"/>
      <c r="F2" s="1046"/>
      <c r="G2" s="1046"/>
      <c r="H2" s="1038"/>
    </row>
    <row r="3" spans="1:8">
      <c r="A3" s="77"/>
      <c r="B3" s="50"/>
      <c r="C3" s="50"/>
      <c r="D3" s="50"/>
      <c r="E3" s="51"/>
      <c r="F3" s="51"/>
      <c r="G3" s="51"/>
    </row>
    <row r="4" spans="1:8">
      <c r="A4" s="77"/>
      <c r="B4" s="225" t="s">
        <v>78</v>
      </c>
      <c r="C4" s="51"/>
      <c r="D4" s="51"/>
      <c r="E4" s="51"/>
      <c r="F4" s="51"/>
      <c r="G4" s="51"/>
    </row>
    <row r="5" spans="1:8">
      <c r="A5" s="75"/>
      <c r="B5" s="153"/>
      <c r="C5" s="153"/>
      <c r="D5" s="153"/>
      <c r="E5" s="153"/>
      <c r="F5" s="153"/>
      <c r="G5" s="153"/>
      <c r="H5" s="172"/>
    </row>
    <row r="6" spans="1:8">
      <c r="A6" s="106"/>
      <c r="B6" s="107" t="s">
        <v>72</v>
      </c>
      <c r="C6" s="62"/>
      <c r="D6" s="62"/>
      <c r="E6" s="62"/>
      <c r="F6" s="62"/>
      <c r="G6" s="62"/>
      <c r="H6" s="62"/>
    </row>
    <row r="7" spans="1:8" ht="15.75" thickBot="1">
      <c r="A7" s="203"/>
      <c r="B7" s="204"/>
      <c r="C7" s="205"/>
      <c r="D7" s="205"/>
      <c r="E7" s="204"/>
      <c r="F7" s="205"/>
      <c r="G7" s="205"/>
      <c r="H7" s="206"/>
    </row>
    <row r="8" spans="1:8" ht="15.75">
      <c r="A8" s="60">
        <f>AM!A36+1</f>
        <v>3</v>
      </c>
      <c r="B8" s="226" t="s">
        <v>79</v>
      </c>
      <c r="C8" s="227"/>
      <c r="D8" s="228"/>
      <c r="E8" s="226" t="s">
        <v>78</v>
      </c>
      <c r="F8" s="227"/>
      <c r="G8" s="229"/>
      <c r="H8" s="655" t="s">
        <v>41</v>
      </c>
    </row>
    <row r="9" spans="1:8">
      <c r="A9" s="203"/>
      <c r="B9" s="230" t="s">
        <v>39</v>
      </c>
      <c r="C9" s="231"/>
      <c r="D9" s="232"/>
      <c r="E9" s="233" t="s">
        <v>3</v>
      </c>
      <c r="F9" s="231"/>
      <c r="G9" s="234"/>
      <c r="H9" s="206"/>
    </row>
    <row r="10" spans="1:8">
      <c r="A10" s="203"/>
      <c r="B10" s="235" t="s">
        <v>80</v>
      </c>
      <c r="C10" s="236">
        <v>3067525000</v>
      </c>
      <c r="D10" s="237">
        <v>517592</v>
      </c>
      <c r="E10" s="238" t="s">
        <v>81</v>
      </c>
      <c r="F10" s="239"/>
      <c r="G10" s="240"/>
      <c r="H10" s="206"/>
    </row>
    <row r="11" spans="1:8">
      <c r="A11" s="203"/>
      <c r="B11" s="241" t="s">
        <v>82</v>
      </c>
      <c r="C11" s="242">
        <v>22045997</v>
      </c>
      <c r="D11" s="237">
        <v>2464722</v>
      </c>
      <c r="E11" s="243" t="s">
        <v>4</v>
      </c>
      <c r="F11" s="244">
        <f>F12</f>
        <v>26609506</v>
      </c>
      <c r="G11" s="245">
        <f>G12</f>
        <v>2982314</v>
      </c>
      <c r="H11" s="206"/>
    </row>
    <row r="12" spans="1:8">
      <c r="A12" s="203"/>
      <c r="B12" s="246"/>
      <c r="C12" s="247"/>
      <c r="D12" s="248"/>
      <c r="E12" s="246" t="s">
        <v>11</v>
      </c>
      <c r="F12" s="247">
        <f>F13</f>
        <v>26609506</v>
      </c>
      <c r="G12" s="249">
        <f>G13</f>
        <v>2982314</v>
      </c>
      <c r="H12" s="206"/>
    </row>
    <row r="13" spans="1:8" ht="25.5" customHeight="1">
      <c r="A13" s="203"/>
      <c r="B13" s="250"/>
      <c r="C13" s="247"/>
      <c r="D13" s="251"/>
      <c r="E13" s="250" t="s">
        <v>12</v>
      </c>
      <c r="F13" s="247">
        <v>26609506</v>
      </c>
      <c r="G13" s="249">
        <v>2982314</v>
      </c>
      <c r="H13" s="206"/>
    </row>
    <row r="14" spans="1:8">
      <c r="A14" s="203"/>
      <c r="B14" s="243"/>
      <c r="C14" s="244"/>
      <c r="D14" s="251"/>
      <c r="E14" s="243" t="s">
        <v>13</v>
      </c>
      <c r="F14" s="244">
        <f>F15</f>
        <v>26609506</v>
      </c>
      <c r="G14" s="245">
        <f>G15</f>
        <v>2982314</v>
      </c>
      <c r="H14" s="206"/>
    </row>
    <row r="15" spans="1:8" ht="15.75" customHeight="1">
      <c r="A15" s="56"/>
      <c r="B15" s="246"/>
      <c r="C15" s="247"/>
      <c r="D15" s="248"/>
      <c r="E15" s="246" t="s">
        <v>14</v>
      </c>
      <c r="F15" s="247">
        <f>F16</f>
        <v>26609506</v>
      </c>
      <c r="G15" s="249">
        <f>G16</f>
        <v>2982314</v>
      </c>
      <c r="H15" s="206"/>
    </row>
    <row r="16" spans="1:8" s="153" customFormat="1">
      <c r="A16" s="56"/>
      <c r="B16" s="246"/>
      <c r="C16" s="247"/>
      <c r="D16" s="248"/>
      <c r="E16" s="252" t="s">
        <v>15</v>
      </c>
      <c r="F16" s="247">
        <f>F17+F18</f>
        <v>26609506</v>
      </c>
      <c r="G16" s="249">
        <f>G17+G18</f>
        <v>2982314</v>
      </c>
      <c r="H16" s="206"/>
    </row>
    <row r="17" spans="1:8" s="153" customFormat="1">
      <c r="A17" s="56"/>
      <c r="B17" s="246"/>
      <c r="C17" s="247"/>
      <c r="D17" s="248"/>
      <c r="E17" s="252" t="s">
        <v>83</v>
      </c>
      <c r="F17" s="247">
        <v>69980</v>
      </c>
      <c r="G17" s="249"/>
      <c r="H17" s="206"/>
    </row>
    <row r="18" spans="1:8" s="153" customFormat="1" ht="15.75" thickBot="1">
      <c r="A18" s="56"/>
      <c r="B18" s="246"/>
      <c r="C18" s="247"/>
      <c r="D18" s="248"/>
      <c r="E18" s="252" t="s">
        <v>17</v>
      </c>
      <c r="F18" s="247">
        <v>26539526</v>
      </c>
      <c r="G18" s="253">
        <v>2982314</v>
      </c>
      <c r="H18" s="206"/>
    </row>
    <row r="19" spans="1:8" s="153" customFormat="1" ht="82.5" customHeight="1" thickBot="1">
      <c r="A19" s="56"/>
      <c r="B19" s="1047" t="s">
        <v>286</v>
      </c>
      <c r="C19" s="1048"/>
      <c r="D19" s="1048"/>
      <c r="E19" s="1048"/>
      <c r="F19" s="1048"/>
      <c r="G19" s="1049"/>
      <c r="H19" s="206"/>
    </row>
    <row r="20" spans="1:8">
      <c r="A20" s="56"/>
      <c r="B20" s="62"/>
      <c r="C20" s="62"/>
      <c r="D20" s="62"/>
      <c r="E20" s="62"/>
      <c r="F20" s="62"/>
      <c r="G20" s="62"/>
      <c r="H20" s="206"/>
    </row>
    <row r="21" spans="1:8">
      <c r="A21" s="203"/>
      <c r="B21" s="56" t="s">
        <v>73</v>
      </c>
      <c r="C21" s="221"/>
      <c r="D21" s="222"/>
      <c r="E21" s="204"/>
      <c r="F21" s="221"/>
      <c r="G21" s="222"/>
      <c r="H21" s="206"/>
    </row>
    <row r="22" spans="1:8" ht="15.75" thickBot="1">
      <c r="A22" s="203"/>
      <c r="B22" s="204"/>
      <c r="C22" s="205"/>
      <c r="D22" s="205"/>
      <c r="E22" s="204"/>
      <c r="F22" s="205"/>
      <c r="G22" s="205"/>
      <c r="H22" s="206"/>
    </row>
    <row r="23" spans="1:8" ht="15.75">
      <c r="A23" s="60">
        <f>A8</f>
        <v>3</v>
      </c>
      <c r="B23" s="226" t="s">
        <v>79</v>
      </c>
      <c r="C23" s="227"/>
      <c r="D23" s="228"/>
      <c r="E23" s="254" t="s">
        <v>78</v>
      </c>
      <c r="F23" s="255"/>
      <c r="G23" s="256"/>
      <c r="H23" s="655" t="s">
        <v>41</v>
      </c>
    </row>
    <row r="24" spans="1:8">
      <c r="A24" s="203"/>
      <c r="B24" s="233" t="s">
        <v>39</v>
      </c>
      <c r="C24" s="257"/>
      <c r="D24" s="258"/>
      <c r="E24" s="233" t="s">
        <v>42</v>
      </c>
      <c r="F24" s="259"/>
      <c r="G24" s="260"/>
      <c r="H24" s="206"/>
    </row>
    <row r="25" spans="1:8">
      <c r="A25" s="203"/>
      <c r="B25" s="261"/>
      <c r="C25" s="262"/>
      <c r="D25" s="263"/>
      <c r="E25" s="264" t="s">
        <v>84</v>
      </c>
      <c r="F25" s="265"/>
      <c r="G25" s="266"/>
      <c r="H25" s="206"/>
    </row>
    <row r="26" spans="1:8">
      <c r="A26" s="203"/>
      <c r="B26" s="267" t="s">
        <v>49</v>
      </c>
      <c r="C26" s="268"/>
      <c r="D26" s="269"/>
      <c r="E26" s="267" t="s">
        <v>49</v>
      </c>
      <c r="F26" s="270"/>
      <c r="G26" s="271"/>
      <c r="H26" s="206"/>
    </row>
    <row r="27" spans="1:8">
      <c r="A27" s="203"/>
      <c r="B27" s="235" t="s">
        <v>80</v>
      </c>
      <c r="C27" s="236">
        <v>3067525000</v>
      </c>
      <c r="D27" s="237">
        <v>517592</v>
      </c>
      <c r="E27" s="272" t="s">
        <v>4</v>
      </c>
      <c r="F27" s="273">
        <f>F28+F29+F34</f>
        <v>169724563</v>
      </c>
      <c r="G27" s="274">
        <f>G28+G29+G34</f>
        <v>2982314</v>
      </c>
      <c r="H27" s="206"/>
    </row>
    <row r="28" spans="1:8">
      <c r="A28" s="203"/>
      <c r="B28" s="241" t="s">
        <v>82</v>
      </c>
      <c r="C28" s="242">
        <v>22045997</v>
      </c>
      <c r="D28" s="237">
        <v>2464722</v>
      </c>
      <c r="E28" s="275" t="s">
        <v>85</v>
      </c>
      <c r="F28" s="276">
        <v>2953606</v>
      </c>
      <c r="G28" s="277"/>
      <c r="H28" s="206"/>
    </row>
    <row r="29" spans="1:8" ht="15.75" customHeight="1">
      <c r="A29" s="56"/>
      <c r="B29" s="241"/>
      <c r="C29" s="247"/>
      <c r="D29" s="237"/>
      <c r="E29" s="278" t="s">
        <v>86</v>
      </c>
      <c r="F29" s="276">
        <f t="shared" ref="F29:G32" si="0">F30</f>
        <v>99966</v>
      </c>
      <c r="G29" s="277">
        <f t="shared" si="0"/>
        <v>0</v>
      </c>
      <c r="H29" s="206"/>
    </row>
    <row r="30" spans="1:8">
      <c r="B30" s="241"/>
      <c r="C30" s="247"/>
      <c r="D30" s="237"/>
      <c r="E30" s="278" t="s">
        <v>7</v>
      </c>
      <c r="F30" s="276">
        <f t="shared" si="0"/>
        <v>99966</v>
      </c>
      <c r="G30" s="277">
        <f t="shared" si="0"/>
        <v>0</v>
      </c>
    </row>
    <row r="31" spans="1:8">
      <c r="B31" s="241"/>
      <c r="C31" s="247"/>
      <c r="D31" s="237"/>
      <c r="E31" s="278" t="s">
        <v>8</v>
      </c>
      <c r="F31" s="276">
        <f t="shared" si="0"/>
        <v>99966</v>
      </c>
      <c r="G31" s="277">
        <f t="shared" si="0"/>
        <v>0</v>
      </c>
    </row>
    <row r="32" spans="1:8" ht="25.5">
      <c r="B32" s="241"/>
      <c r="C32" s="247"/>
      <c r="D32" s="237"/>
      <c r="E32" s="278" t="s">
        <v>9</v>
      </c>
      <c r="F32" s="276">
        <f t="shared" si="0"/>
        <v>99966</v>
      </c>
      <c r="G32" s="277">
        <f t="shared" si="0"/>
        <v>0</v>
      </c>
    </row>
    <row r="33" spans="2:7" ht="29.25" customHeight="1">
      <c r="B33" s="246"/>
      <c r="C33" s="247"/>
      <c r="D33" s="248"/>
      <c r="E33" s="278" t="s">
        <v>10</v>
      </c>
      <c r="F33" s="276">
        <v>99966</v>
      </c>
      <c r="G33" s="277"/>
    </row>
    <row r="34" spans="2:7">
      <c r="B34" s="250"/>
      <c r="C34" s="247"/>
      <c r="D34" s="251"/>
      <c r="E34" s="279" t="s">
        <v>11</v>
      </c>
      <c r="F34" s="276">
        <f>F35</f>
        <v>166670991</v>
      </c>
      <c r="G34" s="277">
        <f>G35</f>
        <v>2982314</v>
      </c>
    </row>
    <row r="35" spans="2:7" ht="32.25" customHeight="1">
      <c r="B35" s="243"/>
      <c r="C35" s="244"/>
      <c r="D35" s="251"/>
      <c r="E35" s="280" t="s">
        <v>12</v>
      </c>
      <c r="F35" s="276">
        <v>166670991</v>
      </c>
      <c r="G35" s="277">
        <v>2982314</v>
      </c>
    </row>
    <row r="36" spans="2:7">
      <c r="B36" s="246"/>
      <c r="C36" s="247"/>
      <c r="D36" s="248"/>
      <c r="E36" s="272" t="s">
        <v>13</v>
      </c>
      <c r="F36" s="273">
        <f>F37+F53</f>
        <v>170032563</v>
      </c>
      <c r="G36" s="274">
        <f>G37+G53</f>
        <v>2982314</v>
      </c>
    </row>
    <row r="37" spans="2:7">
      <c r="B37" s="246"/>
      <c r="C37" s="247"/>
      <c r="D37" s="248"/>
      <c r="E37" s="279" t="s">
        <v>14</v>
      </c>
      <c r="F37" s="276">
        <f>F38+F41+F43+F45</f>
        <v>167526107</v>
      </c>
      <c r="G37" s="277">
        <f>G38+G41+G43+G45</f>
        <v>2982314</v>
      </c>
    </row>
    <row r="38" spans="2:7">
      <c r="B38" s="246"/>
      <c r="C38" s="247"/>
      <c r="D38" s="248"/>
      <c r="E38" s="280" t="s">
        <v>15</v>
      </c>
      <c r="F38" s="276">
        <f>F39+F40</f>
        <v>69728956</v>
      </c>
      <c r="G38" s="277">
        <f>G39+G40</f>
        <v>2982314</v>
      </c>
    </row>
    <row r="39" spans="2:7">
      <c r="B39" s="246"/>
      <c r="C39" s="247"/>
      <c r="D39" s="248"/>
      <c r="E39" s="280" t="s">
        <v>16</v>
      </c>
      <c r="F39" s="276">
        <v>25848238</v>
      </c>
      <c r="G39" s="277"/>
    </row>
    <row r="40" spans="2:7">
      <c r="B40" s="246"/>
      <c r="C40" s="247"/>
      <c r="D40" s="248"/>
      <c r="E40" s="281" t="s">
        <v>17</v>
      </c>
      <c r="F40" s="276">
        <v>43880718</v>
      </c>
      <c r="G40" s="277">
        <v>2982314</v>
      </c>
    </row>
    <row r="41" spans="2:7">
      <c r="B41" s="250"/>
      <c r="C41" s="247"/>
      <c r="D41" s="248"/>
      <c r="E41" s="282" t="s">
        <v>87</v>
      </c>
      <c r="F41" s="283">
        <f>F42</f>
        <v>97158671</v>
      </c>
      <c r="G41" s="284">
        <f>G42</f>
        <v>0</v>
      </c>
    </row>
    <row r="42" spans="2:7">
      <c r="B42" s="285"/>
      <c r="C42" s="247"/>
      <c r="D42" s="248"/>
      <c r="E42" s="282" t="s">
        <v>18</v>
      </c>
      <c r="F42" s="283">
        <v>97158671</v>
      </c>
      <c r="G42" s="284"/>
    </row>
    <row r="43" spans="2:7" ht="25.5">
      <c r="B43" s="246"/>
      <c r="C43" s="247"/>
      <c r="D43" s="248"/>
      <c r="E43" s="282" t="s">
        <v>88</v>
      </c>
      <c r="F43" s="283">
        <f>F44</f>
        <v>230083</v>
      </c>
      <c r="G43" s="284">
        <f>G44</f>
        <v>0</v>
      </c>
    </row>
    <row r="44" spans="2:7">
      <c r="B44" s="246"/>
      <c r="C44" s="247"/>
      <c r="D44" s="248"/>
      <c r="E44" s="282" t="s">
        <v>44</v>
      </c>
      <c r="F44" s="283">
        <v>230083</v>
      </c>
      <c r="G44" s="284"/>
    </row>
    <row r="45" spans="2:7" ht="25.5">
      <c r="B45" s="246"/>
      <c r="C45" s="247"/>
      <c r="D45" s="248"/>
      <c r="E45" s="252" t="s">
        <v>31</v>
      </c>
      <c r="F45" s="283">
        <f>F46+F50</f>
        <v>408397</v>
      </c>
      <c r="G45" s="284">
        <f>G46+G50</f>
        <v>0</v>
      </c>
    </row>
    <row r="46" spans="2:7">
      <c r="B46" s="250"/>
      <c r="C46" s="247"/>
      <c r="D46" s="248"/>
      <c r="E46" s="252" t="s">
        <v>32</v>
      </c>
      <c r="F46" s="283">
        <f>F47+F48</f>
        <v>211660</v>
      </c>
      <c r="G46" s="284">
        <f>G47+G48</f>
        <v>0</v>
      </c>
    </row>
    <row r="47" spans="2:7" ht="25.5">
      <c r="B47" s="246"/>
      <c r="C47" s="247"/>
      <c r="D47" s="248"/>
      <c r="E47" s="252" t="s">
        <v>19</v>
      </c>
      <c r="F47" s="283">
        <v>1660</v>
      </c>
      <c r="G47" s="284"/>
    </row>
    <row r="48" spans="2:7" ht="25.5">
      <c r="B48" s="246"/>
      <c r="C48" s="247"/>
      <c r="D48" s="248"/>
      <c r="E48" s="252" t="s">
        <v>33</v>
      </c>
      <c r="F48" s="283">
        <f>F49</f>
        <v>210000</v>
      </c>
      <c r="G48" s="284">
        <f>G49</f>
        <v>0</v>
      </c>
    </row>
    <row r="49" spans="2:7" ht="25.5">
      <c r="B49" s="246"/>
      <c r="C49" s="247"/>
      <c r="D49" s="248"/>
      <c r="E49" s="286" t="s">
        <v>89</v>
      </c>
      <c r="F49" s="283">
        <v>210000</v>
      </c>
      <c r="G49" s="284"/>
    </row>
    <row r="50" spans="2:7" ht="25.5">
      <c r="B50" s="246"/>
      <c r="C50" s="247"/>
      <c r="D50" s="248"/>
      <c r="E50" s="286" t="s">
        <v>38</v>
      </c>
      <c r="F50" s="283">
        <f>F51+F52</f>
        <v>196737</v>
      </c>
      <c r="G50" s="284">
        <f>G51+G52</f>
        <v>0</v>
      </c>
    </row>
    <row r="51" spans="2:7" ht="25.5">
      <c r="B51" s="250"/>
      <c r="C51" s="247"/>
      <c r="D51" s="248"/>
      <c r="E51" s="286" t="s">
        <v>51</v>
      </c>
      <c r="F51" s="283">
        <v>16000</v>
      </c>
      <c r="G51" s="284"/>
    </row>
    <row r="52" spans="2:7" ht="38.25">
      <c r="B52" s="250"/>
      <c r="C52" s="247"/>
      <c r="D52" s="248"/>
      <c r="E52" s="286" t="s">
        <v>90</v>
      </c>
      <c r="F52" s="283">
        <v>180737</v>
      </c>
      <c r="G52" s="284"/>
    </row>
    <row r="53" spans="2:7">
      <c r="B53" s="250"/>
      <c r="C53" s="247"/>
      <c r="D53" s="248"/>
      <c r="E53" s="252" t="s">
        <v>20</v>
      </c>
      <c r="F53" s="283">
        <f>F54</f>
        <v>2506456</v>
      </c>
      <c r="G53" s="284">
        <f>G54</f>
        <v>0</v>
      </c>
    </row>
    <row r="54" spans="2:7">
      <c r="B54" s="250"/>
      <c r="C54" s="247"/>
      <c r="D54" s="248"/>
      <c r="E54" s="252" t="s">
        <v>21</v>
      </c>
      <c r="F54" s="283">
        <v>2506456</v>
      </c>
      <c r="G54" s="284"/>
    </row>
    <row r="55" spans="2:7">
      <c r="B55" s="250"/>
      <c r="C55" s="247"/>
      <c r="D55" s="248"/>
      <c r="E55" s="287" t="s">
        <v>91</v>
      </c>
      <c r="F55" s="273">
        <f>F27-F36</f>
        <v>-308000</v>
      </c>
      <c r="G55" s="274">
        <f>G27-G36</f>
        <v>0</v>
      </c>
    </row>
    <row r="56" spans="2:7">
      <c r="B56" s="250"/>
      <c r="C56" s="247"/>
      <c r="D56" s="248"/>
      <c r="E56" s="287" t="s">
        <v>23</v>
      </c>
      <c r="F56" s="273">
        <f>F57</f>
        <v>308000</v>
      </c>
      <c r="G56" s="274">
        <f>G57</f>
        <v>0</v>
      </c>
    </row>
    <row r="57" spans="2:7">
      <c r="B57" s="250"/>
      <c r="C57" s="247"/>
      <c r="D57" s="248"/>
      <c r="E57" s="252" t="s">
        <v>24</v>
      </c>
      <c r="F57" s="276">
        <f>F58</f>
        <v>308000</v>
      </c>
      <c r="G57" s="277">
        <f>G58</f>
        <v>0</v>
      </c>
    </row>
    <row r="58" spans="2:7" ht="26.25" thickBot="1">
      <c r="B58" s="288"/>
      <c r="C58" s="289"/>
      <c r="D58" s="290"/>
      <c r="E58" s="291" t="s">
        <v>25</v>
      </c>
      <c r="F58" s="283">
        <v>308000</v>
      </c>
      <c r="G58" s="292"/>
    </row>
    <row r="59" spans="2:7" ht="82.5" customHeight="1" thickBot="1">
      <c r="B59" s="1050" t="s">
        <v>286</v>
      </c>
      <c r="C59" s="1051"/>
      <c r="D59" s="1051"/>
      <c r="E59" s="1051"/>
      <c r="F59" s="1051"/>
      <c r="G59" s="1052"/>
    </row>
  </sheetData>
  <mergeCells count="7">
    <mergeCell ref="H1:H2"/>
    <mergeCell ref="B19:G19"/>
    <mergeCell ref="B59:G59"/>
    <mergeCell ref="C1:C2"/>
    <mergeCell ref="D1:D2"/>
    <mergeCell ref="F1:F2"/>
    <mergeCell ref="G1:G2"/>
  </mergeCells>
  <pageMargins left="0.43307086614173229" right="0.31496062992125984" top="0.43307086614173229" bottom="0.47244094488188981" header="0.19685039370078741" footer="0.19685039370078741"/>
  <pageSetup paperSize="9" scale="75" orientation="landscape" r:id="rId1"/>
  <headerFooter>
    <oddFooter>&amp;L&amp;F&amp;C&amp;P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K38"/>
  <sheetViews>
    <sheetView topLeftCell="A4" zoomScale="80" zoomScaleNormal="80" workbookViewId="0">
      <selection activeCell="L10" sqref="L10"/>
    </sheetView>
  </sheetViews>
  <sheetFormatPr defaultRowHeight="15"/>
  <cols>
    <col min="1" max="1" width="6.85546875" style="76" customWidth="1"/>
    <col min="2" max="2" width="53.85546875" style="45" customWidth="1"/>
    <col min="3" max="3" width="13.85546875" style="161" customWidth="1"/>
    <col min="4" max="4" width="14.140625" style="161" customWidth="1"/>
    <col min="5" max="5" width="48.140625" style="55" customWidth="1"/>
    <col min="6" max="6" width="14.85546875" style="55" customWidth="1"/>
    <col min="7" max="7" width="14" style="55" customWidth="1"/>
    <col min="8" max="8" width="17.5703125" style="57" customWidth="1"/>
  </cols>
  <sheetData>
    <row r="1" spans="1:11">
      <c r="A1" s="78"/>
      <c r="B1" s="40"/>
      <c r="C1" s="1045" t="s">
        <v>0</v>
      </c>
      <c r="D1" s="1045" t="s">
        <v>1</v>
      </c>
      <c r="E1" s="40"/>
      <c r="F1" s="1045" t="s">
        <v>0</v>
      </c>
      <c r="G1" s="1045" t="s">
        <v>1</v>
      </c>
      <c r="H1" s="1044" t="s">
        <v>40</v>
      </c>
    </row>
    <row r="2" spans="1:11" ht="15.75" thickBot="1">
      <c r="A2" s="78"/>
      <c r="B2" s="49"/>
      <c r="C2" s="1046"/>
      <c r="D2" s="1046"/>
      <c r="E2" s="49"/>
      <c r="F2" s="1046"/>
      <c r="G2" s="1046"/>
      <c r="H2" s="1038"/>
    </row>
    <row r="3" spans="1:11">
      <c r="A3" s="77"/>
      <c r="B3" s="50"/>
      <c r="C3" s="50"/>
      <c r="D3" s="50"/>
      <c r="E3" s="51"/>
      <c r="F3" s="51"/>
      <c r="G3" s="51"/>
    </row>
    <row r="4" spans="1:11">
      <c r="A4" s="77"/>
      <c r="B4" s="58" t="s">
        <v>30</v>
      </c>
      <c r="C4" s="51"/>
      <c r="D4" s="51"/>
      <c r="E4" s="51"/>
      <c r="F4" s="51"/>
      <c r="G4" s="51"/>
    </row>
    <row r="5" spans="1:11" s="153" customFormat="1">
      <c r="A5" s="77"/>
      <c r="B5" s="43" t="s">
        <v>59</v>
      </c>
      <c r="C5" s="41"/>
      <c r="D5" s="155"/>
      <c r="E5" s="43" t="s">
        <v>60</v>
      </c>
      <c r="F5" s="42"/>
      <c r="G5" s="155"/>
      <c r="H5" s="57"/>
    </row>
    <row r="6" spans="1:11" s="153" customFormat="1">
      <c r="A6" s="77"/>
      <c r="B6" s="156" t="s">
        <v>26</v>
      </c>
      <c r="C6" s="162"/>
      <c r="D6" s="47"/>
      <c r="E6" s="156" t="s">
        <v>26</v>
      </c>
      <c r="F6" s="166"/>
      <c r="G6" s="46"/>
      <c r="H6" s="57"/>
    </row>
    <row r="7" spans="1:11" s="153" customFormat="1">
      <c r="A7" s="77"/>
      <c r="B7" s="168" t="s">
        <v>52</v>
      </c>
      <c r="C7" s="169">
        <v>54338675</v>
      </c>
      <c r="D7" s="53">
        <f>G22</f>
        <v>18828584</v>
      </c>
      <c r="E7" s="168" t="s">
        <v>52</v>
      </c>
      <c r="F7" s="169">
        <v>54338675</v>
      </c>
      <c r="G7" s="167">
        <f>D7</f>
        <v>18828584</v>
      </c>
      <c r="H7" s="57"/>
    </row>
    <row r="8" spans="1:11" s="153" customFormat="1">
      <c r="A8" s="77"/>
      <c r="B8" s="168" t="s">
        <v>54</v>
      </c>
      <c r="C8" s="169">
        <v>19240528</v>
      </c>
      <c r="D8" s="53"/>
      <c r="E8" s="168" t="s">
        <v>54</v>
      </c>
      <c r="F8" s="169">
        <v>19240528</v>
      </c>
      <c r="G8" s="167"/>
      <c r="H8" s="57"/>
    </row>
    <row r="9" spans="1:11" s="153" customFormat="1">
      <c r="A9" s="77"/>
      <c r="B9" s="168" t="s">
        <v>64</v>
      </c>
      <c r="C9" s="169">
        <v>99084581</v>
      </c>
      <c r="D9" s="53"/>
      <c r="E9" s="168" t="s">
        <v>64</v>
      </c>
      <c r="F9" s="169">
        <v>99084581</v>
      </c>
      <c r="G9" s="167"/>
      <c r="H9" s="57"/>
    </row>
    <row r="10" spans="1:11">
      <c r="A10" s="75"/>
      <c r="B10" s="153"/>
      <c r="C10" s="153"/>
      <c r="D10" s="153"/>
      <c r="E10" s="153"/>
      <c r="F10" s="153"/>
      <c r="G10" s="153"/>
      <c r="H10" s="172"/>
    </row>
    <row r="11" spans="1:11">
      <c r="A11" s="106"/>
      <c r="B11" s="107" t="s">
        <v>72</v>
      </c>
      <c r="C11" s="62"/>
      <c r="D11" s="62"/>
      <c r="E11" s="62"/>
      <c r="F11" s="62"/>
      <c r="G11" s="62"/>
      <c r="H11" s="62"/>
    </row>
    <row r="12" spans="1:11" s="202" customFormat="1" ht="13.5" thickBot="1">
      <c r="A12" s="203"/>
      <c r="B12" s="204"/>
      <c r="C12" s="205"/>
      <c r="D12" s="205"/>
      <c r="E12" s="204"/>
      <c r="F12" s="205"/>
      <c r="G12" s="205"/>
      <c r="H12" s="206"/>
    </row>
    <row r="13" spans="1:11" s="202" customFormat="1" ht="27">
      <c r="A13" s="60">
        <f>EM!A8+1</f>
        <v>4</v>
      </c>
      <c r="B13" s="207"/>
      <c r="C13" s="208"/>
      <c r="D13" s="209"/>
      <c r="E13" s="301" t="s">
        <v>27</v>
      </c>
      <c r="F13" s="59"/>
      <c r="G13" s="140"/>
      <c r="H13" s="203" t="s">
        <v>41</v>
      </c>
    </row>
    <row r="14" spans="1:11" s="202" customFormat="1" ht="12.75">
      <c r="A14" s="203"/>
      <c r="B14" s="210" t="s">
        <v>39</v>
      </c>
      <c r="C14" s="211"/>
      <c r="D14" s="212"/>
      <c r="E14" s="294" t="s">
        <v>3</v>
      </c>
      <c r="F14" s="138"/>
      <c r="G14" s="137"/>
      <c r="H14" s="206"/>
      <c r="K14" s="213"/>
    </row>
    <row r="15" spans="1:11" s="202" customFormat="1" ht="25.5">
      <c r="A15" s="203"/>
      <c r="B15" s="214" t="s">
        <v>65</v>
      </c>
      <c r="C15" s="215">
        <v>180450000</v>
      </c>
      <c r="D15" s="216">
        <v>18828584</v>
      </c>
      <c r="E15" s="295" t="s">
        <v>26</v>
      </c>
      <c r="F15" s="135"/>
      <c r="G15" s="139"/>
      <c r="H15" s="206"/>
    </row>
    <row r="16" spans="1:11" s="202" customFormat="1" ht="12.75">
      <c r="A16" s="203"/>
      <c r="B16" s="214"/>
      <c r="C16" s="217"/>
      <c r="D16" s="220"/>
      <c r="E16" s="296" t="s">
        <v>4</v>
      </c>
      <c r="F16" s="132">
        <f>F17</f>
        <v>54338675</v>
      </c>
      <c r="G16" s="146">
        <f>G17</f>
        <v>18828584</v>
      </c>
      <c r="H16" s="206"/>
    </row>
    <row r="17" spans="1:8" s="202" customFormat="1" ht="12.75">
      <c r="A17" s="203"/>
      <c r="B17" s="219"/>
      <c r="C17" s="218"/>
      <c r="D17" s="220"/>
      <c r="E17" s="297" t="s">
        <v>11</v>
      </c>
      <c r="F17" s="145">
        <f>F18</f>
        <v>54338675</v>
      </c>
      <c r="G17" s="130">
        <f>G18</f>
        <v>18828584</v>
      </c>
      <c r="H17" s="206"/>
    </row>
    <row r="18" spans="1:8" s="202" customFormat="1" ht="25.5">
      <c r="A18" s="203"/>
      <c r="B18" s="219"/>
      <c r="C18" s="218"/>
      <c r="D18" s="220"/>
      <c r="E18" s="298" t="s">
        <v>12</v>
      </c>
      <c r="F18" s="145">
        <v>54338675</v>
      </c>
      <c r="G18" s="130">
        <f>G19</f>
        <v>18828584</v>
      </c>
      <c r="H18" s="206"/>
    </row>
    <row r="19" spans="1:8" s="202" customFormat="1" ht="12.75">
      <c r="A19" s="203"/>
      <c r="B19" s="219"/>
      <c r="C19" s="218"/>
      <c r="D19" s="220"/>
      <c r="E19" s="296" t="s">
        <v>13</v>
      </c>
      <c r="F19" s="132">
        <f t="shared" ref="F19:G21" si="0">F20</f>
        <v>54338675</v>
      </c>
      <c r="G19" s="146">
        <f t="shared" si="0"/>
        <v>18828584</v>
      </c>
      <c r="H19" s="206"/>
    </row>
    <row r="20" spans="1:8" s="202" customFormat="1" ht="12.75">
      <c r="A20" s="203"/>
      <c r="B20" s="219"/>
      <c r="C20" s="218"/>
      <c r="D20" s="220"/>
      <c r="E20" s="297" t="s">
        <v>14</v>
      </c>
      <c r="F20" s="145">
        <f t="shared" si="0"/>
        <v>54338675</v>
      </c>
      <c r="G20" s="130">
        <f t="shared" si="0"/>
        <v>18828584</v>
      </c>
      <c r="H20" s="206"/>
    </row>
    <row r="21" spans="1:8" s="202" customFormat="1" ht="25.5">
      <c r="A21" s="203"/>
      <c r="B21" s="219"/>
      <c r="C21" s="218"/>
      <c r="D21" s="220"/>
      <c r="E21" s="298" t="s">
        <v>53</v>
      </c>
      <c r="F21" s="145">
        <f t="shared" si="0"/>
        <v>54338675</v>
      </c>
      <c r="G21" s="130">
        <f t="shared" si="0"/>
        <v>18828584</v>
      </c>
      <c r="H21" s="206"/>
    </row>
    <row r="22" spans="1:8" s="202" customFormat="1" ht="13.5" thickBot="1">
      <c r="A22" s="203"/>
      <c r="B22" s="976"/>
      <c r="C22" s="762"/>
      <c r="D22" s="763"/>
      <c r="E22" s="299" t="s">
        <v>18</v>
      </c>
      <c r="F22" s="145">
        <v>54338675</v>
      </c>
      <c r="G22" s="130">
        <f>D15</f>
        <v>18828584</v>
      </c>
      <c r="H22" s="206"/>
    </row>
    <row r="23" spans="1:8" s="202" customFormat="1" ht="34.15" customHeight="1" thickBot="1">
      <c r="A23" s="56"/>
      <c r="B23" s="1053" t="s">
        <v>322</v>
      </c>
      <c r="C23" s="1054"/>
      <c r="D23" s="1054"/>
      <c r="E23" s="1054"/>
      <c r="F23" s="1054"/>
      <c r="G23" s="1055"/>
      <c r="H23" s="206"/>
    </row>
    <row r="24" spans="1:8" s="202" customFormat="1" ht="12.75">
      <c r="A24" s="56"/>
      <c r="B24" s="62"/>
      <c r="C24" s="62"/>
      <c r="D24" s="62"/>
      <c r="E24" s="62"/>
      <c r="F24" s="62"/>
      <c r="G24" s="62"/>
      <c r="H24" s="206"/>
    </row>
    <row r="25" spans="1:8" s="202" customFormat="1" ht="12.75">
      <c r="A25" s="203"/>
      <c r="B25" s="56" t="s">
        <v>73</v>
      </c>
      <c r="C25" s="221"/>
      <c r="D25" s="222"/>
      <c r="E25" s="204"/>
      <c r="F25" s="221"/>
      <c r="G25" s="222"/>
      <c r="H25" s="206"/>
    </row>
    <row r="26" spans="1:8" s="202" customFormat="1" ht="13.5" thickBot="1">
      <c r="A26" s="203"/>
      <c r="B26" s="204"/>
      <c r="C26" s="205"/>
      <c r="D26" s="205"/>
      <c r="E26" s="204"/>
      <c r="F26" s="205"/>
      <c r="G26" s="205"/>
      <c r="H26" s="206"/>
    </row>
    <row r="27" spans="1:8" s="202" customFormat="1" ht="27">
      <c r="A27" s="60">
        <f>A13</f>
        <v>4</v>
      </c>
      <c r="B27" s="207"/>
      <c r="C27" s="208"/>
      <c r="D27" s="209"/>
      <c r="E27" s="301" t="s">
        <v>27</v>
      </c>
      <c r="F27" s="59"/>
      <c r="G27" s="140"/>
      <c r="H27" s="203" t="s">
        <v>41</v>
      </c>
    </row>
    <row r="28" spans="1:8" s="202" customFormat="1" ht="12.75">
      <c r="A28" s="203"/>
      <c r="B28" s="210" t="s">
        <v>39</v>
      </c>
      <c r="C28" s="211"/>
      <c r="D28" s="212"/>
      <c r="E28" s="294" t="s">
        <v>42</v>
      </c>
      <c r="F28" s="138"/>
      <c r="G28" s="137"/>
      <c r="H28" s="206"/>
    </row>
    <row r="29" spans="1:8" s="202" customFormat="1" ht="13.5">
      <c r="A29" s="203"/>
      <c r="B29" s="223" t="s">
        <v>49</v>
      </c>
      <c r="C29" s="211"/>
      <c r="D29" s="212"/>
      <c r="E29" s="308" t="s">
        <v>84</v>
      </c>
      <c r="F29" s="143"/>
      <c r="G29" s="128"/>
      <c r="H29" s="206"/>
    </row>
    <row r="30" spans="1:8" s="202" customFormat="1" ht="25.5">
      <c r="A30" s="203"/>
      <c r="B30" s="214" t="s">
        <v>65</v>
      </c>
      <c r="C30" s="215">
        <v>180450000</v>
      </c>
      <c r="D30" s="224">
        <v>18828584</v>
      </c>
      <c r="E30" s="308" t="s">
        <v>49</v>
      </c>
      <c r="F30" s="143"/>
      <c r="G30" s="128"/>
      <c r="H30" s="206"/>
    </row>
    <row r="31" spans="1:8" s="202" customFormat="1" ht="12.75">
      <c r="A31" s="203"/>
      <c r="B31" s="214"/>
      <c r="C31" s="217"/>
      <c r="D31" s="220"/>
      <c r="E31" s="296" t="s">
        <v>4</v>
      </c>
      <c r="F31" s="132">
        <f>F32</f>
        <v>261972494</v>
      </c>
      <c r="G31" s="146">
        <f>G32</f>
        <v>18828584</v>
      </c>
      <c r="H31" s="206"/>
    </row>
    <row r="32" spans="1:8" s="202" customFormat="1" ht="12.75">
      <c r="A32" s="203"/>
      <c r="B32" s="214"/>
      <c r="C32" s="217"/>
      <c r="D32" s="220"/>
      <c r="E32" s="297" t="s">
        <v>11</v>
      </c>
      <c r="F32" s="145">
        <f>F33</f>
        <v>261972494</v>
      </c>
      <c r="G32" s="130">
        <f>G33</f>
        <v>18828584</v>
      </c>
      <c r="H32" s="206"/>
    </row>
    <row r="33" spans="1:8" s="202" customFormat="1" ht="25.5">
      <c r="A33" s="203"/>
      <c r="B33" s="214"/>
      <c r="C33" s="217"/>
      <c r="D33" s="220"/>
      <c r="E33" s="298" t="s">
        <v>12</v>
      </c>
      <c r="F33" s="145">
        <v>261972494</v>
      </c>
      <c r="G33" s="130">
        <f>G34</f>
        <v>18828584</v>
      </c>
      <c r="H33" s="206"/>
    </row>
    <row r="34" spans="1:8" s="202" customFormat="1" ht="12.75">
      <c r="A34" s="203"/>
      <c r="B34" s="214"/>
      <c r="C34" s="217"/>
      <c r="D34" s="220"/>
      <c r="E34" s="296" t="s">
        <v>13</v>
      </c>
      <c r="F34" s="132">
        <f t="shared" ref="F34:G36" si="1">F35</f>
        <v>261972494</v>
      </c>
      <c r="G34" s="146">
        <f t="shared" si="1"/>
        <v>18828584</v>
      </c>
      <c r="H34" s="206"/>
    </row>
    <row r="35" spans="1:8" s="202" customFormat="1" ht="12.75">
      <c r="A35" s="203"/>
      <c r="B35" s="214"/>
      <c r="C35" s="217"/>
      <c r="D35" s="220"/>
      <c r="E35" s="297" t="s">
        <v>14</v>
      </c>
      <c r="F35" s="145">
        <f t="shared" si="1"/>
        <v>261972494</v>
      </c>
      <c r="G35" s="130">
        <f t="shared" si="1"/>
        <v>18828584</v>
      </c>
      <c r="H35" s="206"/>
    </row>
    <row r="36" spans="1:8" s="202" customFormat="1" ht="25.5">
      <c r="A36" s="203"/>
      <c r="B36" s="214"/>
      <c r="C36" s="217"/>
      <c r="D36" s="220"/>
      <c r="E36" s="298" t="s">
        <v>53</v>
      </c>
      <c r="F36" s="145">
        <f t="shared" si="1"/>
        <v>261972494</v>
      </c>
      <c r="G36" s="130">
        <f t="shared" si="1"/>
        <v>18828584</v>
      </c>
      <c r="H36" s="206"/>
    </row>
    <row r="37" spans="1:8" s="202" customFormat="1" ht="13.5" thickBot="1">
      <c r="A37" s="203"/>
      <c r="B37" s="977"/>
      <c r="C37" s="978"/>
      <c r="D37" s="763"/>
      <c r="E37" s="299" t="s">
        <v>18</v>
      </c>
      <c r="F37" s="145">
        <v>261972494</v>
      </c>
      <c r="G37" s="130">
        <f>D30</f>
        <v>18828584</v>
      </c>
      <c r="H37" s="206"/>
    </row>
    <row r="38" spans="1:8" s="202" customFormat="1" ht="36.6" customHeight="1" thickBot="1">
      <c r="A38" s="56"/>
      <c r="B38" s="1053" t="s">
        <v>322</v>
      </c>
      <c r="C38" s="1054"/>
      <c r="D38" s="1054"/>
      <c r="E38" s="1054"/>
      <c r="F38" s="1054"/>
      <c r="G38" s="1055"/>
      <c r="H38" s="206"/>
    </row>
  </sheetData>
  <mergeCells count="7">
    <mergeCell ref="H1:H2"/>
    <mergeCell ref="B23:G23"/>
    <mergeCell ref="B38:G38"/>
    <mergeCell ref="C1:C2"/>
    <mergeCell ref="D1:D2"/>
    <mergeCell ref="F1:F2"/>
    <mergeCell ref="G1:G2"/>
  </mergeCells>
  <pageMargins left="0.35433070866141736" right="0.43307086614173229" top="0.74803149606299213" bottom="0.74803149606299213" header="0.31496062992125984" footer="0.31496062992125984"/>
  <pageSetup paperSize="9" scale="75" orientation="landscape" r:id="rId1"/>
  <headerFooter>
    <oddFooter>&amp;L&amp;F&amp;C&amp;P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675"/>
  <sheetViews>
    <sheetView topLeftCell="A5" zoomScale="80" zoomScaleNormal="80" workbookViewId="0">
      <selection activeCell="J202" sqref="J202"/>
    </sheetView>
  </sheetViews>
  <sheetFormatPr defaultColWidth="9.140625" defaultRowHeight="12.75"/>
  <cols>
    <col min="1" max="1" width="9.140625" style="372" customWidth="1"/>
    <col min="2" max="2" width="52.5703125" style="371" customWidth="1"/>
    <col min="3" max="3" width="13.85546875" style="371" customWidth="1"/>
    <col min="4" max="4" width="13.42578125" style="387" customWidth="1"/>
    <col min="5" max="5" width="51.85546875" style="371" customWidth="1"/>
    <col min="6" max="6" width="15.85546875" style="371" customWidth="1"/>
    <col min="7" max="7" width="13.85546875" style="387" customWidth="1"/>
    <col min="8" max="8" width="15.140625" style="367" customWidth="1"/>
    <col min="9" max="16384" width="9.140625" style="367"/>
  </cols>
  <sheetData>
    <row r="1" spans="1:8" s="153" customFormat="1" ht="15">
      <c r="A1" s="78"/>
      <c r="B1" s="40"/>
      <c r="C1" s="1045" t="s">
        <v>0</v>
      </c>
      <c r="D1" s="1045" t="s">
        <v>1</v>
      </c>
      <c r="E1" s="40"/>
      <c r="F1" s="1045" t="s">
        <v>0</v>
      </c>
      <c r="G1" s="1045" t="s">
        <v>1</v>
      </c>
      <c r="H1" s="1044" t="s">
        <v>40</v>
      </c>
    </row>
    <row r="2" spans="1:8" s="153" customFormat="1" ht="15.75" thickBot="1">
      <c r="A2" s="78"/>
      <c r="B2" s="49"/>
      <c r="C2" s="1046"/>
      <c r="D2" s="1046"/>
      <c r="E2" s="49"/>
      <c r="F2" s="1046"/>
      <c r="G2" s="1046"/>
      <c r="H2" s="1038"/>
    </row>
    <row r="3" spans="1:8" s="153" customFormat="1" ht="15">
      <c r="A3" s="78"/>
      <c r="B3" s="395"/>
      <c r="C3" s="396"/>
      <c r="D3" s="396"/>
      <c r="E3" s="395"/>
      <c r="F3" s="396"/>
      <c r="G3" s="396"/>
      <c r="H3" s="397"/>
    </row>
    <row r="4" spans="1:8" s="371" customFormat="1" ht="18" customHeight="1">
      <c r="A4" s="393"/>
      <c r="B4" s="368" t="s">
        <v>109</v>
      </c>
      <c r="C4" s="369"/>
      <c r="D4" s="370"/>
      <c r="F4" s="369"/>
      <c r="G4" s="370"/>
    </row>
    <row r="5" spans="1:8" s="371" customFormat="1" ht="13.5">
      <c r="A5" s="393"/>
      <c r="B5" s="394"/>
      <c r="C5" s="805"/>
      <c r="D5" s="805"/>
      <c r="E5" s="394"/>
      <c r="F5" s="805"/>
      <c r="G5" s="805"/>
    </row>
    <row r="6" spans="1:8" s="359" customFormat="1" ht="13.5">
      <c r="A6" s="764"/>
      <c r="B6" s="765" t="s">
        <v>293</v>
      </c>
      <c r="C6" s="766"/>
      <c r="D6" s="766"/>
      <c r="E6" s="767"/>
      <c r="F6" s="766"/>
      <c r="G6" s="766"/>
    </row>
    <row r="7" spans="1:8" s="359" customFormat="1" ht="14.25" thickBot="1">
      <c r="A7" s="764"/>
      <c r="B7" s="765"/>
      <c r="C7" s="766"/>
      <c r="D7" s="766"/>
      <c r="E7" s="767"/>
      <c r="F7" s="766"/>
      <c r="G7" s="766"/>
    </row>
    <row r="8" spans="1:8" s="359" customFormat="1" ht="13.5">
      <c r="A8" s="72">
        <f>FM!A13+1</f>
        <v>5</v>
      </c>
      <c r="B8" s="806" t="s">
        <v>27</v>
      </c>
      <c r="C8" s="807"/>
      <c r="D8" s="808"/>
      <c r="E8" s="809" t="s">
        <v>109</v>
      </c>
      <c r="F8" s="807"/>
      <c r="G8" s="808"/>
      <c r="H8" s="60" t="s">
        <v>41</v>
      </c>
    </row>
    <row r="9" spans="1:8" s="359" customFormat="1">
      <c r="A9" s="60"/>
      <c r="B9" s="810" t="s">
        <v>3</v>
      </c>
      <c r="C9" s="811"/>
      <c r="D9" s="812"/>
      <c r="E9" s="810" t="s">
        <v>3</v>
      </c>
      <c r="F9" s="813"/>
      <c r="G9" s="812"/>
    </row>
    <row r="10" spans="1:8" s="359" customFormat="1" ht="45" customHeight="1">
      <c r="A10" s="768"/>
      <c r="B10" s="769" t="s">
        <v>77</v>
      </c>
      <c r="C10" s="770"/>
      <c r="D10" s="771"/>
      <c r="E10" s="769" t="s">
        <v>110</v>
      </c>
      <c r="F10" s="373" t="s">
        <v>111</v>
      </c>
      <c r="G10" s="772"/>
    </row>
    <row r="11" spans="1:8" s="359" customFormat="1">
      <c r="A11" s="768"/>
      <c r="B11" s="374" t="s">
        <v>4</v>
      </c>
      <c r="C11" s="773">
        <f>C12</f>
        <v>12127267</v>
      </c>
      <c r="D11" s="774">
        <f>D12</f>
        <v>-333608</v>
      </c>
      <c r="E11" s="841" t="s">
        <v>4</v>
      </c>
      <c r="F11" s="842">
        <v>75091172</v>
      </c>
      <c r="G11" s="774">
        <f>G12+G13</f>
        <v>333608</v>
      </c>
    </row>
    <row r="12" spans="1:8" s="359" customFormat="1" ht="25.5" customHeight="1">
      <c r="B12" s="814" t="s">
        <v>11</v>
      </c>
      <c r="C12" s="815">
        <f>C13</f>
        <v>12127267</v>
      </c>
      <c r="D12" s="816">
        <f>D13</f>
        <v>-333608</v>
      </c>
      <c r="E12" s="831" t="s">
        <v>5</v>
      </c>
      <c r="F12" s="789">
        <v>43947</v>
      </c>
      <c r="G12" s="816"/>
    </row>
    <row r="13" spans="1:8" s="359" customFormat="1">
      <c r="B13" s="810" t="s">
        <v>12</v>
      </c>
      <c r="C13" s="815">
        <v>12127267</v>
      </c>
      <c r="D13" s="816">
        <v>-333608</v>
      </c>
      <c r="E13" s="831" t="s">
        <v>11</v>
      </c>
      <c r="F13" s="789">
        <v>75047225</v>
      </c>
      <c r="G13" s="816">
        <f>G14</f>
        <v>333608</v>
      </c>
    </row>
    <row r="14" spans="1:8" s="359" customFormat="1">
      <c r="B14" s="374" t="s">
        <v>13</v>
      </c>
      <c r="C14" s="773">
        <f t="shared" ref="C14:D16" si="0">C15</f>
        <v>12127267</v>
      </c>
      <c r="D14" s="774">
        <f t="shared" si="0"/>
        <v>-333608</v>
      </c>
      <c r="E14" s="831" t="s">
        <v>12</v>
      </c>
      <c r="F14" s="789">
        <v>75047225</v>
      </c>
      <c r="G14" s="816">
        <v>333608</v>
      </c>
    </row>
    <row r="15" spans="1:8" s="359" customFormat="1">
      <c r="B15" s="810" t="s">
        <v>14</v>
      </c>
      <c r="C15" s="815">
        <f t="shared" si="0"/>
        <v>12127267</v>
      </c>
      <c r="D15" s="816">
        <f t="shared" si="0"/>
        <v>-333608</v>
      </c>
      <c r="E15" s="841" t="s">
        <v>13</v>
      </c>
      <c r="F15" s="842">
        <v>75091172</v>
      </c>
      <c r="G15" s="774">
        <f>G16+G24</f>
        <v>333608</v>
      </c>
    </row>
    <row r="16" spans="1:8" s="359" customFormat="1">
      <c r="B16" s="810" t="s">
        <v>53</v>
      </c>
      <c r="C16" s="815">
        <f t="shared" si="0"/>
        <v>12127267</v>
      </c>
      <c r="D16" s="816">
        <f t="shared" si="0"/>
        <v>-333608</v>
      </c>
      <c r="E16" s="831" t="s">
        <v>14</v>
      </c>
      <c r="F16" s="789">
        <v>58355176</v>
      </c>
      <c r="G16" s="816">
        <f>G17+G20+G22</f>
        <v>0</v>
      </c>
    </row>
    <row r="17" spans="1:8" s="359" customFormat="1">
      <c r="B17" s="810" t="s">
        <v>18</v>
      </c>
      <c r="C17" s="815">
        <v>12127267</v>
      </c>
      <c r="D17" s="816">
        <v>-333608</v>
      </c>
      <c r="E17" s="831" t="s">
        <v>15</v>
      </c>
      <c r="F17" s="789">
        <v>58342036</v>
      </c>
      <c r="G17" s="816">
        <f>G18+G19</f>
        <v>0</v>
      </c>
    </row>
    <row r="18" spans="1:8" s="359" customFormat="1">
      <c r="B18" s="810"/>
      <c r="C18" s="815"/>
      <c r="D18" s="812"/>
      <c r="E18" s="831" t="s">
        <v>16</v>
      </c>
      <c r="F18" s="789">
        <v>55064369</v>
      </c>
      <c r="G18" s="816"/>
    </row>
    <row r="19" spans="1:8" s="359" customFormat="1">
      <c r="B19" s="810"/>
      <c r="C19" s="815"/>
      <c r="D19" s="812"/>
      <c r="E19" s="831" t="s">
        <v>17</v>
      </c>
      <c r="F19" s="789">
        <v>3277667</v>
      </c>
      <c r="G19" s="816"/>
    </row>
    <row r="20" spans="1:8" s="359" customFormat="1">
      <c r="B20" s="810"/>
      <c r="C20" s="815"/>
      <c r="D20" s="812"/>
      <c r="E20" s="831" t="s">
        <v>53</v>
      </c>
      <c r="F20" s="789">
        <v>6666</v>
      </c>
      <c r="G20" s="816">
        <f>G21</f>
        <v>0</v>
      </c>
    </row>
    <row r="21" spans="1:8" s="359" customFormat="1">
      <c r="B21" s="810"/>
      <c r="C21" s="815"/>
      <c r="D21" s="812"/>
      <c r="E21" s="831" t="s">
        <v>63</v>
      </c>
      <c r="F21" s="789">
        <v>6666</v>
      </c>
      <c r="G21" s="816"/>
    </row>
    <row r="22" spans="1:8" s="359" customFormat="1" ht="25.5">
      <c r="B22" s="810"/>
      <c r="C22" s="815"/>
      <c r="D22" s="812"/>
      <c r="E22" s="831" t="s">
        <v>43</v>
      </c>
      <c r="F22" s="789">
        <v>6474</v>
      </c>
      <c r="G22" s="816">
        <f>G23</f>
        <v>0</v>
      </c>
    </row>
    <row r="23" spans="1:8" s="359" customFormat="1">
      <c r="B23" s="810"/>
      <c r="C23" s="815"/>
      <c r="D23" s="812"/>
      <c r="E23" s="831" t="s">
        <v>44</v>
      </c>
      <c r="F23" s="789">
        <v>6474</v>
      </c>
      <c r="G23" s="816"/>
    </row>
    <row r="24" spans="1:8" s="359" customFormat="1">
      <c r="B24" s="810"/>
      <c r="C24" s="815"/>
      <c r="D24" s="812"/>
      <c r="E24" s="831" t="s">
        <v>20</v>
      </c>
      <c r="F24" s="789">
        <v>16735996</v>
      </c>
      <c r="G24" s="816">
        <f>G25</f>
        <v>333608</v>
      </c>
    </row>
    <row r="25" spans="1:8" s="359" customFormat="1" ht="13.5" thickBot="1">
      <c r="B25" s="810"/>
      <c r="C25" s="815"/>
      <c r="D25" s="812"/>
      <c r="E25" s="843" t="s">
        <v>21</v>
      </c>
      <c r="F25" s="844">
        <v>16735996</v>
      </c>
      <c r="G25" s="845">
        <v>333608</v>
      </c>
    </row>
    <row r="26" spans="1:8" s="359" customFormat="1" ht="85.5" customHeight="1" thickBot="1">
      <c r="B26" s="1056" t="s">
        <v>298</v>
      </c>
      <c r="C26" s="1057"/>
      <c r="D26" s="1057"/>
      <c r="E26" s="1057"/>
      <c r="F26" s="1057"/>
      <c r="G26" s="1058"/>
    </row>
    <row r="27" spans="1:8" s="359" customFormat="1">
      <c r="B27" s="775"/>
      <c r="C27" s="775"/>
      <c r="D27" s="775"/>
      <c r="E27" s="775"/>
      <c r="F27" s="775"/>
      <c r="G27" s="775"/>
    </row>
    <row r="28" spans="1:8" s="359" customFormat="1" ht="15">
      <c r="A28" s="362"/>
      <c r="B28" s="56" t="s">
        <v>294</v>
      </c>
      <c r="C28" s="153"/>
      <c r="D28" s="153"/>
      <c r="E28" s="153"/>
      <c r="F28" s="153"/>
      <c r="G28" s="153"/>
    </row>
    <row r="29" spans="1:8" s="359" customFormat="1" ht="15.75" thickBot="1">
      <c r="A29" s="362"/>
      <c r="B29" s="56"/>
      <c r="C29" s="153"/>
      <c r="D29" s="153"/>
      <c r="E29" s="153"/>
      <c r="F29" s="153"/>
      <c r="G29" s="153"/>
    </row>
    <row r="30" spans="1:8" s="359" customFormat="1" ht="13.5">
      <c r="A30" s="72">
        <f>A8</f>
        <v>5</v>
      </c>
      <c r="B30" s="806" t="s">
        <v>27</v>
      </c>
      <c r="C30" s="807"/>
      <c r="D30" s="808"/>
      <c r="E30" s="254" t="s">
        <v>109</v>
      </c>
      <c r="F30" s="255"/>
      <c r="G30" s="256"/>
      <c r="H30" s="776" t="s">
        <v>41</v>
      </c>
    </row>
    <row r="31" spans="1:8" s="359" customFormat="1">
      <c r="A31" s="60"/>
      <c r="B31" s="810" t="s">
        <v>42</v>
      </c>
      <c r="C31" s="811"/>
      <c r="D31" s="812"/>
      <c r="E31" s="233" t="s">
        <v>42</v>
      </c>
      <c r="F31" s="777"/>
      <c r="G31" s="258"/>
    </row>
    <row r="32" spans="1:8" s="359" customFormat="1">
      <c r="B32" s="778" t="s">
        <v>84</v>
      </c>
      <c r="C32" s="376"/>
      <c r="D32" s="771"/>
      <c r="E32" s="778" t="s">
        <v>84</v>
      </c>
      <c r="F32" s="779"/>
      <c r="G32" s="780"/>
    </row>
    <row r="33" spans="1:7" s="359" customFormat="1" ht="15.6" customHeight="1">
      <c r="B33" s="781" t="s">
        <v>49</v>
      </c>
      <c r="C33" s="782"/>
      <c r="D33" s="783"/>
      <c r="E33" s="781" t="s">
        <v>49</v>
      </c>
      <c r="F33" s="784"/>
      <c r="G33" s="785"/>
    </row>
    <row r="34" spans="1:7" s="359" customFormat="1">
      <c r="B34" s="377" t="s">
        <v>4</v>
      </c>
      <c r="C34" s="378">
        <f>C35</f>
        <v>261972494</v>
      </c>
      <c r="D34" s="774">
        <f>D35</f>
        <v>-333608</v>
      </c>
      <c r="E34" s="841" t="s">
        <v>4</v>
      </c>
      <c r="F34" s="842">
        <v>437604646</v>
      </c>
      <c r="G34" s="379">
        <f>G35+G36+G41</f>
        <v>333608</v>
      </c>
    </row>
    <row r="35" spans="1:7" s="359" customFormat="1" ht="25.5">
      <c r="B35" s="380" t="s">
        <v>11</v>
      </c>
      <c r="C35" s="817">
        <f>C36</f>
        <v>261972494</v>
      </c>
      <c r="D35" s="816">
        <f>D36</f>
        <v>-333608</v>
      </c>
      <c r="E35" s="831" t="s">
        <v>5</v>
      </c>
      <c r="F35" s="789">
        <v>3979658</v>
      </c>
      <c r="G35" s="528"/>
    </row>
    <row r="36" spans="1:7" s="359" customFormat="1">
      <c r="B36" s="380" t="s">
        <v>12</v>
      </c>
      <c r="C36" s="817">
        <v>261972494</v>
      </c>
      <c r="D36" s="818">
        <v>-333608</v>
      </c>
      <c r="E36" s="831" t="s">
        <v>6</v>
      </c>
      <c r="F36" s="789">
        <v>210000</v>
      </c>
      <c r="G36" s="528"/>
    </row>
    <row r="37" spans="1:7" s="359" customFormat="1">
      <c r="B37" s="381" t="s">
        <v>13</v>
      </c>
      <c r="C37" s="378">
        <f t="shared" ref="C37:D39" si="1">C38</f>
        <v>261972494</v>
      </c>
      <c r="D37" s="774">
        <f t="shared" si="1"/>
        <v>-333608</v>
      </c>
      <c r="E37" s="831" t="s">
        <v>7</v>
      </c>
      <c r="F37" s="789">
        <v>210000</v>
      </c>
      <c r="G37" s="528"/>
    </row>
    <row r="38" spans="1:7" s="359" customFormat="1">
      <c r="B38" s="380" t="s">
        <v>14</v>
      </c>
      <c r="C38" s="817">
        <f t="shared" si="1"/>
        <v>261972494</v>
      </c>
      <c r="D38" s="816">
        <f t="shared" si="1"/>
        <v>-333608</v>
      </c>
      <c r="E38" s="831" t="s">
        <v>8</v>
      </c>
      <c r="F38" s="789">
        <v>210000</v>
      </c>
      <c r="G38" s="528"/>
    </row>
    <row r="39" spans="1:7" s="359" customFormat="1" ht="25.5">
      <c r="B39" s="380" t="s">
        <v>53</v>
      </c>
      <c r="C39" s="817">
        <f t="shared" si="1"/>
        <v>261972494</v>
      </c>
      <c r="D39" s="816">
        <f t="shared" si="1"/>
        <v>-333608</v>
      </c>
      <c r="E39" s="831" t="s">
        <v>9</v>
      </c>
      <c r="F39" s="789">
        <v>210000</v>
      </c>
      <c r="G39" s="528"/>
    </row>
    <row r="40" spans="1:7" s="359" customFormat="1" ht="25.5">
      <c r="B40" s="380" t="s">
        <v>18</v>
      </c>
      <c r="C40" s="817">
        <v>261972494</v>
      </c>
      <c r="D40" s="818">
        <v>-333608</v>
      </c>
      <c r="E40" s="831" t="s">
        <v>112</v>
      </c>
      <c r="F40" s="789">
        <v>210000</v>
      </c>
      <c r="G40" s="528"/>
    </row>
    <row r="41" spans="1:7" s="359" customFormat="1">
      <c r="B41" s="786"/>
      <c r="C41" s="787"/>
      <c r="D41" s="788"/>
      <c r="E41" s="831" t="s">
        <v>11</v>
      </c>
      <c r="F41" s="789">
        <v>433414988</v>
      </c>
      <c r="G41" s="528">
        <f>G42</f>
        <v>333608</v>
      </c>
    </row>
    <row r="42" spans="1:7" s="359" customFormat="1">
      <c r="B42" s="786"/>
      <c r="C42" s="787"/>
      <c r="D42" s="788"/>
      <c r="E42" s="831" t="s">
        <v>12</v>
      </c>
      <c r="F42" s="789">
        <v>433414988</v>
      </c>
      <c r="G42" s="816">
        <v>333608</v>
      </c>
    </row>
    <row r="43" spans="1:7" s="359" customFormat="1">
      <c r="A43" s="330"/>
      <c r="B43" s="819"/>
      <c r="C43" s="820"/>
      <c r="D43" s="528"/>
      <c r="E43" s="841" t="s">
        <v>13</v>
      </c>
      <c r="F43" s="842">
        <v>437604646</v>
      </c>
      <c r="G43" s="379">
        <f>G44+G60</f>
        <v>333608</v>
      </c>
    </row>
    <row r="44" spans="1:7" s="359" customFormat="1">
      <c r="B44" s="819"/>
      <c r="C44" s="820"/>
      <c r="D44" s="528"/>
      <c r="E44" s="831" t="s">
        <v>14</v>
      </c>
      <c r="F44" s="789">
        <v>390549185</v>
      </c>
      <c r="G44" s="821">
        <f>G45+G48+G51+G53</f>
        <v>0</v>
      </c>
    </row>
    <row r="45" spans="1:7" s="359" customFormat="1">
      <c r="B45" s="819"/>
      <c r="C45" s="820"/>
      <c r="D45" s="528"/>
      <c r="E45" s="831" t="s">
        <v>15</v>
      </c>
      <c r="F45" s="789">
        <v>383163890</v>
      </c>
      <c r="G45" s="821">
        <f>G46+G47</f>
        <v>0</v>
      </c>
    </row>
    <row r="46" spans="1:7" s="359" customFormat="1">
      <c r="B46" s="819"/>
      <c r="C46" s="820"/>
      <c r="D46" s="528"/>
      <c r="E46" s="831" t="s">
        <v>16</v>
      </c>
      <c r="F46" s="789">
        <v>276710579</v>
      </c>
      <c r="G46" s="816"/>
    </row>
    <row r="47" spans="1:7" s="359" customFormat="1">
      <c r="A47" s="702"/>
      <c r="B47" s="819"/>
      <c r="C47" s="820"/>
      <c r="D47" s="528"/>
      <c r="E47" s="831" t="s">
        <v>17</v>
      </c>
      <c r="F47" s="789">
        <v>106453311</v>
      </c>
      <c r="G47" s="528"/>
    </row>
    <row r="48" spans="1:7" s="359" customFormat="1" ht="12.75" customHeight="1">
      <c r="A48" s="768"/>
      <c r="B48" s="819"/>
      <c r="C48" s="820"/>
      <c r="D48" s="528"/>
      <c r="E48" s="831" t="s">
        <v>53</v>
      </c>
      <c r="F48" s="789">
        <v>5764932</v>
      </c>
      <c r="G48" s="528"/>
    </row>
    <row r="49" spans="1:9" s="359" customFormat="1">
      <c r="A49" s="768"/>
      <c r="B49" s="819"/>
      <c r="C49" s="820"/>
      <c r="D49" s="528"/>
      <c r="E49" s="831" t="s">
        <v>18</v>
      </c>
      <c r="F49" s="789">
        <v>5504220</v>
      </c>
      <c r="G49" s="528"/>
    </row>
    <row r="50" spans="1:9" s="359" customFormat="1">
      <c r="A50" s="768"/>
      <c r="B50" s="819"/>
      <c r="C50" s="820"/>
      <c r="D50" s="528"/>
      <c r="E50" s="831" t="s">
        <v>63</v>
      </c>
      <c r="F50" s="789">
        <v>260712</v>
      </c>
      <c r="G50" s="528"/>
    </row>
    <row r="51" spans="1:9" s="359" customFormat="1" ht="25.5">
      <c r="A51" s="768"/>
      <c r="B51" s="819"/>
      <c r="C51" s="820"/>
      <c r="D51" s="528"/>
      <c r="E51" s="831" t="s">
        <v>43</v>
      </c>
      <c r="F51" s="789">
        <v>146873</v>
      </c>
      <c r="G51" s="528"/>
    </row>
    <row r="52" spans="1:9" s="359" customFormat="1">
      <c r="A52" s="768"/>
      <c r="B52" s="819"/>
      <c r="C52" s="820"/>
      <c r="D52" s="528"/>
      <c r="E52" s="831" t="s">
        <v>44</v>
      </c>
      <c r="F52" s="789">
        <v>146873</v>
      </c>
      <c r="G52" s="528"/>
    </row>
    <row r="53" spans="1:9" s="359" customFormat="1" ht="25.5">
      <c r="A53" s="768"/>
      <c r="B53" s="819"/>
      <c r="C53" s="820"/>
      <c r="D53" s="528"/>
      <c r="E53" s="831" t="s">
        <v>31</v>
      </c>
      <c r="F53" s="789">
        <v>1473490</v>
      </c>
      <c r="G53" s="528"/>
      <c r="I53" s="471"/>
    </row>
    <row r="54" spans="1:9" s="359" customFormat="1" ht="30.75" customHeight="1">
      <c r="A54" s="768"/>
      <c r="B54" s="819"/>
      <c r="C54" s="820"/>
      <c r="D54" s="528"/>
      <c r="E54" s="831" t="s">
        <v>32</v>
      </c>
      <c r="F54" s="789">
        <v>481485</v>
      </c>
      <c r="G54" s="528"/>
    </row>
    <row r="55" spans="1:9" s="359" customFormat="1" ht="25.5">
      <c r="A55" s="768"/>
      <c r="B55" s="819"/>
      <c r="C55" s="820"/>
      <c r="D55" s="528"/>
      <c r="E55" s="831" t="s">
        <v>19</v>
      </c>
      <c r="F55" s="789">
        <v>108</v>
      </c>
      <c r="G55" s="528"/>
    </row>
    <row r="56" spans="1:9" s="359" customFormat="1" ht="27.75" customHeight="1">
      <c r="A56" s="768"/>
      <c r="B56" s="819"/>
      <c r="C56" s="820"/>
      <c r="D56" s="528"/>
      <c r="E56" s="831" t="s">
        <v>33</v>
      </c>
      <c r="F56" s="789">
        <v>481377</v>
      </c>
      <c r="G56" s="528"/>
    </row>
    <row r="57" spans="1:9" s="359" customFormat="1" ht="25.5">
      <c r="A57" s="768"/>
      <c r="B57" s="819"/>
      <c r="C57" s="820"/>
      <c r="D57" s="528"/>
      <c r="E57" s="831" t="s">
        <v>34</v>
      </c>
      <c r="F57" s="789">
        <v>481377</v>
      </c>
      <c r="G57" s="528"/>
    </row>
    <row r="58" spans="1:9" s="359" customFormat="1" ht="25.5">
      <c r="A58" s="768"/>
      <c r="B58" s="819"/>
      <c r="C58" s="820"/>
      <c r="D58" s="528"/>
      <c r="E58" s="831" t="s">
        <v>38</v>
      </c>
      <c r="F58" s="789">
        <v>992005</v>
      </c>
      <c r="G58" s="528"/>
    </row>
    <row r="59" spans="1:9" s="359" customFormat="1" ht="38.25">
      <c r="A59" s="768"/>
      <c r="B59" s="819"/>
      <c r="C59" s="820"/>
      <c r="D59" s="528"/>
      <c r="E59" s="831" t="s">
        <v>90</v>
      </c>
      <c r="F59" s="789">
        <v>992005</v>
      </c>
      <c r="G59" s="528"/>
    </row>
    <row r="60" spans="1:9" s="359" customFormat="1">
      <c r="A60" s="768"/>
      <c r="B60" s="822"/>
      <c r="C60" s="813"/>
      <c r="D60" s="823"/>
      <c r="E60" s="831" t="s">
        <v>20</v>
      </c>
      <c r="F60" s="789">
        <v>47055461</v>
      </c>
      <c r="G60" s="528">
        <f>G61</f>
        <v>333608</v>
      </c>
    </row>
    <row r="61" spans="1:9" s="359" customFormat="1" ht="13.5" thickBot="1">
      <c r="A61" s="768"/>
      <c r="B61" s="824"/>
      <c r="C61" s="382"/>
      <c r="D61" s="825"/>
      <c r="E61" s="843" t="s">
        <v>21</v>
      </c>
      <c r="F61" s="844">
        <v>47055461</v>
      </c>
      <c r="G61" s="845">
        <v>333608</v>
      </c>
    </row>
    <row r="62" spans="1:9" s="359" customFormat="1" ht="87.75" customHeight="1" thickBot="1">
      <c r="B62" s="1056" t="s">
        <v>299</v>
      </c>
      <c r="C62" s="1057"/>
      <c r="D62" s="1057"/>
      <c r="E62" s="1057"/>
      <c r="F62" s="1057"/>
      <c r="G62" s="1058"/>
    </row>
    <row r="63" spans="1:9" s="359" customFormat="1">
      <c r="B63" s="775"/>
      <c r="C63" s="775"/>
      <c r="D63" s="775"/>
      <c r="E63" s="775"/>
      <c r="F63" s="775"/>
      <c r="G63" s="775"/>
    </row>
    <row r="64" spans="1:9" s="359" customFormat="1" ht="13.5">
      <c r="A64" s="764"/>
      <c r="B64" s="765" t="s">
        <v>293</v>
      </c>
      <c r="C64" s="766"/>
      <c r="D64" s="766"/>
      <c r="E64" s="767"/>
      <c r="F64" s="766"/>
      <c r="G64" s="766"/>
    </row>
    <row r="65" spans="1:8" s="359" customFormat="1" ht="14.25" thickBot="1">
      <c r="A65" s="764"/>
      <c r="B65" s="765"/>
      <c r="C65" s="766"/>
      <c r="D65" s="766"/>
      <c r="E65" s="767"/>
      <c r="F65" s="766"/>
      <c r="G65" s="766"/>
    </row>
    <row r="66" spans="1:8" s="359" customFormat="1" ht="13.5">
      <c r="A66" s="72">
        <f>A8+1</f>
        <v>6</v>
      </c>
      <c r="B66" s="806" t="s">
        <v>27</v>
      </c>
      <c r="C66" s="807"/>
      <c r="D66" s="808"/>
      <c r="E66" s="809" t="s">
        <v>109</v>
      </c>
      <c r="F66" s="807"/>
      <c r="G66" s="808"/>
      <c r="H66" s="776" t="s">
        <v>41</v>
      </c>
    </row>
    <row r="67" spans="1:8" s="359" customFormat="1">
      <c r="A67" s="60"/>
      <c r="B67" s="810" t="s">
        <v>3</v>
      </c>
      <c r="C67" s="811"/>
      <c r="D67" s="812"/>
      <c r="E67" s="810" t="s">
        <v>3</v>
      </c>
      <c r="F67" s="813"/>
      <c r="G67" s="812"/>
    </row>
    <row r="68" spans="1:8" s="359" customFormat="1" ht="40.5" customHeight="1">
      <c r="A68" s="768"/>
      <c r="B68" s="769" t="s">
        <v>77</v>
      </c>
      <c r="C68" s="770"/>
      <c r="D68" s="771"/>
      <c r="E68" s="769" t="s">
        <v>113</v>
      </c>
      <c r="F68" s="373" t="s">
        <v>111</v>
      </c>
      <c r="G68" s="772"/>
    </row>
    <row r="69" spans="1:8" s="359" customFormat="1">
      <c r="A69" s="768"/>
      <c r="B69" s="374" t="s">
        <v>4</v>
      </c>
      <c r="C69" s="773">
        <f>C70</f>
        <v>12127267</v>
      </c>
      <c r="D69" s="774">
        <f>D70</f>
        <v>-559988</v>
      </c>
      <c r="E69" s="841" t="s">
        <v>4</v>
      </c>
      <c r="F69" s="842">
        <v>44038930</v>
      </c>
      <c r="G69" s="774">
        <f>G70+G71</f>
        <v>559988</v>
      </c>
    </row>
    <row r="70" spans="1:8" s="359" customFormat="1" ht="25.5" customHeight="1">
      <c r="B70" s="814" t="s">
        <v>11</v>
      </c>
      <c r="C70" s="815">
        <f>C71</f>
        <v>12127267</v>
      </c>
      <c r="D70" s="816">
        <f>D71</f>
        <v>-559988</v>
      </c>
      <c r="E70" s="831" t="s">
        <v>5</v>
      </c>
      <c r="F70" s="789">
        <v>1493111</v>
      </c>
      <c r="G70" s="816"/>
    </row>
    <row r="71" spans="1:8" s="359" customFormat="1">
      <c r="B71" s="810" t="s">
        <v>12</v>
      </c>
      <c r="C71" s="815">
        <v>12127267</v>
      </c>
      <c r="D71" s="816">
        <v>-559988</v>
      </c>
      <c r="E71" s="831" t="s">
        <v>11</v>
      </c>
      <c r="F71" s="789">
        <v>42545819</v>
      </c>
      <c r="G71" s="816">
        <f>G72</f>
        <v>559988</v>
      </c>
    </row>
    <row r="72" spans="1:8" s="359" customFormat="1">
      <c r="B72" s="374" t="s">
        <v>13</v>
      </c>
      <c r="C72" s="773">
        <f t="shared" ref="C72:D74" si="2">C73</f>
        <v>12127267</v>
      </c>
      <c r="D72" s="774">
        <f t="shared" si="2"/>
        <v>-559988</v>
      </c>
      <c r="E72" s="831" t="s">
        <v>12</v>
      </c>
      <c r="F72" s="789">
        <v>42545819</v>
      </c>
      <c r="G72" s="816">
        <v>559988</v>
      </c>
    </row>
    <row r="73" spans="1:8" s="359" customFormat="1">
      <c r="B73" s="810" t="s">
        <v>14</v>
      </c>
      <c r="C73" s="815">
        <f t="shared" si="2"/>
        <v>12127267</v>
      </c>
      <c r="D73" s="816">
        <f t="shared" si="2"/>
        <v>-559988</v>
      </c>
      <c r="E73" s="841" t="s">
        <v>13</v>
      </c>
      <c r="F73" s="842">
        <v>44038930</v>
      </c>
      <c r="G73" s="774">
        <f>G74+G77</f>
        <v>559988</v>
      </c>
    </row>
    <row r="74" spans="1:8" s="359" customFormat="1">
      <c r="B74" s="810" t="s">
        <v>53</v>
      </c>
      <c r="C74" s="815">
        <f t="shared" si="2"/>
        <v>12127267</v>
      </c>
      <c r="D74" s="816">
        <f t="shared" si="2"/>
        <v>-559988</v>
      </c>
      <c r="E74" s="831" t="s">
        <v>14</v>
      </c>
      <c r="F74" s="789">
        <v>28629860</v>
      </c>
      <c r="G74" s="816">
        <f>G75</f>
        <v>559988</v>
      </c>
    </row>
    <row r="75" spans="1:8" s="359" customFormat="1">
      <c r="B75" s="810" t="s">
        <v>18</v>
      </c>
      <c r="C75" s="815">
        <v>12127267</v>
      </c>
      <c r="D75" s="816">
        <v>-559988</v>
      </c>
      <c r="E75" s="831" t="s">
        <v>15</v>
      </c>
      <c r="F75" s="789">
        <v>28629860</v>
      </c>
      <c r="G75" s="816">
        <f>G76</f>
        <v>559988</v>
      </c>
    </row>
    <row r="76" spans="1:8" s="359" customFormat="1">
      <c r="B76" s="810"/>
      <c r="C76" s="815"/>
      <c r="D76" s="812"/>
      <c r="E76" s="831" t="s">
        <v>17</v>
      </c>
      <c r="F76" s="789">
        <v>28629860</v>
      </c>
      <c r="G76" s="816">
        <v>559988</v>
      </c>
    </row>
    <row r="77" spans="1:8" s="359" customFormat="1">
      <c r="B77" s="810"/>
      <c r="C77" s="815"/>
      <c r="D77" s="812"/>
      <c r="E77" s="831" t="s">
        <v>20</v>
      </c>
      <c r="F77" s="789">
        <v>15409070</v>
      </c>
      <c r="G77" s="816">
        <f>G78</f>
        <v>0</v>
      </c>
    </row>
    <row r="78" spans="1:8" s="359" customFormat="1" ht="13.5" thickBot="1">
      <c r="B78" s="810"/>
      <c r="C78" s="815"/>
      <c r="D78" s="812"/>
      <c r="E78" s="843" t="s">
        <v>21</v>
      </c>
      <c r="F78" s="844">
        <v>15409070</v>
      </c>
      <c r="G78" s="845"/>
    </row>
    <row r="79" spans="1:8" s="359" customFormat="1" ht="79.900000000000006" customHeight="1" thickBot="1">
      <c r="B79" s="1056" t="s">
        <v>300</v>
      </c>
      <c r="C79" s="1057"/>
      <c r="D79" s="1057"/>
      <c r="E79" s="1057"/>
      <c r="F79" s="1057"/>
      <c r="G79" s="1058"/>
    </row>
    <row r="80" spans="1:8" s="359" customFormat="1">
      <c r="B80" s="775"/>
      <c r="C80" s="775"/>
      <c r="D80" s="775"/>
      <c r="E80" s="775"/>
      <c r="F80" s="775"/>
      <c r="G80" s="775"/>
    </row>
    <row r="81" spans="1:8" s="359" customFormat="1" ht="15">
      <c r="A81" s="362"/>
      <c r="B81" s="56" t="s">
        <v>294</v>
      </c>
      <c r="C81" s="153"/>
      <c r="D81" s="153"/>
      <c r="E81" s="153"/>
      <c r="F81" s="153"/>
      <c r="G81" s="153"/>
    </row>
    <row r="82" spans="1:8" s="359" customFormat="1" ht="15.75" thickBot="1">
      <c r="A82" s="362"/>
      <c r="B82" s="56"/>
      <c r="C82" s="153"/>
      <c r="D82" s="153"/>
      <c r="E82" s="153"/>
      <c r="F82" s="153"/>
      <c r="G82" s="153"/>
    </row>
    <row r="83" spans="1:8" s="359" customFormat="1" ht="13.5">
      <c r="A83" s="72">
        <f>A66</f>
        <v>6</v>
      </c>
      <c r="B83" s="806" t="s">
        <v>27</v>
      </c>
      <c r="C83" s="807"/>
      <c r="D83" s="808"/>
      <c r="E83" s="254" t="s">
        <v>109</v>
      </c>
      <c r="F83" s="255"/>
      <c r="G83" s="256"/>
      <c r="H83" s="776" t="s">
        <v>41</v>
      </c>
    </row>
    <row r="84" spans="1:8" s="359" customFormat="1">
      <c r="A84" s="60"/>
      <c r="B84" s="810" t="s">
        <v>42</v>
      </c>
      <c r="C84" s="811"/>
      <c r="D84" s="812"/>
      <c r="E84" s="233" t="s">
        <v>42</v>
      </c>
      <c r="F84" s="777"/>
      <c r="G84" s="258"/>
    </row>
    <row r="85" spans="1:8" s="359" customFormat="1">
      <c r="B85" s="778" t="s">
        <v>84</v>
      </c>
      <c r="C85" s="376"/>
      <c r="D85" s="771"/>
      <c r="E85" s="778" t="s">
        <v>84</v>
      </c>
      <c r="F85" s="779"/>
      <c r="G85" s="780"/>
    </row>
    <row r="86" spans="1:8" s="359" customFormat="1" ht="15.6" customHeight="1">
      <c r="B86" s="781" t="s">
        <v>49</v>
      </c>
      <c r="C86" s="782"/>
      <c r="D86" s="783"/>
      <c r="E86" s="781" t="s">
        <v>49</v>
      </c>
      <c r="F86" s="784"/>
      <c r="G86" s="785"/>
    </row>
    <row r="87" spans="1:8" s="359" customFormat="1">
      <c r="B87" s="377" t="s">
        <v>4</v>
      </c>
      <c r="C87" s="378">
        <f>C88</f>
        <v>261972494</v>
      </c>
      <c r="D87" s="774">
        <f>D88</f>
        <v>-559988</v>
      </c>
      <c r="E87" s="841" t="s">
        <v>4</v>
      </c>
      <c r="F87" s="842">
        <v>437604646</v>
      </c>
      <c r="G87" s="379">
        <f>G88+G89+G94</f>
        <v>559988</v>
      </c>
    </row>
    <row r="88" spans="1:8" s="359" customFormat="1" ht="25.5">
      <c r="B88" s="380" t="s">
        <v>11</v>
      </c>
      <c r="C88" s="817">
        <f>C89</f>
        <v>261972494</v>
      </c>
      <c r="D88" s="816">
        <f>D89</f>
        <v>-559988</v>
      </c>
      <c r="E88" s="831" t="s">
        <v>5</v>
      </c>
      <c r="F88" s="789">
        <v>3979658</v>
      </c>
      <c r="G88" s="528"/>
    </row>
    <row r="89" spans="1:8" s="359" customFormat="1">
      <c r="B89" s="380" t="s">
        <v>12</v>
      </c>
      <c r="C89" s="817">
        <v>261972494</v>
      </c>
      <c r="D89" s="818">
        <v>-559988</v>
      </c>
      <c r="E89" s="831" t="s">
        <v>6</v>
      </c>
      <c r="F89" s="789">
        <v>210000</v>
      </c>
      <c r="G89" s="528"/>
    </row>
    <row r="90" spans="1:8" s="359" customFormat="1">
      <c r="B90" s="381" t="s">
        <v>13</v>
      </c>
      <c r="C90" s="378">
        <f t="shared" ref="C90:D92" si="3">C91</f>
        <v>261972494</v>
      </c>
      <c r="D90" s="774">
        <f t="shared" si="3"/>
        <v>-559988</v>
      </c>
      <c r="E90" s="831" t="s">
        <v>7</v>
      </c>
      <c r="F90" s="789">
        <v>210000</v>
      </c>
      <c r="G90" s="528"/>
    </row>
    <row r="91" spans="1:8" s="359" customFormat="1">
      <c r="B91" s="380" t="s">
        <v>14</v>
      </c>
      <c r="C91" s="817">
        <f t="shared" si="3"/>
        <v>261972494</v>
      </c>
      <c r="D91" s="816">
        <f t="shared" si="3"/>
        <v>-559988</v>
      </c>
      <c r="E91" s="831" t="s">
        <v>8</v>
      </c>
      <c r="F91" s="789">
        <v>210000</v>
      </c>
      <c r="G91" s="528"/>
    </row>
    <row r="92" spans="1:8" s="359" customFormat="1" ht="25.5">
      <c r="B92" s="380" t="s">
        <v>53</v>
      </c>
      <c r="C92" s="817">
        <f t="shared" si="3"/>
        <v>261972494</v>
      </c>
      <c r="D92" s="816">
        <f t="shared" si="3"/>
        <v>-559988</v>
      </c>
      <c r="E92" s="831" t="s">
        <v>9</v>
      </c>
      <c r="F92" s="789">
        <v>210000</v>
      </c>
      <c r="G92" s="528"/>
    </row>
    <row r="93" spans="1:8" s="359" customFormat="1" ht="25.5">
      <c r="B93" s="380" t="s">
        <v>18</v>
      </c>
      <c r="C93" s="817">
        <v>261972494</v>
      </c>
      <c r="D93" s="818">
        <v>-559988</v>
      </c>
      <c r="E93" s="831" t="s">
        <v>112</v>
      </c>
      <c r="F93" s="789">
        <v>210000</v>
      </c>
      <c r="G93" s="528"/>
    </row>
    <row r="94" spans="1:8" s="359" customFormat="1">
      <c r="B94" s="786"/>
      <c r="C94" s="787"/>
      <c r="D94" s="788"/>
      <c r="E94" s="831" t="s">
        <v>11</v>
      </c>
      <c r="F94" s="789">
        <v>433414988</v>
      </c>
      <c r="G94" s="528">
        <f>G95</f>
        <v>559988</v>
      </c>
    </row>
    <row r="95" spans="1:8" s="359" customFormat="1">
      <c r="B95" s="786"/>
      <c r="C95" s="787"/>
      <c r="D95" s="788"/>
      <c r="E95" s="831" t="s">
        <v>12</v>
      </c>
      <c r="F95" s="789">
        <v>433414988</v>
      </c>
      <c r="G95" s="816">
        <v>559988</v>
      </c>
    </row>
    <row r="96" spans="1:8" s="359" customFormat="1" ht="13.5" customHeight="1">
      <c r="A96" s="330"/>
      <c r="B96" s="819"/>
      <c r="C96" s="820"/>
      <c r="D96" s="528"/>
      <c r="E96" s="841" t="s">
        <v>13</v>
      </c>
      <c r="F96" s="842">
        <v>437604646</v>
      </c>
      <c r="G96" s="379">
        <f>G97+G113</f>
        <v>559988</v>
      </c>
    </row>
    <row r="97" spans="1:9" s="359" customFormat="1">
      <c r="B97" s="819"/>
      <c r="C97" s="820"/>
      <c r="D97" s="528"/>
      <c r="E97" s="831" t="s">
        <v>14</v>
      </c>
      <c r="F97" s="789">
        <v>390549185</v>
      </c>
      <c r="G97" s="821">
        <f>G98+G101+G104+G106</f>
        <v>559988</v>
      </c>
    </row>
    <row r="98" spans="1:9" s="359" customFormat="1">
      <c r="B98" s="819"/>
      <c r="C98" s="820"/>
      <c r="D98" s="528"/>
      <c r="E98" s="831" t="s">
        <v>15</v>
      </c>
      <c r="F98" s="789">
        <v>383163890</v>
      </c>
      <c r="G98" s="821">
        <f>G99+G100</f>
        <v>559988</v>
      </c>
    </row>
    <row r="99" spans="1:9" s="359" customFormat="1">
      <c r="B99" s="819"/>
      <c r="C99" s="820"/>
      <c r="D99" s="528"/>
      <c r="E99" s="831" t="s">
        <v>16</v>
      </c>
      <c r="F99" s="789">
        <v>276710579</v>
      </c>
      <c r="G99" s="816"/>
    </row>
    <row r="100" spans="1:9" s="359" customFormat="1">
      <c r="A100" s="702"/>
      <c r="B100" s="819"/>
      <c r="C100" s="820"/>
      <c r="D100" s="528"/>
      <c r="E100" s="831" t="s">
        <v>17</v>
      </c>
      <c r="F100" s="789">
        <v>106453311</v>
      </c>
      <c r="G100" s="816">
        <v>559988</v>
      </c>
    </row>
    <row r="101" spans="1:9" s="359" customFormat="1" ht="12.75" customHeight="1">
      <c r="A101" s="768"/>
      <c r="B101" s="819"/>
      <c r="C101" s="820"/>
      <c r="D101" s="528"/>
      <c r="E101" s="831" t="s">
        <v>53</v>
      </c>
      <c r="F101" s="789">
        <v>5764932</v>
      </c>
      <c r="G101" s="528"/>
    </row>
    <row r="102" spans="1:9" s="359" customFormat="1">
      <c r="A102" s="768"/>
      <c r="B102" s="819"/>
      <c r="C102" s="820"/>
      <c r="D102" s="528"/>
      <c r="E102" s="831" t="s">
        <v>18</v>
      </c>
      <c r="F102" s="789">
        <v>5504220</v>
      </c>
      <c r="G102" s="528"/>
    </row>
    <row r="103" spans="1:9" s="359" customFormat="1">
      <c r="A103" s="768"/>
      <c r="B103" s="819"/>
      <c r="C103" s="820"/>
      <c r="D103" s="528"/>
      <c r="E103" s="831" t="s">
        <v>63</v>
      </c>
      <c r="F103" s="789">
        <v>260712</v>
      </c>
      <c r="G103" s="528"/>
    </row>
    <row r="104" spans="1:9" s="359" customFormat="1" ht="25.5">
      <c r="A104" s="768"/>
      <c r="B104" s="819"/>
      <c r="C104" s="820"/>
      <c r="D104" s="528"/>
      <c r="E104" s="831" t="s">
        <v>43</v>
      </c>
      <c r="F104" s="789">
        <v>146873</v>
      </c>
      <c r="G104" s="528"/>
    </row>
    <row r="105" spans="1:9" s="359" customFormat="1">
      <c r="A105" s="768"/>
      <c r="B105" s="819"/>
      <c r="C105" s="820"/>
      <c r="D105" s="528"/>
      <c r="E105" s="831" t="s">
        <v>44</v>
      </c>
      <c r="F105" s="789">
        <v>146873</v>
      </c>
      <c r="G105" s="528"/>
    </row>
    <row r="106" spans="1:9" s="359" customFormat="1" ht="25.5">
      <c r="A106" s="768"/>
      <c r="B106" s="819"/>
      <c r="C106" s="820"/>
      <c r="D106" s="528"/>
      <c r="E106" s="831" t="s">
        <v>31</v>
      </c>
      <c r="F106" s="789">
        <v>1473490</v>
      </c>
      <c r="G106" s="528"/>
      <c r="I106" s="471"/>
    </row>
    <row r="107" spans="1:9" s="359" customFormat="1" ht="30.75" customHeight="1">
      <c r="A107" s="768"/>
      <c r="B107" s="819"/>
      <c r="C107" s="820"/>
      <c r="D107" s="528"/>
      <c r="E107" s="831" t="s">
        <v>32</v>
      </c>
      <c r="F107" s="789">
        <v>481485</v>
      </c>
      <c r="G107" s="528"/>
    </row>
    <row r="108" spans="1:9" s="359" customFormat="1" ht="25.5">
      <c r="A108" s="768"/>
      <c r="B108" s="819"/>
      <c r="C108" s="820"/>
      <c r="D108" s="528"/>
      <c r="E108" s="831" t="s">
        <v>19</v>
      </c>
      <c r="F108" s="789">
        <v>108</v>
      </c>
      <c r="G108" s="528"/>
    </row>
    <row r="109" spans="1:9" s="359" customFormat="1" ht="27.75" customHeight="1">
      <c r="A109" s="768"/>
      <c r="B109" s="819"/>
      <c r="C109" s="820"/>
      <c r="D109" s="528"/>
      <c r="E109" s="831" t="s">
        <v>33</v>
      </c>
      <c r="F109" s="789">
        <v>481377</v>
      </c>
      <c r="G109" s="528"/>
    </row>
    <row r="110" spans="1:9" s="359" customFormat="1" ht="25.5">
      <c r="A110" s="768"/>
      <c r="B110" s="819"/>
      <c r="C110" s="820"/>
      <c r="D110" s="528"/>
      <c r="E110" s="831" t="s">
        <v>34</v>
      </c>
      <c r="F110" s="789">
        <v>481377</v>
      </c>
      <c r="G110" s="528"/>
    </row>
    <row r="111" spans="1:9" s="359" customFormat="1" ht="25.5">
      <c r="A111" s="768"/>
      <c r="B111" s="819"/>
      <c r="C111" s="820"/>
      <c r="D111" s="528"/>
      <c r="E111" s="831" t="s">
        <v>38</v>
      </c>
      <c r="F111" s="789">
        <v>992005</v>
      </c>
      <c r="G111" s="528"/>
    </row>
    <row r="112" spans="1:9" s="359" customFormat="1" ht="38.25">
      <c r="A112" s="768"/>
      <c r="B112" s="819"/>
      <c r="C112" s="820"/>
      <c r="D112" s="528"/>
      <c r="E112" s="831" t="s">
        <v>90</v>
      </c>
      <c r="F112" s="789">
        <v>992005</v>
      </c>
      <c r="G112" s="528"/>
    </row>
    <row r="113" spans="1:9" s="359" customFormat="1">
      <c r="A113" s="768"/>
      <c r="B113" s="822"/>
      <c r="C113" s="813"/>
      <c r="D113" s="823"/>
      <c r="E113" s="831" t="s">
        <v>20</v>
      </c>
      <c r="F113" s="789">
        <v>47055461</v>
      </c>
      <c r="G113" s="528">
        <f>G114</f>
        <v>0</v>
      </c>
    </row>
    <row r="114" spans="1:9" s="359" customFormat="1" ht="13.5" thickBot="1">
      <c r="A114" s="768"/>
      <c r="B114" s="824"/>
      <c r="C114" s="382"/>
      <c r="D114" s="825"/>
      <c r="E114" s="843" t="s">
        <v>21</v>
      </c>
      <c r="F114" s="844">
        <v>47055461</v>
      </c>
      <c r="G114" s="846"/>
    </row>
    <row r="115" spans="1:9" s="359" customFormat="1" ht="85.5" customHeight="1" thickBot="1">
      <c r="B115" s="1056" t="s">
        <v>301</v>
      </c>
      <c r="C115" s="1057"/>
      <c r="D115" s="1057"/>
      <c r="E115" s="1057"/>
      <c r="F115" s="1057"/>
      <c r="G115" s="1058"/>
    </row>
    <row r="116" spans="1:9" s="359" customFormat="1" ht="13.15" customHeight="1">
      <c r="B116" s="775"/>
      <c r="C116" s="775"/>
      <c r="D116" s="775"/>
      <c r="E116" s="775"/>
      <c r="F116" s="775"/>
      <c r="G116" s="775"/>
    </row>
    <row r="117" spans="1:9" s="359" customFormat="1" ht="13.5">
      <c r="A117" s="764"/>
      <c r="B117" s="765" t="s">
        <v>293</v>
      </c>
      <c r="C117" s="766"/>
      <c r="D117" s="766"/>
      <c r="E117" s="767"/>
      <c r="F117" s="766"/>
      <c r="G117" s="766"/>
    </row>
    <row r="118" spans="1:9" s="359" customFormat="1" ht="14.25" thickBot="1">
      <c r="A118" s="764"/>
      <c r="B118" s="765"/>
      <c r="C118" s="766"/>
      <c r="D118" s="766"/>
      <c r="E118" s="767"/>
      <c r="F118" s="766"/>
      <c r="G118" s="766"/>
    </row>
    <row r="119" spans="1:9" s="359" customFormat="1" ht="13.5">
      <c r="A119" s="72">
        <f>A66+1</f>
        <v>7</v>
      </c>
      <c r="B119" s="826" t="s">
        <v>109</v>
      </c>
      <c r="C119" s="807"/>
      <c r="D119" s="808"/>
      <c r="E119" s="809" t="s">
        <v>109</v>
      </c>
      <c r="F119" s="807"/>
      <c r="G119" s="808"/>
      <c r="H119" s="776" t="s">
        <v>41</v>
      </c>
    </row>
    <row r="120" spans="1:9" s="359" customFormat="1">
      <c r="A120" s="60"/>
      <c r="B120" s="383" t="s">
        <v>39</v>
      </c>
      <c r="C120" s="811"/>
      <c r="D120" s="812"/>
      <c r="E120" s="810" t="s">
        <v>3</v>
      </c>
      <c r="F120" s="813"/>
      <c r="G120" s="812"/>
    </row>
    <row r="121" spans="1:9" s="359" customFormat="1" ht="25.5">
      <c r="A121" s="768"/>
      <c r="B121" s="827" t="s">
        <v>114</v>
      </c>
      <c r="C121" s="384">
        <v>8652472</v>
      </c>
      <c r="D121" s="816">
        <v>116753</v>
      </c>
      <c r="E121" s="769" t="s">
        <v>115</v>
      </c>
      <c r="F121" s="373" t="s">
        <v>111</v>
      </c>
      <c r="G121" s="772"/>
    </row>
    <row r="122" spans="1:9" s="359" customFormat="1">
      <c r="A122" s="768"/>
      <c r="B122" s="828"/>
      <c r="C122" s="829"/>
      <c r="D122" s="830"/>
      <c r="E122" s="841" t="s">
        <v>4</v>
      </c>
      <c r="F122" s="842">
        <v>166873862</v>
      </c>
      <c r="G122" s="774">
        <f>G123+G124</f>
        <v>116753</v>
      </c>
    </row>
    <row r="123" spans="1:9" s="359" customFormat="1" ht="25.5" customHeight="1">
      <c r="B123" s="814"/>
      <c r="C123" s="815"/>
      <c r="D123" s="830"/>
      <c r="E123" s="831" t="s">
        <v>5</v>
      </c>
      <c r="F123" s="789">
        <v>1260130</v>
      </c>
      <c r="G123" s="816"/>
    </row>
    <row r="124" spans="1:9" s="359" customFormat="1">
      <c r="B124" s="810"/>
      <c r="C124" s="815"/>
      <c r="D124" s="816"/>
      <c r="E124" s="831" t="s">
        <v>11</v>
      </c>
      <c r="F124" s="789">
        <v>165613732</v>
      </c>
      <c r="G124" s="816">
        <f>G125</f>
        <v>116753</v>
      </c>
    </row>
    <row r="125" spans="1:9" s="359" customFormat="1">
      <c r="B125" s="828"/>
      <c r="C125" s="829"/>
      <c r="D125" s="830"/>
      <c r="E125" s="831" t="s">
        <v>12</v>
      </c>
      <c r="F125" s="789">
        <v>165613732</v>
      </c>
      <c r="G125" s="816">
        <v>116753</v>
      </c>
    </row>
    <row r="126" spans="1:9" s="359" customFormat="1">
      <c r="B126" s="810"/>
      <c r="C126" s="815"/>
      <c r="D126" s="816"/>
      <c r="E126" s="841" t="s">
        <v>13</v>
      </c>
      <c r="F126" s="842">
        <v>166873862</v>
      </c>
      <c r="G126" s="774">
        <f>G127+G139</f>
        <v>116753</v>
      </c>
      <c r="I126" s="360"/>
    </row>
    <row r="127" spans="1:9" s="359" customFormat="1">
      <c r="B127" s="810"/>
      <c r="C127" s="815"/>
      <c r="D127" s="816"/>
      <c r="E127" s="831" t="s">
        <v>14</v>
      </c>
      <c r="F127" s="789">
        <v>163972863</v>
      </c>
      <c r="G127" s="816">
        <f>G128+G131+G134+G136</f>
        <v>116753</v>
      </c>
    </row>
    <row r="128" spans="1:9" s="359" customFormat="1">
      <c r="B128" s="810"/>
      <c r="C128" s="815"/>
      <c r="D128" s="816"/>
      <c r="E128" s="831" t="s">
        <v>15</v>
      </c>
      <c r="F128" s="789">
        <v>161448524</v>
      </c>
      <c r="G128" s="816">
        <f>G129+G130</f>
        <v>4635</v>
      </c>
    </row>
    <row r="129" spans="1:7" s="359" customFormat="1">
      <c r="B129" s="810"/>
      <c r="C129" s="815"/>
      <c r="D129" s="812"/>
      <c r="E129" s="831" t="s">
        <v>16</v>
      </c>
      <c r="F129" s="789">
        <v>133797470</v>
      </c>
      <c r="G129" s="816"/>
    </row>
    <row r="130" spans="1:7" s="359" customFormat="1">
      <c r="B130" s="810"/>
      <c r="C130" s="815"/>
      <c r="D130" s="812"/>
      <c r="E130" s="831" t="s">
        <v>17</v>
      </c>
      <c r="F130" s="789">
        <v>27651054</v>
      </c>
      <c r="G130" s="816">
        <v>4635</v>
      </c>
    </row>
    <row r="131" spans="1:7" s="359" customFormat="1">
      <c r="B131" s="810"/>
      <c r="C131" s="815"/>
      <c r="D131" s="812"/>
      <c r="E131" s="831" t="s">
        <v>53</v>
      </c>
      <c r="F131" s="789">
        <v>1523583</v>
      </c>
      <c r="G131" s="816">
        <f>G132+G133</f>
        <v>112118</v>
      </c>
    </row>
    <row r="132" spans="1:7" s="359" customFormat="1">
      <c r="B132" s="810"/>
      <c r="C132" s="815"/>
      <c r="D132" s="812"/>
      <c r="E132" s="831" t="s">
        <v>18</v>
      </c>
      <c r="F132" s="789">
        <v>1481583</v>
      </c>
      <c r="G132" s="816">
        <v>112118</v>
      </c>
    </row>
    <row r="133" spans="1:7" s="359" customFormat="1">
      <c r="B133" s="810"/>
      <c r="C133" s="815"/>
      <c r="D133" s="812"/>
      <c r="E133" s="831" t="s">
        <v>63</v>
      </c>
      <c r="F133" s="789">
        <v>42000</v>
      </c>
      <c r="G133" s="816"/>
    </row>
    <row r="134" spans="1:7" s="359" customFormat="1" ht="25.5">
      <c r="B134" s="810"/>
      <c r="C134" s="815"/>
      <c r="D134" s="812"/>
      <c r="E134" s="831" t="s">
        <v>43</v>
      </c>
      <c r="F134" s="789">
        <v>61430</v>
      </c>
      <c r="G134" s="816">
        <f>G135</f>
        <v>0</v>
      </c>
    </row>
    <row r="135" spans="1:7" s="359" customFormat="1">
      <c r="B135" s="810"/>
      <c r="C135" s="815"/>
      <c r="D135" s="812"/>
      <c r="E135" s="831" t="s">
        <v>44</v>
      </c>
      <c r="F135" s="789">
        <v>61430</v>
      </c>
      <c r="G135" s="816"/>
    </row>
    <row r="136" spans="1:7" s="359" customFormat="1" ht="25.5">
      <c r="B136" s="810"/>
      <c r="C136" s="815"/>
      <c r="D136" s="812"/>
      <c r="E136" s="831" t="s">
        <v>31</v>
      </c>
      <c r="F136" s="789">
        <v>939326</v>
      </c>
      <c r="G136" s="816">
        <f>G137</f>
        <v>0</v>
      </c>
    </row>
    <row r="137" spans="1:7" s="359" customFormat="1" ht="25.5">
      <c r="B137" s="810"/>
      <c r="C137" s="815"/>
      <c r="D137" s="812"/>
      <c r="E137" s="831" t="s">
        <v>38</v>
      </c>
      <c r="F137" s="789">
        <v>939326</v>
      </c>
      <c r="G137" s="816">
        <f>G138</f>
        <v>0</v>
      </c>
    </row>
    <row r="138" spans="1:7" s="359" customFormat="1" ht="38.25">
      <c r="B138" s="810"/>
      <c r="C138" s="815"/>
      <c r="D138" s="812"/>
      <c r="E138" s="831" t="s">
        <v>90</v>
      </c>
      <c r="F138" s="789">
        <v>939326</v>
      </c>
      <c r="G138" s="816"/>
    </row>
    <row r="139" spans="1:7" s="359" customFormat="1">
      <c r="B139" s="810"/>
      <c r="C139" s="815"/>
      <c r="D139" s="812"/>
      <c r="E139" s="831" t="s">
        <v>20</v>
      </c>
      <c r="F139" s="789">
        <v>2900999</v>
      </c>
      <c r="G139" s="816">
        <f>G140</f>
        <v>0</v>
      </c>
    </row>
    <row r="140" spans="1:7" s="359" customFormat="1" ht="13.5" thickBot="1">
      <c r="B140" s="831"/>
      <c r="C140" s="789"/>
      <c r="D140" s="816"/>
      <c r="E140" s="843" t="s">
        <v>21</v>
      </c>
      <c r="F140" s="844">
        <v>2900999</v>
      </c>
      <c r="G140" s="845"/>
    </row>
    <row r="141" spans="1:7" s="359" customFormat="1">
      <c r="A141" s="48"/>
      <c r="B141" s="786"/>
      <c r="C141" s="787"/>
      <c r="D141" s="788"/>
      <c r="E141" s="958" t="s">
        <v>116</v>
      </c>
      <c r="F141" s="790"/>
      <c r="G141" s="791"/>
    </row>
    <row r="142" spans="1:7" s="359" customFormat="1">
      <c r="A142" s="48"/>
      <c r="B142" s="786"/>
      <c r="C142" s="787"/>
      <c r="D142" s="788"/>
      <c r="E142" s="264" t="s">
        <v>109</v>
      </c>
      <c r="F142" s="847"/>
      <c r="G142" s="848"/>
    </row>
    <row r="143" spans="1:7" s="359" customFormat="1">
      <c r="A143" s="48"/>
      <c r="B143" s="786"/>
      <c r="C143" s="787"/>
      <c r="D143" s="788"/>
      <c r="E143" s="388" t="s">
        <v>117</v>
      </c>
      <c r="F143" s="389"/>
      <c r="G143" s="390"/>
    </row>
    <row r="144" spans="1:7" s="359" customFormat="1">
      <c r="A144" s="48"/>
      <c r="B144" s="786"/>
      <c r="C144" s="787"/>
      <c r="D144" s="788"/>
      <c r="E144" s="792" t="s">
        <v>118</v>
      </c>
      <c r="F144" s="832"/>
      <c r="G144" s="833"/>
    </row>
    <row r="145" spans="1:7" s="359" customFormat="1">
      <c r="A145" s="48"/>
      <c r="B145" s="786"/>
      <c r="C145" s="787"/>
      <c r="D145" s="788"/>
      <c r="E145" s="793" t="s">
        <v>119</v>
      </c>
      <c r="F145" s="382"/>
      <c r="G145" s="825"/>
    </row>
    <row r="146" spans="1:7" s="359" customFormat="1" ht="25.5">
      <c r="A146" s="48"/>
      <c r="B146" s="786"/>
      <c r="C146" s="787"/>
      <c r="D146" s="788"/>
      <c r="E146" s="822" t="s">
        <v>120</v>
      </c>
      <c r="F146" s="382"/>
      <c r="G146" s="825"/>
    </row>
    <row r="147" spans="1:7" s="359" customFormat="1">
      <c r="A147" s="48"/>
      <c r="B147" s="786"/>
      <c r="C147" s="787"/>
      <c r="D147" s="788"/>
      <c r="E147" s="542" t="s">
        <v>49</v>
      </c>
      <c r="F147" s="382"/>
      <c r="G147" s="825"/>
    </row>
    <row r="148" spans="1:7" s="359" customFormat="1">
      <c r="A148" s="48"/>
      <c r="B148" s="786"/>
      <c r="C148" s="787"/>
      <c r="D148" s="788"/>
      <c r="E148" s="834" t="s">
        <v>4</v>
      </c>
      <c r="F148" s="832">
        <f>F149</f>
        <v>1893590</v>
      </c>
      <c r="G148" s="684">
        <f>G149</f>
        <v>116753</v>
      </c>
    </row>
    <row r="149" spans="1:7" s="359" customFormat="1">
      <c r="A149" s="48"/>
      <c r="B149" s="786"/>
      <c r="C149" s="787"/>
      <c r="D149" s="788"/>
      <c r="E149" s="835" t="s">
        <v>11</v>
      </c>
      <c r="F149" s="849">
        <f>F150</f>
        <v>1893590</v>
      </c>
      <c r="G149" s="794">
        <f>G150</f>
        <v>116753</v>
      </c>
    </row>
    <row r="150" spans="1:7" s="359" customFormat="1">
      <c r="A150" s="48"/>
      <c r="B150" s="786"/>
      <c r="C150" s="787"/>
      <c r="D150" s="788"/>
      <c r="E150" s="835" t="s">
        <v>12</v>
      </c>
      <c r="F150" s="382">
        <v>1893590</v>
      </c>
      <c r="G150" s="727">
        <v>116753</v>
      </c>
    </row>
    <row r="151" spans="1:7" s="359" customFormat="1">
      <c r="A151" s="48"/>
      <c r="B151" s="786"/>
      <c r="C151" s="787"/>
      <c r="D151" s="788"/>
      <c r="E151" s="834" t="s">
        <v>13</v>
      </c>
      <c r="F151" s="832">
        <f>F152</f>
        <v>1893590</v>
      </c>
      <c r="G151" s="695">
        <f>G152</f>
        <v>116753</v>
      </c>
    </row>
    <row r="152" spans="1:7" s="359" customFormat="1">
      <c r="A152" s="48"/>
      <c r="B152" s="786"/>
      <c r="C152" s="787"/>
      <c r="D152" s="788"/>
      <c r="E152" s="835" t="s">
        <v>14</v>
      </c>
      <c r="F152" s="391">
        <f>F153+F156</f>
        <v>1893590</v>
      </c>
      <c r="G152" s="836">
        <f>G153+G156</f>
        <v>116753</v>
      </c>
    </row>
    <row r="153" spans="1:7" s="359" customFormat="1">
      <c r="A153" s="48"/>
      <c r="B153" s="786"/>
      <c r="C153" s="787"/>
      <c r="D153" s="788"/>
      <c r="E153" s="835" t="s">
        <v>15</v>
      </c>
      <c r="F153" s="382">
        <f>F155+F154</f>
        <v>551770</v>
      </c>
      <c r="G153" s="727">
        <f>G155</f>
        <v>4635</v>
      </c>
    </row>
    <row r="154" spans="1:7" s="359" customFormat="1">
      <c r="A154" s="48"/>
      <c r="B154" s="786"/>
      <c r="C154" s="787"/>
      <c r="D154" s="788"/>
      <c r="E154" s="835" t="s">
        <v>16</v>
      </c>
      <c r="F154" s="382">
        <v>551770</v>
      </c>
      <c r="G154" s="727"/>
    </row>
    <row r="155" spans="1:7" s="359" customFormat="1">
      <c r="A155" s="48"/>
      <c r="B155" s="786"/>
      <c r="C155" s="787"/>
      <c r="D155" s="788"/>
      <c r="E155" s="835" t="s">
        <v>17</v>
      </c>
      <c r="F155" s="382"/>
      <c r="G155" s="727">
        <v>4635</v>
      </c>
    </row>
    <row r="156" spans="1:7" s="359" customFormat="1">
      <c r="A156" s="48"/>
      <c r="B156" s="786"/>
      <c r="C156" s="787"/>
      <c r="D156" s="788"/>
      <c r="E156" s="835" t="s">
        <v>53</v>
      </c>
      <c r="F156" s="382">
        <f>F157</f>
        <v>1341820</v>
      </c>
      <c r="G156" s="825">
        <f>G157</f>
        <v>112118</v>
      </c>
    </row>
    <row r="157" spans="1:7" s="359" customFormat="1">
      <c r="A157" s="48"/>
      <c r="B157" s="786"/>
      <c r="C157" s="787"/>
      <c r="D157" s="788"/>
      <c r="E157" s="835" t="s">
        <v>18</v>
      </c>
      <c r="F157" s="382">
        <v>1341820</v>
      </c>
      <c r="G157" s="727">
        <v>112118</v>
      </c>
    </row>
    <row r="158" spans="1:7" s="359" customFormat="1">
      <c r="A158" s="48"/>
      <c r="B158" s="786"/>
      <c r="C158" s="787"/>
      <c r="D158" s="788"/>
      <c r="E158" s="542" t="s">
        <v>93</v>
      </c>
      <c r="F158" s="382"/>
      <c r="G158" s="825"/>
    </row>
    <row r="159" spans="1:7" s="359" customFormat="1">
      <c r="A159" s="48"/>
      <c r="B159" s="786"/>
      <c r="C159" s="787"/>
      <c r="D159" s="788"/>
      <c r="E159" s="834" t="s">
        <v>4</v>
      </c>
      <c r="F159" s="832">
        <f>F160</f>
        <v>1827911</v>
      </c>
      <c r="G159" s="684">
        <f>G160</f>
        <v>156048</v>
      </c>
    </row>
    <row r="160" spans="1:7" s="359" customFormat="1">
      <c r="A160" s="48"/>
      <c r="B160" s="786"/>
      <c r="C160" s="787"/>
      <c r="D160" s="788"/>
      <c r="E160" s="835" t="s">
        <v>11</v>
      </c>
      <c r="F160" s="849">
        <f>F161</f>
        <v>1827911</v>
      </c>
      <c r="G160" s="794">
        <f>G161</f>
        <v>156048</v>
      </c>
    </row>
    <row r="161" spans="1:7" s="359" customFormat="1">
      <c r="A161" s="48"/>
      <c r="B161" s="786"/>
      <c r="C161" s="787"/>
      <c r="D161" s="788"/>
      <c r="E161" s="835" t="s">
        <v>12</v>
      </c>
      <c r="F161" s="382">
        <v>1827911</v>
      </c>
      <c r="G161" s="727">
        <v>156048</v>
      </c>
    </row>
    <row r="162" spans="1:7" s="359" customFormat="1">
      <c r="A162" s="48"/>
      <c r="B162" s="786"/>
      <c r="C162" s="787"/>
      <c r="D162" s="788"/>
      <c r="E162" s="834" t="s">
        <v>13</v>
      </c>
      <c r="F162" s="832">
        <f t="shared" ref="F162:G162" si="4">F163</f>
        <v>1827911</v>
      </c>
      <c r="G162" s="684">
        <f t="shared" si="4"/>
        <v>156048</v>
      </c>
    </row>
    <row r="163" spans="1:7" s="359" customFormat="1">
      <c r="A163" s="48"/>
      <c r="B163" s="786"/>
      <c r="C163" s="787"/>
      <c r="D163" s="788"/>
      <c r="E163" s="835" t="s">
        <v>14</v>
      </c>
      <c r="F163" s="391">
        <f>F164+F167</f>
        <v>1827911</v>
      </c>
      <c r="G163" s="836">
        <f>G164+G167</f>
        <v>156048</v>
      </c>
    </row>
    <row r="164" spans="1:7" s="359" customFormat="1">
      <c r="A164" s="48"/>
      <c r="B164" s="786"/>
      <c r="C164" s="787"/>
      <c r="D164" s="788"/>
      <c r="E164" s="835" t="s">
        <v>15</v>
      </c>
      <c r="F164" s="382">
        <f>F166+F165</f>
        <v>551770</v>
      </c>
      <c r="G164" s="727">
        <f>G166</f>
        <v>6303</v>
      </c>
    </row>
    <row r="165" spans="1:7" s="359" customFormat="1">
      <c r="A165" s="48"/>
      <c r="B165" s="786"/>
      <c r="C165" s="787"/>
      <c r="D165" s="788"/>
      <c r="E165" s="835" t="s">
        <v>16</v>
      </c>
      <c r="F165" s="382">
        <v>551770</v>
      </c>
      <c r="G165" s="727"/>
    </row>
    <row r="166" spans="1:7" s="359" customFormat="1">
      <c r="A166" s="48"/>
      <c r="B166" s="786"/>
      <c r="C166" s="787"/>
      <c r="D166" s="788"/>
      <c r="E166" s="835" t="s">
        <v>17</v>
      </c>
      <c r="F166" s="382"/>
      <c r="G166" s="727">
        <v>6303</v>
      </c>
    </row>
    <row r="167" spans="1:7" s="359" customFormat="1">
      <c r="A167" s="48"/>
      <c r="B167" s="786"/>
      <c r="C167" s="787"/>
      <c r="D167" s="788"/>
      <c r="E167" s="835" t="s">
        <v>53</v>
      </c>
      <c r="F167" s="382">
        <f>F168</f>
        <v>1276141</v>
      </c>
      <c r="G167" s="825">
        <f>G168</f>
        <v>149745</v>
      </c>
    </row>
    <row r="168" spans="1:7" s="359" customFormat="1">
      <c r="A168" s="48"/>
      <c r="B168" s="786"/>
      <c r="C168" s="787"/>
      <c r="D168" s="788"/>
      <c r="E168" s="835" t="s">
        <v>18</v>
      </c>
      <c r="F168" s="382">
        <v>1276141</v>
      </c>
      <c r="G168" s="727">
        <v>149745</v>
      </c>
    </row>
    <row r="169" spans="1:7" s="359" customFormat="1">
      <c r="A169" s="48"/>
      <c r="B169" s="786"/>
      <c r="C169" s="787"/>
      <c r="D169" s="788"/>
      <c r="E169" s="542" t="s">
        <v>102</v>
      </c>
      <c r="F169" s="382"/>
      <c r="G169" s="825"/>
    </row>
    <row r="170" spans="1:7" s="359" customFormat="1">
      <c r="A170" s="48"/>
      <c r="B170" s="786"/>
      <c r="C170" s="787"/>
      <c r="D170" s="788"/>
      <c r="E170" s="834" t="s">
        <v>4</v>
      </c>
      <c r="F170" s="832">
        <f>F171</f>
        <v>1463300</v>
      </c>
      <c r="G170" s="684">
        <f>G171</f>
        <v>146302</v>
      </c>
    </row>
    <row r="171" spans="1:7" s="359" customFormat="1">
      <c r="A171" s="48"/>
      <c r="B171" s="786"/>
      <c r="C171" s="787"/>
      <c r="D171" s="788"/>
      <c r="E171" s="835" t="s">
        <v>11</v>
      </c>
      <c r="F171" s="849">
        <f>F172</f>
        <v>1463300</v>
      </c>
      <c r="G171" s="794">
        <f>G172</f>
        <v>146302</v>
      </c>
    </row>
    <row r="172" spans="1:7" s="359" customFormat="1">
      <c r="A172" s="48"/>
      <c r="B172" s="786"/>
      <c r="C172" s="787"/>
      <c r="D172" s="788"/>
      <c r="E172" s="835" t="s">
        <v>12</v>
      </c>
      <c r="F172" s="382">
        <v>1463300</v>
      </c>
      <c r="G172" s="727">
        <v>146302</v>
      </c>
    </row>
    <row r="173" spans="1:7" s="359" customFormat="1">
      <c r="A173" s="48"/>
      <c r="B173" s="786"/>
      <c r="C173" s="787"/>
      <c r="D173" s="788"/>
      <c r="E173" s="834" t="s">
        <v>13</v>
      </c>
      <c r="F173" s="832">
        <f t="shared" ref="F173:G173" si="5">F174</f>
        <v>1463300</v>
      </c>
      <c r="G173" s="684">
        <f t="shared" si="5"/>
        <v>146302</v>
      </c>
    </row>
    <row r="174" spans="1:7" s="359" customFormat="1">
      <c r="A174" s="48"/>
      <c r="B174" s="786"/>
      <c r="C174" s="787"/>
      <c r="D174" s="788"/>
      <c r="E174" s="835" t="s">
        <v>14</v>
      </c>
      <c r="F174" s="391">
        <f>F175+F178</f>
        <v>1463300</v>
      </c>
      <c r="G174" s="836">
        <f>G175+G178</f>
        <v>146302</v>
      </c>
    </row>
    <row r="175" spans="1:7" s="359" customFormat="1">
      <c r="A175" s="48"/>
      <c r="B175" s="786"/>
      <c r="C175" s="787"/>
      <c r="D175" s="788"/>
      <c r="E175" s="835" t="s">
        <v>15</v>
      </c>
      <c r="F175" s="382">
        <f>F177+F176</f>
        <v>551770</v>
      </c>
      <c r="G175" s="727">
        <f>G177</f>
        <v>6115</v>
      </c>
    </row>
    <row r="176" spans="1:7" s="359" customFormat="1">
      <c r="A176" s="48"/>
      <c r="B176" s="786"/>
      <c r="C176" s="787"/>
      <c r="D176" s="788"/>
      <c r="E176" s="835" t="s">
        <v>16</v>
      </c>
      <c r="F176" s="382">
        <v>551770</v>
      </c>
      <c r="G176" s="727"/>
    </row>
    <row r="177" spans="1:7" s="359" customFormat="1">
      <c r="A177" s="48"/>
      <c r="B177" s="786"/>
      <c r="C177" s="787"/>
      <c r="D177" s="788"/>
      <c r="E177" s="835" t="s">
        <v>17</v>
      </c>
      <c r="F177" s="382"/>
      <c r="G177" s="727">
        <v>6115</v>
      </c>
    </row>
    <row r="178" spans="1:7" s="359" customFormat="1">
      <c r="A178" s="48"/>
      <c r="B178" s="786"/>
      <c r="C178" s="787"/>
      <c r="D178" s="788"/>
      <c r="E178" s="835" t="s">
        <v>53</v>
      </c>
      <c r="F178" s="382">
        <f>F179</f>
        <v>911530</v>
      </c>
      <c r="G178" s="825">
        <f>G179</f>
        <v>140187</v>
      </c>
    </row>
    <row r="179" spans="1:7" s="359" customFormat="1">
      <c r="A179" s="48"/>
      <c r="B179" s="786"/>
      <c r="C179" s="787"/>
      <c r="D179" s="788"/>
      <c r="E179" s="835" t="s">
        <v>18</v>
      </c>
      <c r="F179" s="382">
        <v>911530</v>
      </c>
      <c r="G179" s="727">
        <v>140187</v>
      </c>
    </row>
    <row r="180" spans="1:7" s="359" customFormat="1">
      <c r="A180" s="48"/>
      <c r="B180" s="786"/>
      <c r="C180" s="787"/>
      <c r="D180" s="788"/>
      <c r="E180" s="542" t="s">
        <v>121</v>
      </c>
      <c r="F180" s="382"/>
      <c r="G180" s="825"/>
    </row>
    <row r="181" spans="1:7" s="359" customFormat="1">
      <c r="A181" s="48"/>
      <c r="B181" s="786"/>
      <c r="C181" s="787"/>
      <c r="D181" s="788"/>
      <c r="E181" s="834" t="s">
        <v>4</v>
      </c>
      <c r="F181" s="832">
        <f>F182</f>
        <v>1159456</v>
      </c>
      <c r="G181" s="684">
        <f>G182</f>
        <v>136560</v>
      </c>
    </row>
    <row r="182" spans="1:7" s="359" customFormat="1">
      <c r="A182" s="48"/>
      <c r="B182" s="786"/>
      <c r="C182" s="787"/>
      <c r="D182" s="788"/>
      <c r="E182" s="835" t="s">
        <v>11</v>
      </c>
      <c r="F182" s="849">
        <f>F183</f>
        <v>1159456</v>
      </c>
      <c r="G182" s="794">
        <f>G183</f>
        <v>136560</v>
      </c>
    </row>
    <row r="183" spans="1:7" s="359" customFormat="1">
      <c r="A183" s="48"/>
      <c r="B183" s="786"/>
      <c r="C183" s="787"/>
      <c r="D183" s="788"/>
      <c r="E183" s="835" t="s">
        <v>12</v>
      </c>
      <c r="F183" s="382">
        <v>1159456</v>
      </c>
      <c r="G183" s="727">
        <v>136560</v>
      </c>
    </row>
    <row r="184" spans="1:7" s="359" customFormat="1">
      <c r="A184" s="48"/>
      <c r="B184" s="786"/>
      <c r="C184" s="787"/>
      <c r="D184" s="788"/>
      <c r="E184" s="834" t="s">
        <v>13</v>
      </c>
      <c r="F184" s="832">
        <f t="shared" ref="F184:G184" si="6">F185</f>
        <v>1159456</v>
      </c>
      <c r="G184" s="684">
        <f t="shared" si="6"/>
        <v>136560</v>
      </c>
    </row>
    <row r="185" spans="1:7" s="359" customFormat="1">
      <c r="A185" s="48"/>
      <c r="B185" s="786"/>
      <c r="C185" s="787"/>
      <c r="D185" s="788"/>
      <c r="E185" s="835" t="s">
        <v>14</v>
      </c>
      <c r="F185" s="391">
        <f>F186+F189</f>
        <v>1159456</v>
      </c>
      <c r="G185" s="836">
        <f>G186+G189</f>
        <v>136560</v>
      </c>
    </row>
    <row r="186" spans="1:7" s="359" customFormat="1">
      <c r="A186" s="48"/>
      <c r="B186" s="786"/>
      <c r="C186" s="787"/>
      <c r="D186" s="788"/>
      <c r="E186" s="835" t="s">
        <v>15</v>
      </c>
      <c r="F186" s="382">
        <f>F188+F187</f>
        <v>551770</v>
      </c>
      <c r="G186" s="727">
        <f>G188</f>
        <v>5929</v>
      </c>
    </row>
    <row r="187" spans="1:7" s="359" customFormat="1">
      <c r="A187" s="48"/>
      <c r="B187" s="786"/>
      <c r="C187" s="787"/>
      <c r="D187" s="788"/>
      <c r="E187" s="835" t="s">
        <v>16</v>
      </c>
      <c r="F187" s="382">
        <v>551770</v>
      </c>
      <c r="G187" s="727"/>
    </row>
    <row r="188" spans="1:7" s="359" customFormat="1">
      <c r="A188" s="48"/>
      <c r="B188" s="786"/>
      <c r="C188" s="787"/>
      <c r="D188" s="788"/>
      <c r="E188" s="835" t="s">
        <v>17</v>
      </c>
      <c r="F188" s="382"/>
      <c r="G188" s="727">
        <f>5178+751</f>
        <v>5929</v>
      </c>
    </row>
    <row r="189" spans="1:7" s="359" customFormat="1">
      <c r="A189" s="48"/>
      <c r="B189" s="786"/>
      <c r="C189" s="787"/>
      <c r="D189" s="788"/>
      <c r="E189" s="835" t="s">
        <v>53</v>
      </c>
      <c r="F189" s="382">
        <f>F190</f>
        <v>607686</v>
      </c>
      <c r="G189" s="825">
        <f>G190</f>
        <v>130631</v>
      </c>
    </row>
    <row r="190" spans="1:7" s="359" customFormat="1">
      <c r="A190" s="48"/>
      <c r="B190" s="786"/>
      <c r="C190" s="787"/>
      <c r="D190" s="788"/>
      <c r="E190" s="835" t="s">
        <v>18</v>
      </c>
      <c r="F190" s="382">
        <v>607686</v>
      </c>
      <c r="G190" s="727">
        <f>39204+91427</f>
        <v>130631</v>
      </c>
    </row>
    <row r="191" spans="1:7" s="359" customFormat="1" ht="13.5">
      <c r="A191" s="764"/>
      <c r="B191" s="786"/>
      <c r="C191" s="787"/>
      <c r="D191" s="788"/>
      <c r="E191" s="542" t="s">
        <v>122</v>
      </c>
      <c r="F191" s="382"/>
      <c r="G191" s="825"/>
    </row>
    <row r="192" spans="1:7" s="359" customFormat="1" ht="13.5">
      <c r="A192" s="764"/>
      <c r="B192" s="786"/>
      <c r="C192" s="787"/>
      <c r="D192" s="788"/>
      <c r="E192" s="834" t="s">
        <v>4</v>
      </c>
      <c r="F192" s="832">
        <f>F193</f>
        <v>0</v>
      </c>
      <c r="G192" s="684">
        <f>G193</f>
        <v>136560</v>
      </c>
    </row>
    <row r="193" spans="1:8" s="359" customFormat="1" ht="13.5">
      <c r="A193" s="764"/>
      <c r="B193" s="786"/>
      <c r="C193" s="787"/>
      <c r="D193" s="788"/>
      <c r="E193" s="835" t="s">
        <v>11</v>
      </c>
      <c r="F193" s="849">
        <f>F194</f>
        <v>0</v>
      </c>
      <c r="G193" s="794">
        <f>G194</f>
        <v>136560</v>
      </c>
    </row>
    <row r="194" spans="1:8" s="359" customFormat="1" ht="13.5">
      <c r="A194" s="764"/>
      <c r="B194" s="786"/>
      <c r="C194" s="787"/>
      <c r="D194" s="788"/>
      <c r="E194" s="835" t="s">
        <v>12</v>
      </c>
      <c r="F194" s="382"/>
      <c r="G194" s="825">
        <v>136560</v>
      </c>
    </row>
    <row r="195" spans="1:8" s="359" customFormat="1" ht="13.5">
      <c r="A195" s="764"/>
      <c r="B195" s="786"/>
      <c r="C195" s="787"/>
      <c r="D195" s="788"/>
      <c r="E195" s="834" t="s">
        <v>13</v>
      </c>
      <c r="F195" s="832">
        <f t="shared" ref="F195:G195" si="7">F196</f>
        <v>0</v>
      </c>
      <c r="G195" s="833">
        <f t="shared" si="7"/>
        <v>136560</v>
      </c>
    </row>
    <row r="196" spans="1:8" s="359" customFormat="1" ht="13.5">
      <c r="A196" s="764"/>
      <c r="B196" s="786"/>
      <c r="C196" s="787"/>
      <c r="D196" s="788"/>
      <c r="E196" s="835" t="s">
        <v>14</v>
      </c>
      <c r="F196" s="391">
        <f>F197+F200</f>
        <v>0</v>
      </c>
      <c r="G196" s="836">
        <f>G197+G200</f>
        <v>136560</v>
      </c>
    </row>
    <row r="197" spans="1:8" s="359" customFormat="1" ht="13.5">
      <c r="A197" s="764"/>
      <c r="B197" s="786"/>
      <c r="C197" s="787"/>
      <c r="D197" s="788"/>
      <c r="E197" s="835" t="s">
        <v>15</v>
      </c>
      <c r="F197" s="382">
        <f>F199+F198</f>
        <v>0</v>
      </c>
      <c r="G197" s="825">
        <f>G199+G198</f>
        <v>5929</v>
      </c>
    </row>
    <row r="198" spans="1:8" s="359" customFormat="1" ht="13.5">
      <c r="A198" s="764"/>
      <c r="B198" s="786"/>
      <c r="C198" s="787"/>
      <c r="D198" s="788"/>
      <c r="E198" s="835" t="s">
        <v>16</v>
      </c>
      <c r="F198" s="382"/>
      <c r="G198" s="727"/>
    </row>
    <row r="199" spans="1:8" s="359" customFormat="1" ht="13.5">
      <c r="A199" s="764"/>
      <c r="B199" s="786"/>
      <c r="C199" s="787"/>
      <c r="D199" s="788"/>
      <c r="E199" s="835" t="s">
        <v>17</v>
      </c>
      <c r="F199" s="382"/>
      <c r="G199" s="727">
        <f>5178+751</f>
        <v>5929</v>
      </c>
    </row>
    <row r="200" spans="1:8" s="359" customFormat="1">
      <c r="A200" s="48"/>
      <c r="B200" s="786"/>
      <c r="C200" s="787"/>
      <c r="D200" s="788"/>
      <c r="E200" s="835" t="s">
        <v>53</v>
      </c>
      <c r="F200" s="382">
        <f>F201</f>
        <v>0</v>
      </c>
      <c r="G200" s="727">
        <f>G201</f>
        <v>130631</v>
      </c>
    </row>
    <row r="201" spans="1:8" s="359" customFormat="1" ht="13.5" thickBot="1">
      <c r="A201" s="48"/>
      <c r="B201" s="795"/>
      <c r="C201" s="796"/>
      <c r="D201" s="797"/>
      <c r="E201" s="850" t="s">
        <v>18</v>
      </c>
      <c r="F201" s="851"/>
      <c r="G201" s="798">
        <f>39204+91427</f>
        <v>130631</v>
      </c>
    </row>
    <row r="202" spans="1:8" s="359" customFormat="1" ht="208.9" customHeight="1" thickBot="1">
      <c r="B202" s="1056" t="s">
        <v>302</v>
      </c>
      <c r="C202" s="1057"/>
      <c r="D202" s="1057"/>
      <c r="E202" s="1057"/>
      <c r="F202" s="1057"/>
      <c r="G202" s="1058"/>
    </row>
    <row r="203" spans="1:8" s="359" customFormat="1">
      <c r="B203" s="775"/>
      <c r="C203" s="775"/>
      <c r="D203" s="775"/>
      <c r="E203" s="775"/>
      <c r="F203" s="775"/>
      <c r="G203" s="775"/>
    </row>
    <row r="204" spans="1:8" s="359" customFormat="1" ht="13.5" customHeight="1">
      <c r="B204" s="56" t="s">
        <v>294</v>
      </c>
      <c r="C204" s="153"/>
      <c r="D204" s="153"/>
      <c r="E204" s="1004"/>
      <c r="F204" s="1004"/>
      <c r="G204" s="1004"/>
    </row>
    <row r="205" spans="1:8" s="359" customFormat="1" ht="13.5" customHeight="1" thickBot="1">
      <c r="B205" s="56"/>
      <c r="C205" s="153"/>
      <c r="D205" s="153"/>
      <c r="E205" s="804"/>
      <c r="F205" s="804"/>
      <c r="G205" s="804"/>
    </row>
    <row r="206" spans="1:8" s="359" customFormat="1" ht="14.25" customHeight="1">
      <c r="A206" s="645">
        <f>A119</f>
        <v>7</v>
      </c>
      <c r="B206" s="826" t="s">
        <v>109</v>
      </c>
      <c r="C206" s="255"/>
      <c r="D206" s="255"/>
      <c r="E206" s="254" t="s">
        <v>109</v>
      </c>
      <c r="F206" s="255"/>
      <c r="G206" s="256"/>
      <c r="H206" s="776" t="s">
        <v>41</v>
      </c>
    </row>
    <row r="207" spans="1:8" s="359" customFormat="1" ht="13.5" customHeight="1">
      <c r="B207" s="837" t="s">
        <v>49</v>
      </c>
      <c r="C207" s="817"/>
      <c r="D207" s="817"/>
      <c r="E207" s="233" t="s">
        <v>42</v>
      </c>
      <c r="F207" s="777"/>
      <c r="G207" s="258"/>
    </row>
    <row r="208" spans="1:8" s="359" customFormat="1" ht="13.5" customHeight="1">
      <c r="B208" s="383" t="s">
        <v>39</v>
      </c>
      <c r="C208" s="817"/>
      <c r="D208" s="817"/>
      <c r="E208" s="778" t="s">
        <v>84</v>
      </c>
      <c r="F208" s="779"/>
      <c r="G208" s="780"/>
    </row>
    <row r="209" spans="1:9" s="359" customFormat="1" ht="32.25" customHeight="1">
      <c r="B209" s="827" t="s">
        <v>114</v>
      </c>
      <c r="C209" s="384">
        <v>8652472</v>
      </c>
      <c r="D209" s="384">
        <v>116753</v>
      </c>
      <c r="E209" s="781" t="s">
        <v>49</v>
      </c>
      <c r="F209" s="784"/>
      <c r="G209" s="785"/>
    </row>
    <row r="210" spans="1:9" s="359" customFormat="1">
      <c r="B210" s="380"/>
      <c r="C210" s="384"/>
      <c r="D210" s="816"/>
      <c r="E210" s="841" t="s">
        <v>4</v>
      </c>
      <c r="F210" s="842">
        <v>437604646</v>
      </c>
      <c r="G210" s="379">
        <f>G211+G212+G217</f>
        <v>116753</v>
      </c>
    </row>
    <row r="211" spans="1:9" s="359" customFormat="1" ht="25.5">
      <c r="B211" s="380"/>
      <c r="C211" s="817"/>
      <c r="D211" s="830"/>
      <c r="E211" s="831" t="s">
        <v>5</v>
      </c>
      <c r="F211" s="789">
        <v>3979658</v>
      </c>
      <c r="G211" s="528"/>
    </row>
    <row r="212" spans="1:9" s="359" customFormat="1">
      <c r="B212" s="380"/>
      <c r="C212" s="817"/>
      <c r="D212" s="816"/>
      <c r="E212" s="831" t="s">
        <v>6</v>
      </c>
      <c r="F212" s="789">
        <v>210000</v>
      </c>
      <c r="G212" s="528"/>
    </row>
    <row r="213" spans="1:9" s="359" customFormat="1">
      <c r="B213" s="392"/>
      <c r="C213" s="838"/>
      <c r="D213" s="830"/>
      <c r="E213" s="831" t="s">
        <v>7</v>
      </c>
      <c r="F213" s="789">
        <v>210000</v>
      </c>
      <c r="G213" s="528"/>
    </row>
    <row r="214" spans="1:9" s="359" customFormat="1">
      <c r="B214" s="380"/>
      <c r="C214" s="817"/>
      <c r="D214" s="816"/>
      <c r="E214" s="831" t="s">
        <v>8</v>
      </c>
      <c r="F214" s="789">
        <v>210000</v>
      </c>
      <c r="G214" s="528"/>
    </row>
    <row r="215" spans="1:9" s="359" customFormat="1" ht="25.5">
      <c r="B215" s="819"/>
      <c r="C215" s="820"/>
      <c r="D215" s="528"/>
      <c r="E215" s="831" t="s">
        <v>9</v>
      </c>
      <c r="F215" s="789">
        <v>210000</v>
      </c>
      <c r="G215" s="528"/>
    </row>
    <row r="216" spans="1:9" s="359" customFormat="1" ht="25.5">
      <c r="B216" s="819"/>
      <c r="C216" s="820"/>
      <c r="D216" s="528"/>
      <c r="E216" s="831" t="s">
        <v>112</v>
      </c>
      <c r="F216" s="789">
        <v>210000</v>
      </c>
      <c r="G216" s="528"/>
    </row>
    <row r="217" spans="1:9" s="359" customFormat="1">
      <c r="B217" s="380"/>
      <c r="C217" s="817"/>
      <c r="D217" s="816"/>
      <c r="E217" s="831" t="s">
        <v>11</v>
      </c>
      <c r="F217" s="789">
        <v>433414988</v>
      </c>
      <c r="G217" s="528">
        <f>G218</f>
        <v>116753</v>
      </c>
      <c r="I217" s="360"/>
    </row>
    <row r="218" spans="1:9" s="359" customFormat="1">
      <c r="B218" s="392"/>
      <c r="C218" s="838"/>
      <c r="D218" s="830"/>
      <c r="E218" s="831" t="s">
        <v>12</v>
      </c>
      <c r="F218" s="789">
        <v>433414988</v>
      </c>
      <c r="G218" s="816">
        <v>116753</v>
      </c>
    </row>
    <row r="219" spans="1:9" s="359" customFormat="1">
      <c r="A219" s="330"/>
      <c r="B219" s="380"/>
      <c r="C219" s="817"/>
      <c r="D219" s="816"/>
      <c r="E219" s="841" t="s">
        <v>13</v>
      </c>
      <c r="F219" s="842">
        <v>437604646</v>
      </c>
      <c r="G219" s="379">
        <f>G220+G236</f>
        <v>116753</v>
      </c>
    </row>
    <row r="220" spans="1:9" s="359" customFormat="1">
      <c r="B220" s="819"/>
      <c r="C220" s="820"/>
      <c r="D220" s="528"/>
      <c r="E220" s="831" t="s">
        <v>14</v>
      </c>
      <c r="F220" s="789">
        <v>390549185</v>
      </c>
      <c r="G220" s="821">
        <f>G221+G224+G227+G229</f>
        <v>116753</v>
      </c>
    </row>
    <row r="221" spans="1:9" s="359" customFormat="1">
      <c r="B221" s="819"/>
      <c r="C221" s="820"/>
      <c r="D221" s="528"/>
      <c r="E221" s="831" t="s">
        <v>15</v>
      </c>
      <c r="F221" s="789">
        <v>383163890</v>
      </c>
      <c r="G221" s="821">
        <f>G222+G223</f>
        <v>4635</v>
      </c>
    </row>
    <row r="222" spans="1:9" s="359" customFormat="1">
      <c r="B222" s="380"/>
      <c r="C222" s="817"/>
      <c r="D222" s="816"/>
      <c r="E222" s="831" t="s">
        <v>16</v>
      </c>
      <c r="F222" s="789">
        <v>276710579</v>
      </c>
      <c r="G222" s="816"/>
    </row>
    <row r="223" spans="1:9" s="359" customFormat="1">
      <c r="A223" s="702"/>
      <c r="B223" s="392"/>
      <c r="C223" s="838"/>
      <c r="D223" s="830"/>
      <c r="E223" s="831" t="s">
        <v>17</v>
      </c>
      <c r="F223" s="789">
        <v>106453311</v>
      </c>
      <c r="G223" s="528">
        <f>3698+937</f>
        <v>4635</v>
      </c>
    </row>
    <row r="224" spans="1:9" s="359" customFormat="1" ht="12.75" customHeight="1">
      <c r="A224" s="768"/>
      <c r="B224" s="380"/>
      <c r="C224" s="817"/>
      <c r="D224" s="816"/>
      <c r="E224" s="831" t="s">
        <v>53</v>
      </c>
      <c r="F224" s="789">
        <v>5764932</v>
      </c>
      <c r="G224" s="528">
        <f>G225+G226</f>
        <v>112118</v>
      </c>
    </row>
    <row r="225" spans="1:9" s="359" customFormat="1">
      <c r="A225" s="768"/>
      <c r="B225" s="819"/>
      <c r="C225" s="820"/>
      <c r="D225" s="528"/>
      <c r="E225" s="831" t="s">
        <v>18</v>
      </c>
      <c r="F225" s="789">
        <v>5504220</v>
      </c>
      <c r="G225" s="528">
        <f>36354+75764</f>
        <v>112118</v>
      </c>
    </row>
    <row r="226" spans="1:9" s="359" customFormat="1">
      <c r="A226" s="768"/>
      <c r="B226" s="819"/>
      <c r="C226" s="820"/>
      <c r="D226" s="528"/>
      <c r="E226" s="831" t="s">
        <v>63</v>
      </c>
      <c r="F226" s="789">
        <v>260712</v>
      </c>
      <c r="G226" s="528"/>
    </row>
    <row r="227" spans="1:9" s="359" customFormat="1" ht="25.5">
      <c r="A227" s="768"/>
      <c r="B227" s="380"/>
      <c r="C227" s="817"/>
      <c r="D227" s="816"/>
      <c r="E227" s="831" t="s">
        <v>43</v>
      </c>
      <c r="F227" s="789">
        <v>146873</v>
      </c>
      <c r="G227" s="528"/>
    </row>
    <row r="228" spans="1:9" s="359" customFormat="1">
      <c r="A228" s="768"/>
      <c r="B228" s="392"/>
      <c r="C228" s="838"/>
      <c r="D228" s="830"/>
      <c r="E228" s="831" t="s">
        <v>44</v>
      </c>
      <c r="F228" s="789">
        <v>146873</v>
      </c>
      <c r="G228" s="528"/>
    </row>
    <row r="229" spans="1:9" s="359" customFormat="1" ht="25.5">
      <c r="A229" s="768"/>
      <c r="B229" s="380"/>
      <c r="C229" s="817"/>
      <c r="D229" s="816"/>
      <c r="E229" s="831" t="s">
        <v>31</v>
      </c>
      <c r="F229" s="789">
        <v>1473490</v>
      </c>
      <c r="G229" s="528"/>
      <c r="I229" s="471"/>
    </row>
    <row r="230" spans="1:9" s="359" customFormat="1" ht="30.75" customHeight="1">
      <c r="A230" s="768"/>
      <c r="B230" s="819"/>
      <c r="C230" s="820"/>
      <c r="D230" s="528"/>
      <c r="E230" s="831" t="s">
        <v>32</v>
      </c>
      <c r="F230" s="789">
        <v>481485</v>
      </c>
      <c r="G230" s="528"/>
    </row>
    <row r="231" spans="1:9" s="359" customFormat="1" ht="25.5">
      <c r="A231" s="768"/>
      <c r="B231" s="819"/>
      <c r="C231" s="820"/>
      <c r="D231" s="528"/>
      <c r="E231" s="831" t="s">
        <v>19</v>
      </c>
      <c r="F231" s="789">
        <v>108</v>
      </c>
      <c r="G231" s="528"/>
    </row>
    <row r="232" spans="1:9" s="359" customFormat="1" ht="27.75" customHeight="1">
      <c r="A232" s="768"/>
      <c r="B232" s="380"/>
      <c r="C232" s="817"/>
      <c r="D232" s="816"/>
      <c r="E232" s="831" t="s">
        <v>33</v>
      </c>
      <c r="F232" s="789">
        <v>481377</v>
      </c>
      <c r="G232" s="528"/>
    </row>
    <row r="233" spans="1:9" s="359" customFormat="1" ht="25.5">
      <c r="A233" s="768"/>
      <c r="B233" s="819"/>
      <c r="C233" s="820"/>
      <c r="D233" s="528"/>
      <c r="E233" s="831" t="s">
        <v>34</v>
      </c>
      <c r="F233" s="789">
        <v>481377</v>
      </c>
      <c r="G233" s="528"/>
    </row>
    <row r="234" spans="1:9" s="359" customFormat="1" ht="25.5">
      <c r="A234" s="768"/>
      <c r="B234" s="819"/>
      <c r="C234" s="820"/>
      <c r="D234" s="528"/>
      <c r="E234" s="831" t="s">
        <v>38</v>
      </c>
      <c r="F234" s="789">
        <v>992005</v>
      </c>
      <c r="G234" s="528"/>
    </row>
    <row r="235" spans="1:9" s="359" customFormat="1" ht="38.25">
      <c r="A235" s="768"/>
      <c r="B235" s="819"/>
      <c r="C235" s="820"/>
      <c r="D235" s="528"/>
      <c r="E235" s="831" t="s">
        <v>90</v>
      </c>
      <c r="F235" s="789">
        <v>992005</v>
      </c>
      <c r="G235" s="528"/>
    </row>
    <row r="236" spans="1:9" s="359" customFormat="1">
      <c r="A236" s="768"/>
      <c r="B236" s="819"/>
      <c r="C236" s="820"/>
      <c r="D236" s="528"/>
      <c r="E236" s="831" t="s">
        <v>20</v>
      </c>
      <c r="F236" s="789">
        <v>47055461</v>
      </c>
      <c r="G236" s="528">
        <f>G237</f>
        <v>0</v>
      </c>
    </row>
    <row r="237" spans="1:9" s="359" customFormat="1" ht="13.5" thickBot="1">
      <c r="A237" s="768"/>
      <c r="B237" s="819"/>
      <c r="C237" s="820"/>
      <c r="D237" s="528"/>
      <c r="E237" s="843" t="s">
        <v>21</v>
      </c>
      <c r="F237" s="844">
        <v>47055461</v>
      </c>
      <c r="G237" s="845"/>
    </row>
    <row r="238" spans="1:9" s="359" customFormat="1" ht="13.5">
      <c r="A238" s="72"/>
      <c r="B238" s="826" t="s">
        <v>109</v>
      </c>
      <c r="C238" s="255"/>
      <c r="D238" s="255"/>
      <c r="E238" s="254" t="s">
        <v>109</v>
      </c>
      <c r="F238" s="255"/>
      <c r="G238" s="256"/>
      <c r="H238" s="800"/>
    </row>
    <row r="239" spans="1:9" s="359" customFormat="1">
      <c r="A239" s="60"/>
      <c r="B239" s="837" t="s">
        <v>93</v>
      </c>
      <c r="C239" s="817"/>
      <c r="D239" s="817"/>
      <c r="E239" s="233" t="s">
        <v>42</v>
      </c>
      <c r="F239" s="777"/>
      <c r="G239" s="258"/>
    </row>
    <row r="240" spans="1:9" s="359" customFormat="1">
      <c r="B240" s="383" t="s">
        <v>39</v>
      </c>
      <c r="C240" s="817"/>
      <c r="D240" s="817"/>
      <c r="E240" s="778" t="s">
        <v>84</v>
      </c>
      <c r="F240" s="779"/>
      <c r="G240" s="780"/>
    </row>
    <row r="241" spans="1:9" s="359" customFormat="1" ht="34.15" customHeight="1">
      <c r="B241" s="827" t="s">
        <v>114</v>
      </c>
      <c r="C241" s="384">
        <v>4167475</v>
      </c>
      <c r="D241" s="816">
        <v>156048</v>
      </c>
      <c r="E241" s="781" t="s">
        <v>93</v>
      </c>
      <c r="F241" s="784"/>
      <c r="G241" s="785"/>
    </row>
    <row r="242" spans="1:9" s="359" customFormat="1">
      <c r="B242" s="380"/>
      <c r="C242" s="384"/>
      <c r="D242" s="830"/>
      <c r="E242" s="841" t="s">
        <v>4</v>
      </c>
      <c r="F242" s="842">
        <v>399403945</v>
      </c>
      <c r="G242" s="379">
        <f>G243+G244+G249</f>
        <v>156048</v>
      </c>
      <c r="I242" s="360"/>
    </row>
    <row r="243" spans="1:9" s="359" customFormat="1" ht="25.5">
      <c r="B243" s="380"/>
      <c r="C243" s="817"/>
      <c r="D243" s="816"/>
      <c r="E243" s="831" t="s">
        <v>5</v>
      </c>
      <c r="F243" s="789">
        <v>3979658</v>
      </c>
      <c r="G243" s="528"/>
    </row>
    <row r="244" spans="1:9" s="359" customFormat="1">
      <c r="B244" s="380"/>
      <c r="C244" s="817"/>
      <c r="D244" s="816"/>
      <c r="E244" s="831" t="s">
        <v>6</v>
      </c>
      <c r="F244" s="789">
        <v>210000</v>
      </c>
      <c r="G244" s="528"/>
    </row>
    <row r="245" spans="1:9" s="359" customFormat="1">
      <c r="B245" s="392"/>
      <c r="C245" s="838"/>
      <c r="D245" s="830"/>
      <c r="E245" s="831" t="s">
        <v>7</v>
      </c>
      <c r="F245" s="789">
        <v>210000</v>
      </c>
      <c r="G245" s="528"/>
    </row>
    <row r="246" spans="1:9" s="359" customFormat="1">
      <c r="B246" s="380"/>
      <c r="C246" s="817"/>
      <c r="D246" s="816"/>
      <c r="E246" s="831" t="s">
        <v>8</v>
      </c>
      <c r="F246" s="789">
        <v>210000</v>
      </c>
      <c r="G246" s="528"/>
    </row>
    <row r="247" spans="1:9" s="359" customFormat="1" ht="25.5">
      <c r="B247" s="380"/>
      <c r="C247" s="817"/>
      <c r="D247" s="816"/>
      <c r="E247" s="831" t="s">
        <v>9</v>
      </c>
      <c r="F247" s="789">
        <v>210000</v>
      </c>
      <c r="G247" s="528"/>
    </row>
    <row r="248" spans="1:9" s="359" customFormat="1" ht="25.5">
      <c r="B248" s="380"/>
      <c r="C248" s="817"/>
      <c r="D248" s="816"/>
      <c r="E248" s="831" t="s">
        <v>112</v>
      </c>
      <c r="F248" s="789">
        <v>210000</v>
      </c>
      <c r="G248" s="528"/>
    </row>
    <row r="249" spans="1:9" s="359" customFormat="1">
      <c r="B249" s="380"/>
      <c r="C249" s="817"/>
      <c r="D249" s="816"/>
      <c r="E249" s="831" t="s">
        <v>11</v>
      </c>
      <c r="F249" s="789">
        <v>395214287</v>
      </c>
      <c r="G249" s="528">
        <f>G250</f>
        <v>156048</v>
      </c>
    </row>
    <row r="250" spans="1:9" s="359" customFormat="1">
      <c r="B250" s="392"/>
      <c r="C250" s="838"/>
      <c r="D250" s="830"/>
      <c r="E250" s="831" t="s">
        <v>12</v>
      </c>
      <c r="F250" s="789">
        <v>395214287</v>
      </c>
      <c r="G250" s="816">
        <v>156048</v>
      </c>
    </row>
    <row r="251" spans="1:9" s="359" customFormat="1">
      <c r="A251" s="330"/>
      <c r="B251" s="380"/>
      <c r="C251" s="817"/>
      <c r="D251" s="816"/>
      <c r="E251" s="841" t="s">
        <v>13</v>
      </c>
      <c r="F251" s="842">
        <v>399403945</v>
      </c>
      <c r="G251" s="379">
        <f>G252+G268</f>
        <v>156048</v>
      </c>
    </row>
    <row r="252" spans="1:9" s="359" customFormat="1">
      <c r="B252" s="380"/>
      <c r="C252" s="817"/>
      <c r="D252" s="816"/>
      <c r="E252" s="831" t="s">
        <v>14</v>
      </c>
      <c r="F252" s="789">
        <v>391100612</v>
      </c>
      <c r="G252" s="821">
        <f>G253+G256+G259+G261</f>
        <v>156048</v>
      </c>
    </row>
    <row r="253" spans="1:9" s="359" customFormat="1">
      <c r="B253" s="392"/>
      <c r="C253" s="838"/>
      <c r="D253" s="830"/>
      <c r="E253" s="831" t="s">
        <v>15</v>
      </c>
      <c r="F253" s="789">
        <v>383886374</v>
      </c>
      <c r="G253" s="821">
        <f>G254+G255</f>
        <v>6303</v>
      </c>
    </row>
    <row r="254" spans="1:9" s="359" customFormat="1">
      <c r="B254" s="380"/>
      <c r="C254" s="817"/>
      <c r="D254" s="816"/>
      <c r="E254" s="831" t="s">
        <v>16</v>
      </c>
      <c r="F254" s="789">
        <v>276302330</v>
      </c>
      <c r="G254" s="816"/>
    </row>
    <row r="255" spans="1:9" s="359" customFormat="1">
      <c r="A255" s="702"/>
      <c r="B255" s="380"/>
      <c r="C255" s="817"/>
      <c r="D255" s="816"/>
      <c r="E255" s="831" t="s">
        <v>17</v>
      </c>
      <c r="F255" s="789">
        <v>107584044</v>
      </c>
      <c r="G255" s="528">
        <f>5178+1125</f>
        <v>6303</v>
      </c>
    </row>
    <row r="256" spans="1:9" s="359" customFormat="1" ht="12.75" customHeight="1">
      <c r="A256" s="768"/>
      <c r="B256" s="392"/>
      <c r="C256" s="838"/>
      <c r="D256" s="830"/>
      <c r="E256" s="831" t="s">
        <v>53</v>
      </c>
      <c r="F256" s="789">
        <v>5406982</v>
      </c>
      <c r="G256" s="528">
        <f>G257+G258</f>
        <v>149745</v>
      </c>
    </row>
    <row r="257" spans="1:9" s="359" customFormat="1">
      <c r="A257" s="768"/>
      <c r="B257" s="380"/>
      <c r="C257" s="817"/>
      <c r="D257" s="816"/>
      <c r="E257" s="831" t="s">
        <v>18</v>
      </c>
      <c r="F257" s="789">
        <v>5146270</v>
      </c>
      <c r="G257" s="528">
        <f>48557+101188</f>
        <v>149745</v>
      </c>
    </row>
    <row r="258" spans="1:9" s="359" customFormat="1">
      <c r="A258" s="768"/>
      <c r="B258" s="380"/>
      <c r="C258" s="817"/>
      <c r="D258" s="816"/>
      <c r="E258" s="831" t="s">
        <v>63</v>
      </c>
      <c r="F258" s="789">
        <v>260712</v>
      </c>
      <c r="G258" s="528"/>
    </row>
    <row r="259" spans="1:9" s="359" customFormat="1" ht="25.5">
      <c r="A259" s="768"/>
      <c r="B259" s="392"/>
      <c r="C259" s="838"/>
      <c r="D259" s="830"/>
      <c r="E259" s="831" t="s">
        <v>43</v>
      </c>
      <c r="F259" s="789">
        <v>143134</v>
      </c>
      <c r="G259" s="528"/>
    </row>
    <row r="260" spans="1:9" s="359" customFormat="1">
      <c r="A260" s="768"/>
      <c r="B260" s="380"/>
      <c r="C260" s="817"/>
      <c r="D260" s="816"/>
      <c r="E260" s="831" t="s">
        <v>44</v>
      </c>
      <c r="F260" s="789">
        <v>143134</v>
      </c>
      <c r="G260" s="528"/>
    </row>
    <row r="261" spans="1:9" s="359" customFormat="1" ht="25.5">
      <c r="A261" s="768"/>
      <c r="B261" s="786"/>
      <c r="C261" s="787"/>
      <c r="D261" s="788"/>
      <c r="E261" s="831" t="s">
        <v>31</v>
      </c>
      <c r="F261" s="789">
        <v>1664122</v>
      </c>
      <c r="G261" s="528"/>
      <c r="I261" s="471"/>
    </row>
    <row r="262" spans="1:9" s="359" customFormat="1" ht="30.75" customHeight="1">
      <c r="A262" s="768"/>
      <c r="B262" s="819"/>
      <c r="C262" s="820"/>
      <c r="D262" s="528"/>
      <c r="E262" s="831" t="s">
        <v>32</v>
      </c>
      <c r="F262" s="789">
        <v>481377</v>
      </c>
      <c r="G262" s="528"/>
    </row>
    <row r="263" spans="1:9" s="359" customFormat="1" ht="25.5">
      <c r="A263" s="768"/>
      <c r="B263" s="819"/>
      <c r="C263" s="820"/>
      <c r="D263" s="528"/>
      <c r="E263" s="831" t="s">
        <v>19</v>
      </c>
      <c r="F263" s="789"/>
      <c r="G263" s="528"/>
    </row>
    <row r="264" spans="1:9" s="359" customFormat="1" ht="27.75" customHeight="1">
      <c r="A264" s="768"/>
      <c r="B264" s="819"/>
      <c r="C264" s="820"/>
      <c r="D264" s="528"/>
      <c r="E264" s="831" t="s">
        <v>33</v>
      </c>
      <c r="F264" s="789">
        <v>481377</v>
      </c>
      <c r="G264" s="528"/>
    </row>
    <row r="265" spans="1:9" s="359" customFormat="1" ht="25.5">
      <c r="A265" s="768"/>
      <c r="B265" s="819"/>
      <c r="C265" s="820"/>
      <c r="D265" s="528"/>
      <c r="E265" s="831" t="s">
        <v>34</v>
      </c>
      <c r="F265" s="789">
        <v>481377</v>
      </c>
      <c r="G265" s="528"/>
    </row>
    <row r="266" spans="1:9" s="359" customFormat="1" ht="25.5">
      <c r="A266" s="768"/>
      <c r="B266" s="819"/>
      <c r="C266" s="820"/>
      <c r="D266" s="528"/>
      <c r="E266" s="831" t="s">
        <v>38</v>
      </c>
      <c r="F266" s="789">
        <v>1182745</v>
      </c>
      <c r="G266" s="528"/>
    </row>
    <row r="267" spans="1:9" s="359" customFormat="1" ht="38.25">
      <c r="A267" s="768"/>
      <c r="B267" s="819"/>
      <c r="C267" s="820"/>
      <c r="D267" s="528"/>
      <c r="E267" s="831" t="s">
        <v>90</v>
      </c>
      <c r="F267" s="789">
        <v>1182745</v>
      </c>
      <c r="G267" s="528"/>
    </row>
    <row r="268" spans="1:9" s="359" customFormat="1">
      <c r="A268" s="768"/>
      <c r="B268" s="819"/>
      <c r="C268" s="820"/>
      <c r="D268" s="528"/>
      <c r="E268" s="831" t="s">
        <v>20</v>
      </c>
      <c r="F268" s="789">
        <v>8303333</v>
      </c>
      <c r="G268" s="528">
        <f>G269</f>
        <v>0</v>
      </c>
    </row>
    <row r="269" spans="1:9" s="359" customFormat="1" ht="13.5" thickBot="1">
      <c r="A269" s="768"/>
      <c r="B269" s="839"/>
      <c r="C269" s="840"/>
      <c r="D269" s="583"/>
      <c r="E269" s="843" t="s">
        <v>21</v>
      </c>
      <c r="F269" s="844">
        <v>8303333</v>
      </c>
      <c r="G269" s="845"/>
    </row>
    <row r="270" spans="1:9" s="359" customFormat="1" ht="13.5">
      <c r="A270" s="72"/>
      <c r="B270" s="826" t="s">
        <v>109</v>
      </c>
      <c r="C270" s="255"/>
      <c r="D270" s="255"/>
      <c r="E270" s="254" t="s">
        <v>109</v>
      </c>
      <c r="F270" s="255"/>
      <c r="G270" s="256"/>
      <c r="H270" s="800"/>
    </row>
    <row r="271" spans="1:9" s="359" customFormat="1">
      <c r="A271" s="60"/>
      <c r="B271" s="837" t="s">
        <v>102</v>
      </c>
      <c r="C271" s="817"/>
      <c r="D271" s="817"/>
      <c r="E271" s="233" t="s">
        <v>42</v>
      </c>
      <c r="F271" s="777"/>
      <c r="G271" s="258"/>
    </row>
    <row r="272" spans="1:9" s="359" customFormat="1">
      <c r="B272" s="383" t="s">
        <v>39</v>
      </c>
      <c r="C272" s="817"/>
      <c r="D272" s="817"/>
      <c r="E272" s="778" t="s">
        <v>84</v>
      </c>
      <c r="F272" s="779"/>
      <c r="G272" s="780"/>
    </row>
    <row r="273" spans="1:9" s="359" customFormat="1" ht="34.15" customHeight="1">
      <c r="B273" s="827" t="s">
        <v>114</v>
      </c>
      <c r="C273" s="384">
        <v>2976768</v>
      </c>
      <c r="D273" s="816">
        <v>146302</v>
      </c>
      <c r="E273" s="781" t="s">
        <v>102</v>
      </c>
      <c r="F273" s="784"/>
      <c r="G273" s="785"/>
      <c r="I273" s="360"/>
    </row>
    <row r="274" spans="1:9" s="359" customFormat="1">
      <c r="B274" s="380"/>
      <c r="C274" s="384"/>
      <c r="D274" s="816"/>
      <c r="E274" s="841" t="s">
        <v>4</v>
      </c>
      <c r="F274" s="842">
        <v>422076248</v>
      </c>
      <c r="G274" s="379">
        <f>G275+G276+G281</f>
        <v>146302</v>
      </c>
    </row>
    <row r="275" spans="1:9" s="359" customFormat="1" ht="25.5">
      <c r="B275" s="380"/>
      <c r="C275" s="817"/>
      <c r="D275" s="830"/>
      <c r="E275" s="831" t="s">
        <v>5</v>
      </c>
      <c r="F275" s="789">
        <v>3979658</v>
      </c>
      <c r="G275" s="528"/>
    </row>
    <row r="276" spans="1:9" s="359" customFormat="1" ht="12.75" hidden="1" customHeight="1">
      <c r="B276" s="380"/>
      <c r="C276" s="817"/>
      <c r="D276" s="816"/>
      <c r="E276" s="831" t="s">
        <v>6</v>
      </c>
      <c r="F276" s="852">
        <v>0</v>
      </c>
      <c r="G276" s="528"/>
    </row>
    <row r="277" spans="1:9" s="359" customFormat="1" ht="12.75" hidden="1" customHeight="1">
      <c r="B277" s="392"/>
      <c r="C277" s="838"/>
      <c r="D277" s="830"/>
      <c r="E277" s="831" t="s">
        <v>7</v>
      </c>
      <c r="F277" s="852">
        <v>0</v>
      </c>
      <c r="G277" s="528"/>
    </row>
    <row r="278" spans="1:9" s="359" customFormat="1" ht="12.75" hidden="1" customHeight="1">
      <c r="B278" s="380"/>
      <c r="C278" s="817"/>
      <c r="D278" s="816"/>
      <c r="E278" s="831" t="s">
        <v>8</v>
      </c>
      <c r="F278" s="852">
        <v>0</v>
      </c>
      <c r="G278" s="528"/>
    </row>
    <row r="279" spans="1:9" s="359" customFormat="1" ht="25.5" hidden="1" customHeight="1">
      <c r="B279" s="380"/>
      <c r="C279" s="817"/>
      <c r="D279" s="816"/>
      <c r="E279" s="831" t="s">
        <v>9</v>
      </c>
      <c r="F279" s="852">
        <v>0</v>
      </c>
      <c r="G279" s="528"/>
    </row>
    <row r="280" spans="1:9" s="359" customFormat="1" ht="25.5" hidden="1" customHeight="1">
      <c r="B280" s="380"/>
      <c r="C280" s="817"/>
      <c r="D280" s="818"/>
      <c r="E280" s="831" t="s">
        <v>112</v>
      </c>
      <c r="F280" s="852">
        <v>0</v>
      </c>
      <c r="G280" s="528"/>
    </row>
    <row r="281" spans="1:9" s="359" customFormat="1">
      <c r="B281" s="392"/>
      <c r="C281" s="838"/>
      <c r="D281" s="830"/>
      <c r="E281" s="831" t="s">
        <v>11</v>
      </c>
      <c r="F281" s="789">
        <v>418096590</v>
      </c>
      <c r="G281" s="528">
        <f>G282</f>
        <v>146302</v>
      </c>
    </row>
    <row r="282" spans="1:9" s="359" customFormat="1">
      <c r="B282" s="380"/>
      <c r="C282" s="817"/>
      <c r="D282" s="816"/>
      <c r="E282" s="831" t="s">
        <v>12</v>
      </c>
      <c r="F282" s="789">
        <v>418096590</v>
      </c>
      <c r="G282" s="816">
        <v>146302</v>
      </c>
    </row>
    <row r="283" spans="1:9" s="359" customFormat="1">
      <c r="A283" s="330"/>
      <c r="B283" s="392"/>
      <c r="C283" s="838"/>
      <c r="D283" s="830"/>
      <c r="E283" s="841" t="s">
        <v>13</v>
      </c>
      <c r="F283" s="842">
        <v>422076248</v>
      </c>
      <c r="G283" s="379">
        <f>G284+G300</f>
        <v>146302</v>
      </c>
    </row>
    <row r="284" spans="1:9" s="359" customFormat="1">
      <c r="B284" s="380"/>
      <c r="C284" s="817"/>
      <c r="D284" s="816"/>
      <c r="E284" s="831" t="s">
        <v>14</v>
      </c>
      <c r="F284" s="789">
        <v>414418545</v>
      </c>
      <c r="G284" s="821">
        <f>G285+G288+G291+G293</f>
        <v>146302</v>
      </c>
    </row>
    <row r="285" spans="1:9" s="359" customFormat="1">
      <c r="B285" s="392"/>
      <c r="C285" s="838"/>
      <c r="D285" s="830"/>
      <c r="E285" s="831" t="s">
        <v>15</v>
      </c>
      <c r="F285" s="789">
        <v>411087973</v>
      </c>
      <c r="G285" s="821">
        <f>G286+G287</f>
        <v>6115</v>
      </c>
    </row>
    <row r="286" spans="1:9" s="359" customFormat="1">
      <c r="B286" s="380"/>
      <c r="C286" s="817"/>
      <c r="D286" s="816"/>
      <c r="E286" s="831" t="s">
        <v>16</v>
      </c>
      <c r="F286" s="789">
        <v>307444400</v>
      </c>
      <c r="G286" s="816"/>
    </row>
    <row r="287" spans="1:9" s="359" customFormat="1">
      <c r="A287" s="702"/>
      <c r="B287" s="392"/>
      <c r="C287" s="838"/>
      <c r="D287" s="830"/>
      <c r="E287" s="831" t="s">
        <v>17</v>
      </c>
      <c r="F287" s="789">
        <v>103643573</v>
      </c>
      <c r="G287" s="528">
        <f>5178+937</f>
        <v>6115</v>
      </c>
    </row>
    <row r="288" spans="1:9" s="359" customFormat="1" ht="12.75" customHeight="1">
      <c r="A288" s="768"/>
      <c r="B288" s="380"/>
      <c r="C288" s="817"/>
      <c r="D288" s="816"/>
      <c r="E288" s="831" t="s">
        <v>53</v>
      </c>
      <c r="F288" s="789">
        <v>1322005</v>
      </c>
      <c r="G288" s="528">
        <f>G289+G290</f>
        <v>140187</v>
      </c>
    </row>
    <row r="289" spans="1:9" s="359" customFormat="1">
      <c r="A289" s="768"/>
      <c r="B289" s="392"/>
      <c r="C289" s="838"/>
      <c r="D289" s="830"/>
      <c r="E289" s="831" t="s">
        <v>18</v>
      </c>
      <c r="F289" s="789">
        <v>1061293</v>
      </c>
      <c r="G289" s="528">
        <f>43880+96307</f>
        <v>140187</v>
      </c>
    </row>
    <row r="290" spans="1:9" s="359" customFormat="1">
      <c r="A290" s="768"/>
      <c r="B290" s="380"/>
      <c r="C290" s="817"/>
      <c r="D290" s="816"/>
      <c r="E290" s="831" t="s">
        <v>63</v>
      </c>
      <c r="F290" s="789">
        <v>260712</v>
      </c>
      <c r="G290" s="528"/>
    </row>
    <row r="291" spans="1:9" s="359" customFormat="1" ht="25.5">
      <c r="A291" s="768"/>
      <c r="B291" s="392"/>
      <c r="C291" s="838"/>
      <c r="D291" s="830"/>
      <c r="E291" s="831" t="s">
        <v>43</v>
      </c>
      <c r="F291" s="789">
        <v>143134</v>
      </c>
      <c r="G291" s="528"/>
    </row>
    <row r="292" spans="1:9" s="359" customFormat="1">
      <c r="B292" s="380"/>
      <c r="C292" s="817"/>
      <c r="D292" s="816"/>
      <c r="E292" s="831" t="s">
        <v>44</v>
      </c>
      <c r="F292" s="789">
        <v>143134</v>
      </c>
      <c r="G292" s="528"/>
    </row>
    <row r="293" spans="1:9" s="359" customFormat="1" ht="25.5">
      <c r="B293" s="819"/>
      <c r="C293" s="820"/>
      <c r="D293" s="528"/>
      <c r="E293" s="831" t="s">
        <v>31</v>
      </c>
      <c r="F293" s="789">
        <v>1865433</v>
      </c>
      <c r="G293" s="528"/>
      <c r="I293" s="471"/>
    </row>
    <row r="294" spans="1:9" s="359" customFormat="1" ht="30.75" customHeight="1">
      <c r="B294" s="819"/>
      <c r="C294" s="820"/>
      <c r="D294" s="528"/>
      <c r="E294" s="831" t="s">
        <v>32</v>
      </c>
      <c r="F294" s="789">
        <v>481377</v>
      </c>
      <c r="G294" s="528"/>
    </row>
    <row r="295" spans="1:9" s="359" customFormat="1" ht="25.5" hidden="1" customHeight="1">
      <c r="B295" s="819"/>
      <c r="C295" s="820"/>
      <c r="D295" s="528"/>
      <c r="E295" s="831" t="s">
        <v>19</v>
      </c>
      <c r="F295" s="789"/>
      <c r="G295" s="528"/>
    </row>
    <row r="296" spans="1:9" s="359" customFormat="1" ht="27.75" customHeight="1">
      <c r="B296" s="819"/>
      <c r="C296" s="820"/>
      <c r="D296" s="528"/>
      <c r="E296" s="831" t="s">
        <v>33</v>
      </c>
      <c r="F296" s="789">
        <v>481377</v>
      </c>
      <c r="G296" s="528"/>
    </row>
    <row r="297" spans="1:9" s="359" customFormat="1" ht="25.5">
      <c r="B297" s="819"/>
      <c r="C297" s="820"/>
      <c r="D297" s="528"/>
      <c r="E297" s="831" t="s">
        <v>34</v>
      </c>
      <c r="F297" s="789">
        <v>481377</v>
      </c>
      <c r="G297" s="528"/>
    </row>
    <row r="298" spans="1:9" s="359" customFormat="1" ht="25.5">
      <c r="B298" s="819"/>
      <c r="C298" s="820"/>
      <c r="D298" s="528"/>
      <c r="E298" s="831" t="s">
        <v>38</v>
      </c>
      <c r="F298" s="789">
        <v>1384056</v>
      </c>
      <c r="G298" s="528"/>
    </row>
    <row r="299" spans="1:9" s="359" customFormat="1" ht="38.25">
      <c r="B299" s="819"/>
      <c r="C299" s="820"/>
      <c r="D299" s="528"/>
      <c r="E299" s="831" t="s">
        <v>90</v>
      </c>
      <c r="F299" s="789">
        <v>1384056</v>
      </c>
      <c r="G299" s="528"/>
    </row>
    <row r="300" spans="1:9" s="359" customFormat="1">
      <c r="B300" s="822"/>
      <c r="C300" s="813"/>
      <c r="D300" s="823"/>
      <c r="E300" s="831" t="s">
        <v>20</v>
      </c>
      <c r="F300" s="789">
        <v>7657703</v>
      </c>
      <c r="G300" s="528">
        <f>G301</f>
        <v>0</v>
      </c>
    </row>
    <row r="301" spans="1:9" s="359" customFormat="1" ht="13.5" thickBot="1">
      <c r="B301" s="824"/>
      <c r="C301" s="382"/>
      <c r="D301" s="825"/>
      <c r="E301" s="843" t="s">
        <v>21</v>
      </c>
      <c r="F301" s="844">
        <v>7657703</v>
      </c>
      <c r="G301" s="845"/>
    </row>
    <row r="302" spans="1:9" s="359" customFormat="1" ht="199.15" customHeight="1" thickBot="1">
      <c r="B302" s="1059" t="s">
        <v>303</v>
      </c>
      <c r="C302" s="1060"/>
      <c r="D302" s="1060"/>
      <c r="E302" s="1060"/>
      <c r="F302" s="1060"/>
      <c r="G302" s="1061"/>
    </row>
    <row r="303" spans="1:9" s="359" customFormat="1">
      <c r="E303" s="801"/>
      <c r="F303" s="801"/>
      <c r="G303" s="801"/>
    </row>
    <row r="304" spans="1:9" s="359" customFormat="1" ht="13.5">
      <c r="A304" s="764"/>
      <c r="B304" s="765" t="s">
        <v>293</v>
      </c>
      <c r="C304" s="766"/>
      <c r="D304" s="766"/>
      <c r="E304" s="767"/>
      <c r="F304" s="766"/>
      <c r="G304" s="766"/>
    </row>
    <row r="305" spans="1:8" s="359" customFormat="1" ht="14.25" thickBot="1">
      <c r="A305" s="764"/>
      <c r="B305" s="765"/>
      <c r="C305" s="766"/>
      <c r="D305" s="766"/>
      <c r="E305" s="767"/>
      <c r="F305" s="766"/>
      <c r="G305" s="766"/>
    </row>
    <row r="306" spans="1:8" s="359" customFormat="1" ht="13.5">
      <c r="A306" s="72">
        <f>A119+1</f>
        <v>8</v>
      </c>
      <c r="B306" s="826" t="s">
        <v>109</v>
      </c>
      <c r="C306" s="807"/>
      <c r="D306" s="808"/>
      <c r="E306" s="809" t="s">
        <v>109</v>
      </c>
      <c r="F306" s="807"/>
      <c r="G306" s="808"/>
      <c r="H306" s="776" t="s">
        <v>41</v>
      </c>
    </row>
    <row r="307" spans="1:8" s="359" customFormat="1">
      <c r="A307" s="60"/>
      <c r="B307" s="383" t="s">
        <v>39</v>
      </c>
      <c r="C307" s="811"/>
      <c r="D307" s="812"/>
      <c r="E307" s="810" t="s">
        <v>3</v>
      </c>
      <c r="F307" s="813"/>
      <c r="G307" s="812"/>
    </row>
    <row r="308" spans="1:8" s="359" customFormat="1" ht="25.5">
      <c r="A308" s="768"/>
      <c r="B308" s="827" t="s">
        <v>114</v>
      </c>
      <c r="C308" s="384">
        <v>8652472</v>
      </c>
      <c r="D308" s="384">
        <f>1029126-116753</f>
        <v>912373</v>
      </c>
      <c r="E308" s="769" t="s">
        <v>115</v>
      </c>
      <c r="F308" s="373" t="s">
        <v>111</v>
      </c>
      <c r="G308" s="772"/>
    </row>
    <row r="309" spans="1:8" s="359" customFormat="1">
      <c r="A309" s="768"/>
      <c r="B309" s="828"/>
      <c r="C309" s="829"/>
      <c r="D309" s="830"/>
      <c r="E309" s="841" t="s">
        <v>4</v>
      </c>
      <c r="F309" s="842">
        <v>166873862</v>
      </c>
      <c r="G309" s="774">
        <f>G310+G311</f>
        <v>912373</v>
      </c>
    </row>
    <row r="310" spans="1:8" s="359" customFormat="1" ht="25.5" customHeight="1">
      <c r="B310" s="814"/>
      <c r="C310" s="815"/>
      <c r="D310" s="830"/>
      <c r="E310" s="831" t="s">
        <v>5</v>
      </c>
      <c r="F310" s="789">
        <v>1260130</v>
      </c>
      <c r="G310" s="816"/>
    </row>
    <row r="311" spans="1:8" s="359" customFormat="1">
      <c r="B311" s="810"/>
      <c r="C311" s="815"/>
      <c r="D311" s="816"/>
      <c r="E311" s="831" t="s">
        <v>11</v>
      </c>
      <c r="F311" s="789">
        <v>165613732</v>
      </c>
      <c r="G311" s="816">
        <f>G312</f>
        <v>912373</v>
      </c>
    </row>
    <row r="312" spans="1:8" s="359" customFormat="1">
      <c r="B312" s="828"/>
      <c r="C312" s="829"/>
      <c r="D312" s="830"/>
      <c r="E312" s="831" t="s">
        <v>12</v>
      </c>
      <c r="F312" s="789">
        <v>165613732</v>
      </c>
      <c r="G312" s="825">
        <f>1029126-116753</f>
        <v>912373</v>
      </c>
    </row>
    <row r="313" spans="1:8" s="359" customFormat="1">
      <c r="B313" s="810"/>
      <c r="C313" s="815"/>
      <c r="D313" s="816"/>
      <c r="E313" s="841" t="s">
        <v>13</v>
      </c>
      <c r="F313" s="842">
        <v>166873862</v>
      </c>
      <c r="G313" s="774">
        <f>G314+G326</f>
        <v>912373</v>
      </c>
    </row>
    <row r="314" spans="1:8" s="359" customFormat="1">
      <c r="B314" s="810"/>
      <c r="C314" s="815"/>
      <c r="D314" s="816"/>
      <c r="E314" s="831" t="s">
        <v>14</v>
      </c>
      <c r="F314" s="789">
        <v>163972863</v>
      </c>
      <c r="G314" s="816">
        <f>G315+G318+G321+G323</f>
        <v>912373</v>
      </c>
    </row>
    <row r="315" spans="1:8" s="359" customFormat="1">
      <c r="B315" s="810"/>
      <c r="C315" s="815"/>
      <c r="D315" s="816"/>
      <c r="E315" s="831" t="s">
        <v>15</v>
      </c>
      <c r="F315" s="789">
        <v>161448524</v>
      </c>
      <c r="G315" s="816">
        <f>G316+G317</f>
        <v>912373</v>
      </c>
    </row>
    <row r="316" spans="1:8" s="359" customFormat="1">
      <c r="B316" s="810"/>
      <c r="C316" s="815"/>
      <c r="D316" s="812"/>
      <c r="E316" s="831" t="s">
        <v>16</v>
      </c>
      <c r="F316" s="789">
        <v>133797470</v>
      </c>
      <c r="G316" s="816"/>
    </row>
    <row r="317" spans="1:8" s="359" customFormat="1">
      <c r="B317" s="810"/>
      <c r="C317" s="815"/>
      <c r="D317" s="812"/>
      <c r="E317" s="831" t="s">
        <v>17</v>
      </c>
      <c r="F317" s="789">
        <v>27651054</v>
      </c>
      <c r="G317" s="825">
        <f>1029126-116753</f>
        <v>912373</v>
      </c>
    </row>
    <row r="318" spans="1:8" s="359" customFormat="1">
      <c r="B318" s="810"/>
      <c r="C318" s="815"/>
      <c r="D318" s="812"/>
      <c r="E318" s="831" t="s">
        <v>53</v>
      </c>
      <c r="F318" s="789">
        <v>1523583</v>
      </c>
      <c r="G318" s="816">
        <f>G319+G320</f>
        <v>0</v>
      </c>
    </row>
    <row r="319" spans="1:8" s="359" customFormat="1">
      <c r="B319" s="810"/>
      <c r="C319" s="815"/>
      <c r="D319" s="812"/>
      <c r="E319" s="831" t="s">
        <v>18</v>
      </c>
      <c r="F319" s="789">
        <v>1481583</v>
      </c>
      <c r="G319" s="816"/>
    </row>
    <row r="320" spans="1:8" s="359" customFormat="1">
      <c r="B320" s="810"/>
      <c r="C320" s="815"/>
      <c r="D320" s="812"/>
      <c r="E320" s="831" t="s">
        <v>63</v>
      </c>
      <c r="F320" s="789">
        <v>42000</v>
      </c>
      <c r="G320" s="816"/>
    </row>
    <row r="321" spans="1:8" s="359" customFormat="1" ht="25.5">
      <c r="B321" s="810"/>
      <c r="C321" s="815"/>
      <c r="D321" s="812"/>
      <c r="E321" s="831" t="s">
        <v>43</v>
      </c>
      <c r="F321" s="789">
        <v>61430</v>
      </c>
      <c r="G321" s="816">
        <f>G322</f>
        <v>0</v>
      </c>
    </row>
    <row r="322" spans="1:8" s="359" customFormat="1">
      <c r="B322" s="810"/>
      <c r="C322" s="815"/>
      <c r="D322" s="812"/>
      <c r="E322" s="831" t="s">
        <v>44</v>
      </c>
      <c r="F322" s="789">
        <v>61430</v>
      </c>
      <c r="G322" s="816"/>
    </row>
    <row r="323" spans="1:8" s="359" customFormat="1" ht="25.5">
      <c r="B323" s="810"/>
      <c r="C323" s="815"/>
      <c r="D323" s="812"/>
      <c r="E323" s="831" t="s">
        <v>31</v>
      </c>
      <c r="F323" s="789">
        <v>939326</v>
      </c>
      <c r="G323" s="816">
        <f>G324</f>
        <v>0</v>
      </c>
    </row>
    <row r="324" spans="1:8" s="359" customFormat="1" ht="25.5">
      <c r="B324" s="810"/>
      <c r="C324" s="815"/>
      <c r="D324" s="812"/>
      <c r="E324" s="831" t="s">
        <v>38</v>
      </c>
      <c r="F324" s="789">
        <v>939326</v>
      </c>
      <c r="G324" s="816">
        <f>G325</f>
        <v>0</v>
      </c>
    </row>
    <row r="325" spans="1:8" s="359" customFormat="1" ht="38.25">
      <c r="B325" s="810"/>
      <c r="C325" s="815"/>
      <c r="D325" s="812"/>
      <c r="E325" s="831" t="s">
        <v>90</v>
      </c>
      <c r="F325" s="789">
        <v>939326</v>
      </c>
      <c r="G325" s="816"/>
    </row>
    <row r="326" spans="1:8" s="359" customFormat="1">
      <c r="B326" s="810"/>
      <c r="C326" s="815"/>
      <c r="D326" s="812"/>
      <c r="E326" s="831" t="s">
        <v>20</v>
      </c>
      <c r="F326" s="789">
        <v>2900999</v>
      </c>
      <c r="G326" s="816">
        <f>G327</f>
        <v>0</v>
      </c>
    </row>
    <row r="327" spans="1:8" s="359" customFormat="1" ht="13.5" thickBot="1">
      <c r="B327" s="810"/>
      <c r="C327" s="815"/>
      <c r="D327" s="812"/>
      <c r="E327" s="843" t="s">
        <v>21</v>
      </c>
      <c r="F327" s="844">
        <v>2900999</v>
      </c>
      <c r="G327" s="845"/>
    </row>
    <row r="328" spans="1:8" s="359" customFormat="1" ht="104.25" customHeight="1" thickBot="1">
      <c r="B328" s="1056" t="s">
        <v>304</v>
      </c>
      <c r="C328" s="1057"/>
      <c r="D328" s="1057"/>
      <c r="E328" s="1057"/>
      <c r="F328" s="1057"/>
      <c r="G328" s="1058"/>
    </row>
    <row r="329" spans="1:8" s="359" customFormat="1" ht="17.45" customHeight="1">
      <c r="B329" s="801"/>
      <c r="C329" s="801"/>
      <c r="D329" s="802"/>
      <c r="E329" s="802"/>
      <c r="F329" s="802"/>
      <c r="G329" s="802"/>
    </row>
    <row r="330" spans="1:8" s="359" customFormat="1" ht="13.5" customHeight="1">
      <c r="B330" s="56" t="s">
        <v>294</v>
      </c>
      <c r="C330" s="153"/>
      <c r="D330" s="1003"/>
      <c r="E330" s="1000"/>
      <c r="F330" s="1001"/>
      <c r="G330" s="1002"/>
    </row>
    <row r="331" spans="1:8" s="359" customFormat="1" ht="13.5" customHeight="1" thickBot="1">
      <c r="B331" s="56"/>
      <c r="C331" s="153"/>
      <c r="D331" s="803"/>
      <c r="E331" s="804"/>
      <c r="F331" s="592"/>
      <c r="G331" s="799"/>
    </row>
    <row r="332" spans="1:8" s="359" customFormat="1" ht="14.25" customHeight="1">
      <c r="A332" s="645">
        <f>A306</f>
        <v>8</v>
      </c>
      <c r="B332" s="826" t="s">
        <v>109</v>
      </c>
      <c r="C332" s="255"/>
      <c r="D332" s="255"/>
      <c r="E332" s="254" t="s">
        <v>109</v>
      </c>
      <c r="F332" s="255"/>
      <c r="G332" s="256"/>
      <c r="H332" s="776" t="s">
        <v>41</v>
      </c>
    </row>
    <row r="333" spans="1:8" s="359" customFormat="1" ht="13.5" customHeight="1">
      <c r="B333" s="837" t="s">
        <v>49</v>
      </c>
      <c r="C333" s="817"/>
      <c r="D333" s="817"/>
      <c r="E333" s="233" t="s">
        <v>42</v>
      </c>
      <c r="F333" s="777"/>
      <c r="G333" s="258"/>
    </row>
    <row r="334" spans="1:8" s="359" customFormat="1" ht="13.5" customHeight="1">
      <c r="B334" s="383" t="s">
        <v>39</v>
      </c>
      <c r="C334" s="817"/>
      <c r="D334" s="817"/>
      <c r="E334" s="778" t="s">
        <v>84</v>
      </c>
      <c r="F334" s="779"/>
      <c r="G334" s="780"/>
    </row>
    <row r="335" spans="1:8" s="359" customFormat="1" ht="32.25" customHeight="1">
      <c r="B335" s="827" t="s">
        <v>114</v>
      </c>
      <c r="C335" s="384">
        <v>8652472</v>
      </c>
      <c r="D335" s="384">
        <f>1029126-116753</f>
        <v>912373</v>
      </c>
      <c r="E335" s="781" t="s">
        <v>49</v>
      </c>
      <c r="F335" s="784"/>
      <c r="G335" s="785"/>
    </row>
    <row r="336" spans="1:8" s="359" customFormat="1">
      <c r="B336" s="380"/>
      <c r="C336" s="384"/>
      <c r="D336" s="816"/>
      <c r="E336" s="841" t="s">
        <v>4</v>
      </c>
      <c r="F336" s="842">
        <v>437604646</v>
      </c>
      <c r="G336" s="379">
        <f>G337+G338+G343</f>
        <v>912373</v>
      </c>
    </row>
    <row r="337" spans="1:7" s="359" customFormat="1" ht="25.5">
      <c r="B337" s="380"/>
      <c r="C337" s="817"/>
      <c r="D337" s="830"/>
      <c r="E337" s="831" t="s">
        <v>5</v>
      </c>
      <c r="F337" s="789">
        <v>3979658</v>
      </c>
      <c r="G337" s="528"/>
    </row>
    <row r="338" spans="1:7" s="359" customFormat="1">
      <c r="B338" s="380"/>
      <c r="C338" s="817"/>
      <c r="D338" s="816"/>
      <c r="E338" s="831" t="s">
        <v>6</v>
      </c>
      <c r="F338" s="789">
        <v>210000</v>
      </c>
      <c r="G338" s="528"/>
    </row>
    <row r="339" spans="1:7" s="359" customFormat="1">
      <c r="B339" s="392"/>
      <c r="C339" s="838"/>
      <c r="D339" s="830"/>
      <c r="E339" s="831" t="s">
        <v>7</v>
      </c>
      <c r="F339" s="789">
        <v>210000</v>
      </c>
      <c r="G339" s="528"/>
    </row>
    <row r="340" spans="1:7" s="359" customFormat="1">
      <c r="B340" s="380"/>
      <c r="C340" s="817"/>
      <c r="D340" s="816"/>
      <c r="E340" s="831" t="s">
        <v>8</v>
      </c>
      <c r="F340" s="789">
        <v>210000</v>
      </c>
      <c r="G340" s="528"/>
    </row>
    <row r="341" spans="1:7" s="359" customFormat="1" ht="25.5">
      <c r="B341" s="819"/>
      <c r="C341" s="820"/>
      <c r="D341" s="528"/>
      <c r="E341" s="831" t="s">
        <v>9</v>
      </c>
      <c r="F341" s="789">
        <v>210000</v>
      </c>
      <c r="G341" s="528"/>
    </row>
    <row r="342" spans="1:7" s="359" customFormat="1" ht="25.5">
      <c r="B342" s="819"/>
      <c r="C342" s="820"/>
      <c r="D342" s="528"/>
      <c r="E342" s="831" t="s">
        <v>112</v>
      </c>
      <c r="F342" s="789">
        <v>210000</v>
      </c>
      <c r="G342" s="528"/>
    </row>
    <row r="343" spans="1:7" s="359" customFormat="1">
      <c r="B343" s="380"/>
      <c r="C343" s="817"/>
      <c r="D343" s="816"/>
      <c r="E343" s="831" t="s">
        <v>11</v>
      </c>
      <c r="F343" s="789">
        <v>433414988</v>
      </c>
      <c r="G343" s="528">
        <f>G344</f>
        <v>912373</v>
      </c>
    </row>
    <row r="344" spans="1:7" s="359" customFormat="1">
      <c r="B344" s="392"/>
      <c r="C344" s="838"/>
      <c r="D344" s="830"/>
      <c r="E344" s="831" t="s">
        <v>12</v>
      </c>
      <c r="F344" s="789">
        <v>433414988</v>
      </c>
      <c r="G344" s="957">
        <f>1029126-116753</f>
        <v>912373</v>
      </c>
    </row>
    <row r="345" spans="1:7" s="359" customFormat="1">
      <c r="A345" s="330"/>
      <c r="B345" s="380"/>
      <c r="C345" s="817"/>
      <c r="D345" s="816"/>
      <c r="E345" s="841" t="s">
        <v>13</v>
      </c>
      <c r="F345" s="842">
        <v>437604646</v>
      </c>
      <c r="G345" s="379">
        <f>G346+G362</f>
        <v>912373</v>
      </c>
    </row>
    <row r="346" spans="1:7" s="359" customFormat="1">
      <c r="B346" s="819"/>
      <c r="C346" s="820"/>
      <c r="D346" s="528"/>
      <c r="E346" s="831" t="s">
        <v>14</v>
      </c>
      <c r="F346" s="789">
        <v>390549185</v>
      </c>
      <c r="G346" s="821">
        <f>G347+G350+G353+G355</f>
        <v>912373</v>
      </c>
    </row>
    <row r="347" spans="1:7" s="359" customFormat="1">
      <c r="B347" s="819"/>
      <c r="C347" s="820"/>
      <c r="D347" s="528"/>
      <c r="E347" s="831" t="s">
        <v>15</v>
      </c>
      <c r="F347" s="789">
        <v>383163890</v>
      </c>
      <c r="G347" s="821">
        <f>G348+G349</f>
        <v>912373</v>
      </c>
    </row>
    <row r="348" spans="1:7" s="359" customFormat="1">
      <c r="B348" s="380"/>
      <c r="C348" s="817"/>
      <c r="D348" s="816"/>
      <c r="E348" s="831" t="s">
        <v>16</v>
      </c>
      <c r="F348" s="789">
        <v>276710579</v>
      </c>
      <c r="G348" s="816"/>
    </row>
    <row r="349" spans="1:7" s="359" customFormat="1">
      <c r="A349" s="702"/>
      <c r="B349" s="392"/>
      <c r="C349" s="838"/>
      <c r="D349" s="830"/>
      <c r="E349" s="831" t="s">
        <v>17</v>
      </c>
      <c r="F349" s="789">
        <v>106453311</v>
      </c>
      <c r="G349" s="957">
        <f>1029126-116753</f>
        <v>912373</v>
      </c>
    </row>
    <row r="350" spans="1:7" s="359" customFormat="1" ht="12.75" customHeight="1">
      <c r="A350" s="768"/>
      <c r="B350" s="380"/>
      <c r="C350" s="817"/>
      <c r="D350" s="816"/>
      <c r="E350" s="831" t="s">
        <v>53</v>
      </c>
      <c r="F350" s="789">
        <v>5764932</v>
      </c>
      <c r="G350" s="528">
        <f>G351+G352</f>
        <v>0</v>
      </c>
    </row>
    <row r="351" spans="1:7" s="359" customFormat="1">
      <c r="A351" s="768"/>
      <c r="B351" s="819"/>
      <c r="C351" s="820"/>
      <c r="D351" s="528"/>
      <c r="E351" s="831" t="s">
        <v>18</v>
      </c>
      <c r="F351" s="789">
        <v>5504220</v>
      </c>
      <c r="G351" s="528"/>
    </row>
    <row r="352" spans="1:7" s="359" customFormat="1">
      <c r="A352" s="768"/>
      <c r="B352" s="819"/>
      <c r="C352" s="820"/>
      <c r="D352" s="528"/>
      <c r="E352" s="831" t="s">
        <v>63</v>
      </c>
      <c r="F352" s="789">
        <v>260712</v>
      </c>
      <c r="G352" s="528"/>
    </row>
    <row r="353" spans="1:9" s="359" customFormat="1" ht="25.5">
      <c r="A353" s="768"/>
      <c r="B353" s="380"/>
      <c r="C353" s="817"/>
      <c r="D353" s="816"/>
      <c r="E353" s="831" t="s">
        <v>43</v>
      </c>
      <c r="F353" s="789">
        <v>146873</v>
      </c>
      <c r="G353" s="528"/>
    </row>
    <row r="354" spans="1:9" s="359" customFormat="1">
      <c r="A354" s="768"/>
      <c r="B354" s="392"/>
      <c r="C354" s="838"/>
      <c r="D354" s="830"/>
      <c r="E354" s="831" t="s">
        <v>44</v>
      </c>
      <c r="F354" s="789">
        <v>146873</v>
      </c>
      <c r="G354" s="528"/>
    </row>
    <row r="355" spans="1:9" s="359" customFormat="1" ht="25.5">
      <c r="A355" s="768"/>
      <c r="B355" s="380"/>
      <c r="C355" s="817"/>
      <c r="D355" s="816"/>
      <c r="E355" s="831" t="s">
        <v>31</v>
      </c>
      <c r="F355" s="789">
        <v>1473490</v>
      </c>
      <c r="G355" s="528"/>
      <c r="I355" s="471"/>
    </row>
    <row r="356" spans="1:9" s="359" customFormat="1" ht="30.75" customHeight="1">
      <c r="A356" s="768"/>
      <c r="B356" s="819"/>
      <c r="C356" s="820"/>
      <c r="D356" s="528"/>
      <c r="E356" s="831" t="s">
        <v>32</v>
      </c>
      <c r="F356" s="789">
        <v>481485</v>
      </c>
      <c r="G356" s="528"/>
    </row>
    <row r="357" spans="1:9" s="359" customFormat="1" ht="25.5">
      <c r="A357" s="768"/>
      <c r="B357" s="819"/>
      <c r="C357" s="820"/>
      <c r="D357" s="528"/>
      <c r="E357" s="831" t="s">
        <v>19</v>
      </c>
      <c r="F357" s="789">
        <v>108</v>
      </c>
      <c r="G357" s="528"/>
    </row>
    <row r="358" spans="1:9" s="359" customFormat="1" ht="27.75" customHeight="1">
      <c r="A358" s="768"/>
      <c r="B358" s="380"/>
      <c r="C358" s="817"/>
      <c r="D358" s="816"/>
      <c r="E358" s="831" t="s">
        <v>33</v>
      </c>
      <c r="F358" s="789">
        <v>481377</v>
      </c>
      <c r="G358" s="528"/>
    </row>
    <row r="359" spans="1:9" s="359" customFormat="1" ht="25.5">
      <c r="A359" s="768"/>
      <c r="B359" s="819"/>
      <c r="C359" s="820"/>
      <c r="D359" s="528"/>
      <c r="E359" s="831" t="s">
        <v>34</v>
      </c>
      <c r="F359" s="789">
        <v>481377</v>
      </c>
      <c r="G359" s="528"/>
    </row>
    <row r="360" spans="1:9" s="359" customFormat="1" ht="25.5">
      <c r="A360" s="768"/>
      <c r="B360" s="819"/>
      <c r="C360" s="820"/>
      <c r="D360" s="528"/>
      <c r="E360" s="831" t="s">
        <v>38</v>
      </c>
      <c r="F360" s="789">
        <v>992005</v>
      </c>
      <c r="G360" s="528"/>
    </row>
    <row r="361" spans="1:9" s="359" customFormat="1" ht="38.25">
      <c r="A361" s="768"/>
      <c r="B361" s="819"/>
      <c r="C361" s="820"/>
      <c r="D361" s="528"/>
      <c r="E361" s="831" t="s">
        <v>90</v>
      </c>
      <c r="F361" s="789">
        <v>992005</v>
      </c>
      <c r="G361" s="528"/>
    </row>
    <row r="362" spans="1:9" s="359" customFormat="1">
      <c r="A362" s="768"/>
      <c r="B362" s="819"/>
      <c r="C362" s="820"/>
      <c r="D362" s="528"/>
      <c r="E362" s="831" t="s">
        <v>20</v>
      </c>
      <c r="F362" s="789">
        <v>47055461</v>
      </c>
      <c r="G362" s="528">
        <f>G363</f>
        <v>0</v>
      </c>
    </row>
    <row r="363" spans="1:9" s="359" customFormat="1" ht="13.5" thickBot="1">
      <c r="A363" s="768"/>
      <c r="B363" s="819"/>
      <c r="C363" s="820"/>
      <c r="D363" s="528"/>
      <c r="E363" s="843" t="s">
        <v>21</v>
      </c>
      <c r="F363" s="844">
        <v>47055461</v>
      </c>
      <c r="G363" s="845"/>
    </row>
    <row r="364" spans="1:9" s="359" customFormat="1" ht="13.5">
      <c r="A364" s="72"/>
      <c r="B364" s="826" t="s">
        <v>109</v>
      </c>
      <c r="C364" s="255"/>
      <c r="D364" s="255"/>
      <c r="E364" s="254" t="s">
        <v>109</v>
      </c>
      <c r="F364" s="255"/>
      <c r="G364" s="256"/>
      <c r="H364" s="800"/>
    </row>
    <row r="365" spans="1:9" s="359" customFormat="1">
      <c r="A365" s="60"/>
      <c r="B365" s="837" t="s">
        <v>93</v>
      </c>
      <c r="C365" s="817"/>
      <c r="D365" s="817"/>
      <c r="E365" s="233" t="s">
        <v>42</v>
      </c>
      <c r="F365" s="777"/>
      <c r="G365" s="258"/>
    </row>
    <row r="366" spans="1:9" s="359" customFormat="1">
      <c r="B366" s="383" t="s">
        <v>39</v>
      </c>
      <c r="C366" s="817"/>
      <c r="D366" s="817"/>
      <c r="E366" s="778" t="s">
        <v>84</v>
      </c>
      <c r="F366" s="779"/>
      <c r="G366" s="780"/>
    </row>
    <row r="367" spans="1:9" s="359" customFormat="1" ht="34.15" customHeight="1">
      <c r="B367" s="827" t="s">
        <v>114</v>
      </c>
      <c r="C367" s="384">
        <v>4167475</v>
      </c>
      <c r="D367" s="384">
        <f>1387513-156048</f>
        <v>1231465</v>
      </c>
      <c r="E367" s="781" t="s">
        <v>93</v>
      </c>
      <c r="F367" s="784"/>
      <c r="G367" s="785"/>
    </row>
    <row r="368" spans="1:9" s="359" customFormat="1">
      <c r="B368" s="380"/>
      <c r="C368" s="384"/>
      <c r="D368" s="830"/>
      <c r="E368" s="841" t="s">
        <v>4</v>
      </c>
      <c r="F368" s="842">
        <v>399403945</v>
      </c>
      <c r="G368" s="379">
        <f>G369+G370+G375</f>
        <v>1231465</v>
      </c>
    </row>
    <row r="369" spans="1:7" s="359" customFormat="1" ht="25.5">
      <c r="B369" s="380"/>
      <c r="C369" s="817"/>
      <c r="D369" s="816"/>
      <c r="E369" s="831" t="s">
        <v>5</v>
      </c>
      <c r="F369" s="789">
        <v>3979658</v>
      </c>
      <c r="G369" s="528"/>
    </row>
    <row r="370" spans="1:7" s="359" customFormat="1">
      <c r="B370" s="380"/>
      <c r="C370" s="817"/>
      <c r="D370" s="816"/>
      <c r="E370" s="831" t="s">
        <v>6</v>
      </c>
      <c r="F370" s="789">
        <v>210000</v>
      </c>
      <c r="G370" s="528"/>
    </row>
    <row r="371" spans="1:7" s="359" customFormat="1">
      <c r="B371" s="392"/>
      <c r="C371" s="838"/>
      <c r="D371" s="830"/>
      <c r="E371" s="831" t="s">
        <v>7</v>
      </c>
      <c r="F371" s="789">
        <v>210000</v>
      </c>
      <c r="G371" s="528"/>
    </row>
    <row r="372" spans="1:7" s="359" customFormat="1">
      <c r="B372" s="380"/>
      <c r="C372" s="817"/>
      <c r="D372" s="816"/>
      <c r="E372" s="831" t="s">
        <v>8</v>
      </c>
      <c r="F372" s="789">
        <v>210000</v>
      </c>
      <c r="G372" s="528"/>
    </row>
    <row r="373" spans="1:7" s="359" customFormat="1" ht="25.5">
      <c r="B373" s="380"/>
      <c r="C373" s="817"/>
      <c r="D373" s="816"/>
      <c r="E373" s="831" t="s">
        <v>9</v>
      </c>
      <c r="F373" s="789">
        <v>210000</v>
      </c>
      <c r="G373" s="528"/>
    </row>
    <row r="374" spans="1:7" s="359" customFormat="1" ht="25.5">
      <c r="B374" s="380"/>
      <c r="C374" s="817"/>
      <c r="D374" s="816"/>
      <c r="E374" s="831" t="s">
        <v>112</v>
      </c>
      <c r="F374" s="789">
        <v>210000</v>
      </c>
      <c r="G374" s="528"/>
    </row>
    <row r="375" spans="1:7" s="359" customFormat="1">
      <c r="B375" s="380"/>
      <c r="C375" s="817"/>
      <c r="D375" s="816"/>
      <c r="E375" s="831" t="s">
        <v>11</v>
      </c>
      <c r="F375" s="789">
        <v>395214287</v>
      </c>
      <c r="G375" s="528">
        <f>G376</f>
        <v>1231465</v>
      </c>
    </row>
    <row r="376" spans="1:7" s="359" customFormat="1">
      <c r="B376" s="392"/>
      <c r="C376" s="838"/>
      <c r="D376" s="830"/>
      <c r="E376" s="831" t="s">
        <v>12</v>
      </c>
      <c r="F376" s="789">
        <v>395214287</v>
      </c>
      <c r="G376" s="825">
        <f>1387513-156048</f>
        <v>1231465</v>
      </c>
    </row>
    <row r="377" spans="1:7" s="359" customFormat="1">
      <c r="A377" s="330"/>
      <c r="B377" s="380"/>
      <c r="C377" s="817"/>
      <c r="D377" s="816"/>
      <c r="E377" s="841" t="s">
        <v>13</v>
      </c>
      <c r="F377" s="842">
        <v>399403945</v>
      </c>
      <c r="G377" s="379">
        <f>G378+G394</f>
        <v>1231465</v>
      </c>
    </row>
    <row r="378" spans="1:7" s="359" customFormat="1">
      <c r="B378" s="380"/>
      <c r="C378" s="817"/>
      <c r="D378" s="816"/>
      <c r="E378" s="831" t="s">
        <v>14</v>
      </c>
      <c r="F378" s="789">
        <v>391100612</v>
      </c>
      <c r="G378" s="821">
        <f>G379+G382+G385+G387</f>
        <v>1231465</v>
      </c>
    </row>
    <row r="379" spans="1:7" s="359" customFormat="1">
      <c r="B379" s="392"/>
      <c r="C379" s="838"/>
      <c r="D379" s="830"/>
      <c r="E379" s="831" t="s">
        <v>15</v>
      </c>
      <c r="F379" s="789">
        <v>383886374</v>
      </c>
      <c r="G379" s="821">
        <f>G380+G381</f>
        <v>1231465</v>
      </c>
    </row>
    <row r="380" spans="1:7" s="359" customFormat="1">
      <c r="B380" s="380"/>
      <c r="C380" s="817"/>
      <c r="D380" s="816"/>
      <c r="E380" s="831" t="s">
        <v>16</v>
      </c>
      <c r="F380" s="789">
        <v>276302330</v>
      </c>
      <c r="G380" s="816"/>
    </row>
    <row r="381" spans="1:7" s="359" customFormat="1">
      <c r="A381" s="702"/>
      <c r="B381" s="380"/>
      <c r="C381" s="817"/>
      <c r="D381" s="816"/>
      <c r="E381" s="831" t="s">
        <v>17</v>
      </c>
      <c r="F381" s="789">
        <v>107584044</v>
      </c>
      <c r="G381" s="825">
        <f>1387513-156048</f>
        <v>1231465</v>
      </c>
    </row>
    <row r="382" spans="1:7" s="359" customFormat="1" ht="12.75" customHeight="1">
      <c r="A382" s="768"/>
      <c r="B382" s="392"/>
      <c r="C382" s="838"/>
      <c r="D382" s="830"/>
      <c r="E382" s="831" t="s">
        <v>53</v>
      </c>
      <c r="F382" s="789">
        <v>5406982</v>
      </c>
      <c r="G382" s="528">
        <f>G383+G384</f>
        <v>0</v>
      </c>
    </row>
    <row r="383" spans="1:7" s="359" customFormat="1">
      <c r="A383" s="768"/>
      <c r="B383" s="380"/>
      <c r="C383" s="817"/>
      <c r="D383" s="816"/>
      <c r="E383" s="831" t="s">
        <v>18</v>
      </c>
      <c r="F383" s="789">
        <v>5146270</v>
      </c>
      <c r="G383" s="528"/>
    </row>
    <row r="384" spans="1:7" s="359" customFormat="1">
      <c r="A384" s="768"/>
      <c r="B384" s="380"/>
      <c r="C384" s="817"/>
      <c r="D384" s="816"/>
      <c r="E384" s="831" t="s">
        <v>63</v>
      </c>
      <c r="F384" s="789">
        <v>260712</v>
      </c>
      <c r="G384" s="528"/>
    </row>
    <row r="385" spans="1:9" s="359" customFormat="1" ht="25.5">
      <c r="A385" s="768"/>
      <c r="B385" s="392"/>
      <c r="C385" s="838"/>
      <c r="D385" s="830"/>
      <c r="E385" s="831" t="s">
        <v>43</v>
      </c>
      <c r="F385" s="789">
        <v>143134</v>
      </c>
      <c r="G385" s="528"/>
    </row>
    <row r="386" spans="1:9" s="359" customFormat="1">
      <c r="A386" s="768"/>
      <c r="B386" s="380"/>
      <c r="C386" s="817"/>
      <c r="D386" s="816"/>
      <c r="E386" s="831" t="s">
        <v>44</v>
      </c>
      <c r="F386" s="789">
        <v>143134</v>
      </c>
      <c r="G386" s="528"/>
    </row>
    <row r="387" spans="1:9" s="359" customFormat="1" ht="25.5">
      <c r="A387" s="768"/>
      <c r="B387" s="786"/>
      <c r="C387" s="787"/>
      <c r="D387" s="788"/>
      <c r="E387" s="831" t="s">
        <v>31</v>
      </c>
      <c r="F387" s="789">
        <v>1664122</v>
      </c>
      <c r="G387" s="528"/>
      <c r="I387" s="471"/>
    </row>
    <row r="388" spans="1:9" s="359" customFormat="1" ht="30.75" customHeight="1">
      <c r="A388" s="768"/>
      <c r="B388" s="819"/>
      <c r="C388" s="820"/>
      <c r="D388" s="528"/>
      <c r="E388" s="831" t="s">
        <v>32</v>
      </c>
      <c r="F388" s="789">
        <v>481377</v>
      </c>
      <c r="G388" s="528"/>
    </row>
    <row r="389" spans="1:9" s="359" customFormat="1" ht="25.5" hidden="1" customHeight="1">
      <c r="A389" s="768"/>
      <c r="B389" s="819"/>
      <c r="C389" s="820"/>
      <c r="D389" s="528"/>
      <c r="E389" s="831" t="s">
        <v>19</v>
      </c>
      <c r="F389" s="789"/>
      <c r="G389" s="528"/>
    </row>
    <row r="390" spans="1:9" s="359" customFormat="1" ht="27.75" customHeight="1">
      <c r="A390" s="768"/>
      <c r="B390" s="819"/>
      <c r="C390" s="820"/>
      <c r="D390" s="528"/>
      <c r="E390" s="831" t="s">
        <v>33</v>
      </c>
      <c r="F390" s="789">
        <v>481377</v>
      </c>
      <c r="G390" s="528"/>
    </row>
    <row r="391" spans="1:9" s="359" customFormat="1" ht="25.5">
      <c r="A391" s="768"/>
      <c r="B391" s="819"/>
      <c r="C391" s="820"/>
      <c r="D391" s="528"/>
      <c r="E391" s="831" t="s">
        <v>34</v>
      </c>
      <c r="F391" s="789">
        <v>481377</v>
      </c>
      <c r="G391" s="528"/>
    </row>
    <row r="392" spans="1:9" s="359" customFormat="1" ht="25.5">
      <c r="A392" s="768"/>
      <c r="B392" s="819"/>
      <c r="C392" s="820"/>
      <c r="D392" s="528"/>
      <c r="E392" s="831" t="s">
        <v>38</v>
      </c>
      <c r="F392" s="789">
        <v>1182745</v>
      </c>
      <c r="G392" s="528"/>
    </row>
    <row r="393" spans="1:9" s="359" customFormat="1" ht="38.25">
      <c r="A393" s="768"/>
      <c r="B393" s="819"/>
      <c r="C393" s="820"/>
      <c r="D393" s="528"/>
      <c r="E393" s="831" t="s">
        <v>90</v>
      </c>
      <c r="F393" s="789">
        <v>1182745</v>
      </c>
      <c r="G393" s="528"/>
    </row>
    <row r="394" spans="1:9" s="359" customFormat="1">
      <c r="A394" s="768"/>
      <c r="B394" s="819"/>
      <c r="C394" s="820"/>
      <c r="D394" s="528"/>
      <c r="E394" s="831" t="s">
        <v>20</v>
      </c>
      <c r="F394" s="789">
        <v>8303333</v>
      </c>
      <c r="G394" s="528">
        <f>G395</f>
        <v>0</v>
      </c>
    </row>
    <row r="395" spans="1:9" s="359" customFormat="1" ht="13.5" thickBot="1">
      <c r="A395" s="768"/>
      <c r="B395" s="839"/>
      <c r="C395" s="840"/>
      <c r="D395" s="583"/>
      <c r="E395" s="843" t="s">
        <v>21</v>
      </c>
      <c r="F395" s="844">
        <v>8303333</v>
      </c>
      <c r="G395" s="845"/>
    </row>
    <row r="396" spans="1:9" s="359" customFormat="1" ht="13.5">
      <c r="A396" s="72"/>
      <c r="B396" s="826" t="s">
        <v>109</v>
      </c>
      <c r="C396" s="255"/>
      <c r="D396" s="255"/>
      <c r="E396" s="254" t="s">
        <v>109</v>
      </c>
      <c r="F396" s="255"/>
      <c r="G396" s="256"/>
      <c r="H396" s="800"/>
    </row>
    <row r="397" spans="1:9" s="359" customFormat="1">
      <c r="A397" s="60"/>
      <c r="B397" s="837" t="s">
        <v>102</v>
      </c>
      <c r="C397" s="817"/>
      <c r="D397" s="817"/>
      <c r="E397" s="233" t="s">
        <v>42</v>
      </c>
      <c r="F397" s="777"/>
      <c r="G397" s="258"/>
    </row>
    <row r="398" spans="1:9" s="359" customFormat="1">
      <c r="B398" s="383" t="s">
        <v>39</v>
      </c>
      <c r="C398" s="817"/>
      <c r="D398" s="817"/>
      <c r="E398" s="778" t="s">
        <v>84</v>
      </c>
      <c r="F398" s="779"/>
      <c r="G398" s="780"/>
    </row>
    <row r="399" spans="1:9" s="359" customFormat="1" ht="34.15" customHeight="1">
      <c r="B399" s="827" t="s">
        <v>114</v>
      </c>
      <c r="C399" s="384">
        <v>2976768</v>
      </c>
      <c r="D399" s="384">
        <f>1097558-146302</f>
        <v>951256</v>
      </c>
      <c r="E399" s="781" t="s">
        <v>102</v>
      </c>
      <c r="F399" s="784"/>
      <c r="G399" s="785"/>
    </row>
    <row r="400" spans="1:9" s="359" customFormat="1">
      <c r="B400" s="380"/>
      <c r="C400" s="384"/>
      <c r="D400" s="816"/>
      <c r="E400" s="841" t="s">
        <v>4</v>
      </c>
      <c r="F400" s="842">
        <v>422076248</v>
      </c>
      <c r="G400" s="379">
        <f>G401+G402+G407</f>
        <v>951256</v>
      </c>
    </row>
    <row r="401" spans="1:7" s="359" customFormat="1" ht="25.5">
      <c r="B401" s="380"/>
      <c r="C401" s="817"/>
      <c r="D401" s="830"/>
      <c r="E401" s="831" t="s">
        <v>5</v>
      </c>
      <c r="F401" s="789">
        <v>3979658</v>
      </c>
      <c r="G401" s="528"/>
    </row>
    <row r="402" spans="1:7" s="359" customFormat="1" ht="12.75" hidden="1" customHeight="1">
      <c r="B402" s="380"/>
      <c r="C402" s="817"/>
      <c r="D402" s="816"/>
      <c r="E402" s="831" t="s">
        <v>6</v>
      </c>
      <c r="F402" s="852">
        <v>0</v>
      </c>
      <c r="G402" s="528"/>
    </row>
    <row r="403" spans="1:7" s="359" customFormat="1" ht="12.75" hidden="1" customHeight="1">
      <c r="B403" s="392"/>
      <c r="C403" s="838"/>
      <c r="D403" s="830"/>
      <c r="E403" s="831" t="s">
        <v>7</v>
      </c>
      <c r="F403" s="852">
        <v>0</v>
      </c>
      <c r="G403" s="528"/>
    </row>
    <row r="404" spans="1:7" s="359" customFormat="1" ht="12.75" hidden="1" customHeight="1">
      <c r="B404" s="380"/>
      <c r="C404" s="817"/>
      <c r="D404" s="816"/>
      <c r="E404" s="831" t="s">
        <v>8</v>
      </c>
      <c r="F404" s="852">
        <v>0</v>
      </c>
      <c r="G404" s="528"/>
    </row>
    <row r="405" spans="1:7" s="359" customFormat="1" ht="25.5" hidden="1" customHeight="1">
      <c r="B405" s="380"/>
      <c r="C405" s="817"/>
      <c r="D405" s="816"/>
      <c r="E405" s="831" t="s">
        <v>9</v>
      </c>
      <c r="F405" s="852">
        <v>0</v>
      </c>
      <c r="G405" s="528"/>
    </row>
    <row r="406" spans="1:7" s="359" customFormat="1" ht="25.5" hidden="1" customHeight="1">
      <c r="B406" s="380"/>
      <c r="C406" s="817"/>
      <c r="D406" s="818"/>
      <c r="E406" s="831" t="s">
        <v>112</v>
      </c>
      <c r="F406" s="852">
        <v>0</v>
      </c>
      <c r="G406" s="528"/>
    </row>
    <row r="407" spans="1:7" s="359" customFormat="1">
      <c r="B407" s="392"/>
      <c r="C407" s="838"/>
      <c r="D407" s="830"/>
      <c r="E407" s="831" t="s">
        <v>11</v>
      </c>
      <c r="F407" s="789">
        <v>418096590</v>
      </c>
      <c r="G407" s="528">
        <f>G408</f>
        <v>951256</v>
      </c>
    </row>
    <row r="408" spans="1:7" s="359" customFormat="1">
      <c r="B408" s="380"/>
      <c r="C408" s="817"/>
      <c r="D408" s="816"/>
      <c r="E408" s="831" t="s">
        <v>12</v>
      </c>
      <c r="F408" s="789">
        <v>418096590</v>
      </c>
      <c r="G408" s="825">
        <f>1097558-146302</f>
        <v>951256</v>
      </c>
    </row>
    <row r="409" spans="1:7" s="359" customFormat="1">
      <c r="A409" s="330"/>
      <c r="B409" s="392"/>
      <c r="C409" s="838"/>
      <c r="D409" s="830"/>
      <c r="E409" s="841" t="s">
        <v>13</v>
      </c>
      <c r="F409" s="842">
        <v>422076248</v>
      </c>
      <c r="G409" s="379">
        <f>G410+G426</f>
        <v>951256</v>
      </c>
    </row>
    <row r="410" spans="1:7" s="359" customFormat="1">
      <c r="B410" s="380"/>
      <c r="C410" s="817"/>
      <c r="D410" s="816"/>
      <c r="E410" s="831" t="s">
        <v>14</v>
      </c>
      <c r="F410" s="789">
        <v>414418545</v>
      </c>
      <c r="G410" s="821">
        <f>G411+G414+G417+G419</f>
        <v>951256</v>
      </c>
    </row>
    <row r="411" spans="1:7" s="359" customFormat="1">
      <c r="B411" s="392"/>
      <c r="C411" s="838"/>
      <c r="D411" s="830"/>
      <c r="E411" s="831" t="s">
        <v>15</v>
      </c>
      <c r="F411" s="789">
        <v>411087973</v>
      </c>
      <c r="G411" s="821">
        <f>G412+G413</f>
        <v>951256</v>
      </c>
    </row>
    <row r="412" spans="1:7" s="359" customFormat="1">
      <c r="B412" s="380"/>
      <c r="C412" s="817"/>
      <c r="D412" s="816"/>
      <c r="E412" s="831" t="s">
        <v>16</v>
      </c>
      <c r="F412" s="789">
        <v>307444400</v>
      </c>
      <c r="G412" s="816"/>
    </row>
    <row r="413" spans="1:7" s="359" customFormat="1">
      <c r="A413" s="702"/>
      <c r="B413" s="392"/>
      <c r="C413" s="838"/>
      <c r="D413" s="830"/>
      <c r="E413" s="831" t="s">
        <v>17</v>
      </c>
      <c r="F413" s="789">
        <v>103643573</v>
      </c>
      <c r="G413" s="825">
        <f>1097558-146302</f>
        <v>951256</v>
      </c>
    </row>
    <row r="414" spans="1:7" s="359" customFormat="1" ht="12.75" customHeight="1">
      <c r="A414" s="768"/>
      <c r="B414" s="380"/>
      <c r="C414" s="817"/>
      <c r="D414" s="816"/>
      <c r="E414" s="831" t="s">
        <v>53</v>
      </c>
      <c r="F414" s="789">
        <v>1322005</v>
      </c>
      <c r="G414" s="528">
        <f>G415+G416</f>
        <v>0</v>
      </c>
    </row>
    <row r="415" spans="1:7" s="359" customFormat="1">
      <c r="A415" s="768"/>
      <c r="B415" s="392"/>
      <c r="C415" s="838"/>
      <c r="D415" s="830"/>
      <c r="E415" s="831" t="s">
        <v>18</v>
      </c>
      <c r="F415" s="789">
        <v>1061293</v>
      </c>
      <c r="G415" s="528"/>
    </row>
    <row r="416" spans="1:7" s="359" customFormat="1">
      <c r="A416" s="768"/>
      <c r="B416" s="380"/>
      <c r="C416" s="817"/>
      <c r="D416" s="816"/>
      <c r="E416" s="831" t="s">
        <v>63</v>
      </c>
      <c r="F416" s="789">
        <v>260712</v>
      </c>
      <c r="G416" s="528"/>
    </row>
    <row r="417" spans="1:9" s="359" customFormat="1" ht="25.5">
      <c r="A417" s="768"/>
      <c r="B417" s="392"/>
      <c r="C417" s="838"/>
      <c r="D417" s="830"/>
      <c r="E417" s="831" t="s">
        <v>43</v>
      </c>
      <c r="F417" s="789">
        <v>143134</v>
      </c>
      <c r="G417" s="528"/>
    </row>
    <row r="418" spans="1:9" s="359" customFormat="1">
      <c r="B418" s="380"/>
      <c r="C418" s="817"/>
      <c r="D418" s="816"/>
      <c r="E418" s="831" t="s">
        <v>44</v>
      </c>
      <c r="F418" s="789">
        <v>143134</v>
      </c>
      <c r="G418" s="528"/>
    </row>
    <row r="419" spans="1:9" s="359" customFormat="1" ht="25.5">
      <c r="B419" s="819"/>
      <c r="C419" s="820"/>
      <c r="D419" s="528"/>
      <c r="E419" s="831" t="s">
        <v>31</v>
      </c>
      <c r="F419" s="789">
        <v>1865433</v>
      </c>
      <c r="G419" s="528"/>
      <c r="I419" s="471"/>
    </row>
    <row r="420" spans="1:9" s="359" customFormat="1" ht="30.75" customHeight="1">
      <c r="B420" s="819"/>
      <c r="C420" s="820"/>
      <c r="D420" s="528"/>
      <c r="E420" s="831" t="s">
        <v>32</v>
      </c>
      <c r="F420" s="789">
        <v>481377</v>
      </c>
      <c r="G420" s="528"/>
    </row>
    <row r="421" spans="1:9" s="359" customFormat="1" ht="25.5" hidden="1" customHeight="1">
      <c r="B421" s="819"/>
      <c r="C421" s="820"/>
      <c r="D421" s="528"/>
      <c r="E421" s="831" t="s">
        <v>19</v>
      </c>
      <c r="F421" s="789"/>
      <c r="G421" s="528"/>
    </row>
    <row r="422" spans="1:9" s="359" customFormat="1" ht="27.75" customHeight="1">
      <c r="B422" s="819"/>
      <c r="C422" s="820"/>
      <c r="D422" s="528"/>
      <c r="E422" s="831" t="s">
        <v>33</v>
      </c>
      <c r="F422" s="789">
        <v>481377</v>
      </c>
      <c r="G422" s="528"/>
    </row>
    <row r="423" spans="1:9" s="359" customFormat="1" ht="25.5">
      <c r="B423" s="819"/>
      <c r="C423" s="820"/>
      <c r="D423" s="528"/>
      <c r="E423" s="831" t="s">
        <v>34</v>
      </c>
      <c r="F423" s="789">
        <v>481377</v>
      </c>
      <c r="G423" s="528"/>
    </row>
    <row r="424" spans="1:9" s="359" customFormat="1" ht="25.5">
      <c r="B424" s="819"/>
      <c r="C424" s="820"/>
      <c r="D424" s="528"/>
      <c r="E424" s="831" t="s">
        <v>38</v>
      </c>
      <c r="F424" s="789">
        <v>1384056</v>
      </c>
      <c r="G424" s="528"/>
    </row>
    <row r="425" spans="1:9" s="359" customFormat="1" ht="38.25">
      <c r="B425" s="819"/>
      <c r="C425" s="820"/>
      <c r="D425" s="528"/>
      <c r="E425" s="831" t="s">
        <v>90</v>
      </c>
      <c r="F425" s="789">
        <v>1384056</v>
      </c>
      <c r="G425" s="528"/>
    </row>
    <row r="426" spans="1:9" s="359" customFormat="1">
      <c r="B426" s="822"/>
      <c r="C426" s="813"/>
      <c r="D426" s="823"/>
      <c r="E426" s="831" t="s">
        <v>20</v>
      </c>
      <c r="F426" s="789">
        <v>7657703</v>
      </c>
      <c r="G426" s="528">
        <f>G427</f>
        <v>0</v>
      </c>
    </row>
    <row r="427" spans="1:9" s="359" customFormat="1" ht="13.5" thickBot="1">
      <c r="B427" s="824"/>
      <c r="C427" s="382"/>
      <c r="D427" s="825"/>
      <c r="E427" s="843" t="s">
        <v>21</v>
      </c>
      <c r="F427" s="844">
        <v>7657703</v>
      </c>
      <c r="G427" s="845"/>
    </row>
    <row r="428" spans="1:9" s="359" customFormat="1" ht="131.44999999999999" customHeight="1" thickBot="1">
      <c r="B428" s="1059" t="s">
        <v>305</v>
      </c>
      <c r="C428" s="1060"/>
      <c r="D428" s="1060"/>
      <c r="E428" s="1060"/>
      <c r="F428" s="1060"/>
      <c r="G428" s="1061"/>
    </row>
    <row r="429" spans="1:9" s="359" customFormat="1" ht="17.45" customHeight="1">
      <c r="B429" s="801"/>
      <c r="C429" s="801"/>
      <c r="D429" s="801"/>
      <c r="E429" s="801"/>
      <c r="F429" s="801"/>
      <c r="G429" s="801"/>
    </row>
    <row r="430" spans="1:9" s="359" customFormat="1" ht="13.5">
      <c r="A430" s="764"/>
      <c r="B430" s="765" t="s">
        <v>293</v>
      </c>
      <c r="C430" s="766"/>
      <c r="D430" s="766"/>
      <c r="E430" s="767"/>
      <c r="F430" s="766"/>
      <c r="G430" s="766"/>
    </row>
    <row r="431" spans="1:9" s="359" customFormat="1" ht="14.25" thickBot="1">
      <c r="A431" s="764"/>
      <c r="B431" s="765"/>
      <c r="C431" s="766"/>
      <c r="D431" s="766"/>
      <c r="E431" s="767"/>
      <c r="F431" s="766"/>
      <c r="G431" s="766"/>
    </row>
    <row r="432" spans="1:9" s="359" customFormat="1" ht="13.5">
      <c r="A432" s="72">
        <f>A306+1</f>
        <v>9</v>
      </c>
      <c r="B432" s="826" t="s">
        <v>109</v>
      </c>
      <c r="C432" s="807"/>
      <c r="D432" s="808"/>
      <c r="E432" s="809" t="s">
        <v>109</v>
      </c>
      <c r="F432" s="807"/>
      <c r="G432" s="808"/>
      <c r="H432" s="776" t="s">
        <v>41</v>
      </c>
    </row>
    <row r="433" spans="1:7" s="359" customFormat="1">
      <c r="A433" s="60"/>
      <c r="B433" s="383" t="s">
        <v>39</v>
      </c>
      <c r="C433" s="811"/>
      <c r="D433" s="812"/>
      <c r="E433" s="810" t="s">
        <v>3</v>
      </c>
      <c r="F433" s="813"/>
      <c r="G433" s="812"/>
    </row>
    <row r="434" spans="1:7" s="359" customFormat="1">
      <c r="A434" s="768"/>
      <c r="B434" s="827" t="s">
        <v>123</v>
      </c>
      <c r="C434" s="384">
        <v>1256557</v>
      </c>
      <c r="D434" s="816">
        <v>177166</v>
      </c>
      <c r="E434" s="769" t="s">
        <v>124</v>
      </c>
      <c r="F434" s="959" t="s">
        <v>111</v>
      </c>
      <c r="G434" s="960"/>
    </row>
    <row r="435" spans="1:7" s="359" customFormat="1">
      <c r="A435" s="768"/>
      <c r="B435" s="828"/>
      <c r="C435" s="829"/>
      <c r="D435" s="830"/>
      <c r="E435" s="961" t="s">
        <v>4</v>
      </c>
      <c r="F435" s="773">
        <v>3991705</v>
      </c>
      <c r="G435" s="774">
        <f>G436</f>
        <v>177166</v>
      </c>
    </row>
    <row r="436" spans="1:7" s="359" customFormat="1">
      <c r="B436" s="814"/>
      <c r="C436" s="815"/>
      <c r="D436" s="830"/>
      <c r="E436" s="962" t="s">
        <v>11</v>
      </c>
      <c r="F436" s="815">
        <v>3991705</v>
      </c>
      <c r="G436" s="816">
        <f>G437</f>
        <v>177166</v>
      </c>
    </row>
    <row r="437" spans="1:7" s="359" customFormat="1" ht="25.5">
      <c r="B437" s="810"/>
      <c r="C437" s="815"/>
      <c r="D437" s="816"/>
      <c r="E437" s="963" t="s">
        <v>12</v>
      </c>
      <c r="F437" s="815">
        <v>3991705</v>
      </c>
      <c r="G437" s="816">
        <v>177166</v>
      </c>
    </row>
    <row r="438" spans="1:7" s="359" customFormat="1">
      <c r="B438" s="828"/>
      <c r="C438" s="829"/>
      <c r="D438" s="830"/>
      <c r="E438" s="961" t="s">
        <v>13</v>
      </c>
      <c r="F438" s="773">
        <v>3991705</v>
      </c>
      <c r="G438" s="774">
        <f>G439+G447</f>
        <v>177166</v>
      </c>
    </row>
    <row r="439" spans="1:7" s="359" customFormat="1">
      <c r="B439" s="810"/>
      <c r="C439" s="815"/>
      <c r="D439" s="816"/>
      <c r="E439" s="962" t="s">
        <v>14</v>
      </c>
      <c r="F439" s="815">
        <v>3894674</v>
      </c>
      <c r="G439" s="830">
        <f>G440+G443</f>
        <v>177166</v>
      </c>
    </row>
    <row r="440" spans="1:7" s="359" customFormat="1">
      <c r="B440" s="810"/>
      <c r="C440" s="815"/>
      <c r="D440" s="816"/>
      <c r="E440" s="963" t="s">
        <v>15</v>
      </c>
      <c r="F440" s="815">
        <v>3413297</v>
      </c>
      <c r="G440" s="816">
        <f>G441+G442</f>
        <v>177166</v>
      </c>
    </row>
    <row r="441" spans="1:7" s="359" customFormat="1">
      <c r="B441" s="810"/>
      <c r="C441" s="815"/>
      <c r="D441" s="816"/>
      <c r="E441" s="457" t="s">
        <v>16</v>
      </c>
      <c r="F441" s="815">
        <v>3084521</v>
      </c>
      <c r="G441" s="816">
        <v>177166</v>
      </c>
    </row>
    <row r="442" spans="1:7" s="359" customFormat="1">
      <c r="B442" s="810"/>
      <c r="C442" s="815"/>
      <c r="D442" s="812"/>
      <c r="E442" s="457" t="s">
        <v>17</v>
      </c>
      <c r="F442" s="815">
        <v>328776</v>
      </c>
      <c r="G442" s="816"/>
    </row>
    <row r="443" spans="1:7" s="359" customFormat="1" ht="25.5">
      <c r="B443" s="810"/>
      <c r="C443" s="815"/>
      <c r="D443" s="812"/>
      <c r="E443" s="963" t="s">
        <v>31</v>
      </c>
      <c r="F443" s="815">
        <v>481377</v>
      </c>
      <c r="G443" s="816">
        <f>G444</f>
        <v>0</v>
      </c>
    </row>
    <row r="444" spans="1:7" s="359" customFormat="1" ht="24.75" customHeight="1">
      <c r="B444" s="810"/>
      <c r="C444" s="815"/>
      <c r="D444" s="812"/>
      <c r="E444" s="457" t="s">
        <v>32</v>
      </c>
      <c r="F444" s="815">
        <v>481377</v>
      </c>
      <c r="G444" s="816">
        <f>G445</f>
        <v>0</v>
      </c>
    </row>
    <row r="445" spans="1:7" s="359" customFormat="1" ht="25.5">
      <c r="B445" s="810"/>
      <c r="C445" s="815"/>
      <c r="D445" s="812"/>
      <c r="E445" s="964" t="s">
        <v>33</v>
      </c>
      <c r="F445" s="815">
        <v>481377</v>
      </c>
      <c r="G445" s="816">
        <f>G446</f>
        <v>0</v>
      </c>
    </row>
    <row r="446" spans="1:7" s="359" customFormat="1" ht="38.25">
      <c r="B446" s="810"/>
      <c r="C446" s="815"/>
      <c r="D446" s="812"/>
      <c r="E446" s="965" t="s">
        <v>34</v>
      </c>
      <c r="F446" s="815">
        <v>481377</v>
      </c>
      <c r="G446" s="816"/>
    </row>
    <row r="447" spans="1:7" s="359" customFormat="1">
      <c r="B447" s="810"/>
      <c r="C447" s="815"/>
      <c r="D447" s="812"/>
      <c r="E447" s="962" t="s">
        <v>20</v>
      </c>
      <c r="F447" s="815">
        <v>97031</v>
      </c>
      <c r="G447" s="816">
        <f>G448</f>
        <v>0</v>
      </c>
    </row>
    <row r="448" spans="1:7" s="359" customFormat="1" ht="13.5" thickBot="1">
      <c r="B448" s="810"/>
      <c r="C448" s="815"/>
      <c r="D448" s="812"/>
      <c r="E448" s="966" t="s">
        <v>21</v>
      </c>
      <c r="F448" s="967">
        <v>97031</v>
      </c>
      <c r="G448" s="845"/>
    </row>
    <row r="449" spans="1:8" s="359" customFormat="1" ht="170.45" customHeight="1" thickBot="1">
      <c r="B449" s="1056" t="s">
        <v>306</v>
      </c>
      <c r="C449" s="1057"/>
      <c r="D449" s="1057"/>
      <c r="E449" s="1057"/>
      <c r="F449" s="1057"/>
      <c r="G449" s="1058"/>
    </row>
    <row r="450" spans="1:8" s="359" customFormat="1">
      <c r="B450" s="801"/>
      <c r="C450" s="801"/>
      <c r="D450" s="801"/>
      <c r="E450" s="802"/>
      <c r="F450" s="802"/>
      <c r="G450" s="802"/>
    </row>
    <row r="451" spans="1:8" s="359" customFormat="1" ht="13.5" customHeight="1">
      <c r="B451" s="56" t="s">
        <v>294</v>
      </c>
      <c r="C451" s="153"/>
      <c r="D451" s="153"/>
      <c r="E451" s="1000"/>
      <c r="F451" s="1001"/>
      <c r="G451" s="1002"/>
    </row>
    <row r="452" spans="1:8" s="359" customFormat="1" ht="13.5" customHeight="1" thickBot="1">
      <c r="B452" s="56"/>
      <c r="C452" s="153"/>
      <c r="D452" s="153"/>
      <c r="E452" s="804"/>
      <c r="F452" s="592"/>
      <c r="G452" s="799"/>
    </row>
    <row r="453" spans="1:8" s="359" customFormat="1" ht="14.25" customHeight="1">
      <c r="A453" s="645">
        <f>A432</f>
        <v>9</v>
      </c>
      <c r="B453" s="826" t="s">
        <v>109</v>
      </c>
      <c r="C453" s="255"/>
      <c r="D453" s="255"/>
      <c r="E453" s="254" t="s">
        <v>109</v>
      </c>
      <c r="F453" s="255"/>
      <c r="G453" s="256"/>
      <c r="H453" s="776" t="s">
        <v>41</v>
      </c>
    </row>
    <row r="454" spans="1:8" s="359" customFormat="1" ht="13.5" customHeight="1">
      <c r="B454" s="837" t="s">
        <v>49</v>
      </c>
      <c r="C454" s="817"/>
      <c r="D454" s="817"/>
      <c r="E454" s="233" t="s">
        <v>42</v>
      </c>
      <c r="F454" s="777"/>
      <c r="G454" s="258"/>
    </row>
    <row r="455" spans="1:8" s="359" customFormat="1" ht="13.5" customHeight="1">
      <c r="B455" s="383" t="s">
        <v>39</v>
      </c>
      <c r="C455" s="817"/>
      <c r="D455" s="817"/>
      <c r="E455" s="778" t="s">
        <v>84</v>
      </c>
      <c r="F455" s="779"/>
      <c r="G455" s="780"/>
    </row>
    <row r="456" spans="1:8" s="359" customFormat="1" ht="32.25" customHeight="1">
      <c r="B456" s="827" t="s">
        <v>123</v>
      </c>
      <c r="C456" s="384">
        <v>1256557</v>
      </c>
      <c r="D456" s="816">
        <v>177166</v>
      </c>
      <c r="E456" s="781" t="s">
        <v>49</v>
      </c>
      <c r="F456" s="784"/>
      <c r="G456" s="785"/>
    </row>
    <row r="457" spans="1:8" s="359" customFormat="1">
      <c r="B457" s="380"/>
      <c r="C457" s="384"/>
      <c r="D457" s="816"/>
      <c r="E457" s="841" t="s">
        <v>4</v>
      </c>
      <c r="F457" s="842">
        <v>437604646</v>
      </c>
      <c r="G457" s="379">
        <f>G458+G459+G464</f>
        <v>177166</v>
      </c>
    </row>
    <row r="458" spans="1:8" s="359" customFormat="1" ht="25.5">
      <c r="B458" s="380"/>
      <c r="C458" s="817"/>
      <c r="D458" s="830"/>
      <c r="E458" s="831" t="s">
        <v>5</v>
      </c>
      <c r="F458" s="789">
        <v>3979658</v>
      </c>
      <c r="G458" s="528"/>
    </row>
    <row r="459" spans="1:8" s="359" customFormat="1">
      <c r="B459" s="380"/>
      <c r="C459" s="817"/>
      <c r="D459" s="816"/>
      <c r="E459" s="831" t="s">
        <v>6</v>
      </c>
      <c r="F459" s="789">
        <v>210000</v>
      </c>
      <c r="G459" s="528"/>
    </row>
    <row r="460" spans="1:8" s="359" customFormat="1">
      <c r="B460" s="392"/>
      <c r="C460" s="838"/>
      <c r="D460" s="830"/>
      <c r="E460" s="831" t="s">
        <v>7</v>
      </c>
      <c r="F460" s="789">
        <v>210000</v>
      </c>
      <c r="G460" s="528"/>
    </row>
    <row r="461" spans="1:8" s="359" customFormat="1">
      <c r="B461" s="380"/>
      <c r="C461" s="817"/>
      <c r="D461" s="816"/>
      <c r="E461" s="831" t="s">
        <v>8</v>
      </c>
      <c r="F461" s="789">
        <v>210000</v>
      </c>
      <c r="G461" s="528"/>
    </row>
    <row r="462" spans="1:8" s="359" customFormat="1" ht="25.5">
      <c r="B462" s="819"/>
      <c r="C462" s="820"/>
      <c r="D462" s="528"/>
      <c r="E462" s="831" t="s">
        <v>9</v>
      </c>
      <c r="F462" s="789">
        <v>210000</v>
      </c>
      <c r="G462" s="528"/>
    </row>
    <row r="463" spans="1:8" s="359" customFormat="1" ht="25.5">
      <c r="B463" s="819"/>
      <c r="C463" s="820"/>
      <c r="D463" s="528"/>
      <c r="E463" s="831" t="s">
        <v>112</v>
      </c>
      <c r="F463" s="789">
        <v>210000</v>
      </c>
      <c r="G463" s="528"/>
    </row>
    <row r="464" spans="1:8" s="359" customFormat="1">
      <c r="B464" s="380"/>
      <c r="C464" s="817"/>
      <c r="D464" s="816"/>
      <c r="E464" s="831" t="s">
        <v>11</v>
      </c>
      <c r="F464" s="789">
        <v>433414988</v>
      </c>
      <c r="G464" s="528">
        <f>G465</f>
        <v>177166</v>
      </c>
    </row>
    <row r="465" spans="1:9" s="359" customFormat="1">
      <c r="B465" s="392"/>
      <c r="C465" s="838"/>
      <c r="D465" s="830"/>
      <c r="E465" s="831" t="s">
        <v>12</v>
      </c>
      <c r="F465" s="789">
        <v>433414988</v>
      </c>
      <c r="G465" s="816">
        <v>177166</v>
      </c>
    </row>
    <row r="466" spans="1:9" s="359" customFormat="1">
      <c r="A466" s="330"/>
      <c r="B466" s="380"/>
      <c r="C466" s="817"/>
      <c r="D466" s="816"/>
      <c r="E466" s="841" t="s">
        <v>13</v>
      </c>
      <c r="F466" s="842">
        <v>437604646</v>
      </c>
      <c r="G466" s="379">
        <f>G467+G483</f>
        <v>177166</v>
      </c>
    </row>
    <row r="467" spans="1:9" s="359" customFormat="1">
      <c r="B467" s="819"/>
      <c r="C467" s="820"/>
      <c r="D467" s="528"/>
      <c r="E467" s="831" t="s">
        <v>14</v>
      </c>
      <c r="F467" s="789">
        <v>390549185</v>
      </c>
      <c r="G467" s="821">
        <f>G468+G471+G474+G476</f>
        <v>177166</v>
      </c>
    </row>
    <row r="468" spans="1:9" s="359" customFormat="1">
      <c r="B468" s="819"/>
      <c r="C468" s="820"/>
      <c r="D468" s="528"/>
      <c r="E468" s="831" t="s">
        <v>15</v>
      </c>
      <c r="F468" s="789">
        <v>383163890</v>
      </c>
      <c r="G468" s="821">
        <f>G469+G470</f>
        <v>177166</v>
      </c>
    </row>
    <row r="469" spans="1:9" s="359" customFormat="1">
      <c r="B469" s="380"/>
      <c r="C469" s="817"/>
      <c r="D469" s="816"/>
      <c r="E469" s="831" t="s">
        <v>16</v>
      </c>
      <c r="F469" s="789">
        <v>276710579</v>
      </c>
      <c r="G469" s="816">
        <v>177166</v>
      </c>
    </row>
    <row r="470" spans="1:9" s="359" customFormat="1" ht="13.5" customHeight="1">
      <c r="A470" s="702"/>
      <c r="B470" s="392"/>
      <c r="C470" s="838"/>
      <c r="D470" s="830"/>
      <c r="E470" s="831" t="s">
        <v>17</v>
      </c>
      <c r="F470" s="789">
        <v>106453311</v>
      </c>
      <c r="G470" s="528"/>
    </row>
    <row r="471" spans="1:9" s="359" customFormat="1" ht="12.75" customHeight="1">
      <c r="A471" s="768"/>
      <c r="B471" s="380"/>
      <c r="C471" s="817"/>
      <c r="D471" s="816"/>
      <c r="E471" s="831" t="s">
        <v>53</v>
      </c>
      <c r="F471" s="789">
        <v>5764932</v>
      </c>
      <c r="G471" s="528">
        <f>G472+G473</f>
        <v>0</v>
      </c>
    </row>
    <row r="472" spans="1:9" s="359" customFormat="1">
      <c r="A472" s="768"/>
      <c r="B472" s="819"/>
      <c r="C472" s="820"/>
      <c r="D472" s="528"/>
      <c r="E472" s="831" t="s">
        <v>18</v>
      </c>
      <c r="F472" s="789">
        <v>5504220</v>
      </c>
      <c r="G472" s="528"/>
    </row>
    <row r="473" spans="1:9" s="359" customFormat="1">
      <c r="A473" s="768"/>
      <c r="B473" s="819"/>
      <c r="C473" s="820"/>
      <c r="D473" s="528"/>
      <c r="E473" s="831" t="s">
        <v>63</v>
      </c>
      <c r="F473" s="789">
        <v>260712</v>
      </c>
      <c r="G473" s="528"/>
    </row>
    <row r="474" spans="1:9" s="359" customFormat="1" ht="25.5">
      <c r="A474" s="768"/>
      <c r="B474" s="380"/>
      <c r="C474" s="817"/>
      <c r="D474" s="816"/>
      <c r="E474" s="831" t="s">
        <v>43</v>
      </c>
      <c r="F474" s="789">
        <v>146873</v>
      </c>
      <c r="G474" s="528"/>
    </row>
    <row r="475" spans="1:9" s="359" customFormat="1">
      <c r="A475" s="768"/>
      <c r="B475" s="392"/>
      <c r="C475" s="838"/>
      <c r="D475" s="830"/>
      <c r="E475" s="831" t="s">
        <v>44</v>
      </c>
      <c r="F475" s="789">
        <v>146873</v>
      </c>
      <c r="G475" s="528"/>
    </row>
    <row r="476" spans="1:9" s="359" customFormat="1" ht="25.5">
      <c r="A476" s="768"/>
      <c r="B476" s="380"/>
      <c r="C476" s="817"/>
      <c r="D476" s="816"/>
      <c r="E476" s="831" t="s">
        <v>31</v>
      </c>
      <c r="F476" s="789">
        <v>1473490</v>
      </c>
      <c r="G476" s="528"/>
      <c r="I476" s="471"/>
    </row>
    <row r="477" spans="1:9" s="359" customFormat="1" ht="30.75" customHeight="1">
      <c r="A477" s="768"/>
      <c r="B477" s="819"/>
      <c r="C477" s="820"/>
      <c r="D477" s="528"/>
      <c r="E477" s="831" t="s">
        <v>32</v>
      </c>
      <c r="F477" s="789">
        <v>481485</v>
      </c>
      <c r="G477" s="528"/>
    </row>
    <row r="478" spans="1:9" s="359" customFormat="1" ht="25.5">
      <c r="A478" s="768"/>
      <c r="B478" s="819"/>
      <c r="C478" s="820"/>
      <c r="D478" s="528"/>
      <c r="E478" s="831" t="s">
        <v>19</v>
      </c>
      <c r="F478" s="789">
        <v>108</v>
      </c>
      <c r="G478" s="528"/>
    </row>
    <row r="479" spans="1:9" s="359" customFormat="1" ht="27.75" customHeight="1">
      <c r="A479" s="768"/>
      <c r="B479" s="380"/>
      <c r="C479" s="817"/>
      <c r="D479" s="816"/>
      <c r="E479" s="831" t="s">
        <v>33</v>
      </c>
      <c r="F479" s="789">
        <v>481377</v>
      </c>
      <c r="G479" s="528"/>
    </row>
    <row r="480" spans="1:9" s="359" customFormat="1" ht="25.5">
      <c r="A480" s="768"/>
      <c r="B480" s="819"/>
      <c r="C480" s="820"/>
      <c r="D480" s="528"/>
      <c r="E480" s="831" t="s">
        <v>34</v>
      </c>
      <c r="F480" s="789">
        <v>481377</v>
      </c>
      <c r="G480" s="528"/>
    </row>
    <row r="481" spans="1:8" s="359" customFormat="1" ht="25.5">
      <c r="A481" s="768"/>
      <c r="B481" s="819"/>
      <c r="C481" s="820"/>
      <c r="D481" s="528"/>
      <c r="E481" s="831" t="s">
        <v>38</v>
      </c>
      <c r="F481" s="789">
        <v>992005</v>
      </c>
      <c r="G481" s="528"/>
    </row>
    <row r="482" spans="1:8" s="359" customFormat="1" ht="38.25">
      <c r="A482" s="768"/>
      <c r="B482" s="819"/>
      <c r="C482" s="820"/>
      <c r="D482" s="528"/>
      <c r="E482" s="831" t="s">
        <v>90</v>
      </c>
      <c r="F482" s="789">
        <v>992005</v>
      </c>
      <c r="G482" s="528"/>
    </row>
    <row r="483" spans="1:8" s="359" customFormat="1">
      <c r="A483" s="768"/>
      <c r="B483" s="819"/>
      <c r="C483" s="820"/>
      <c r="D483" s="528"/>
      <c r="E483" s="831" t="s">
        <v>20</v>
      </c>
      <c r="F483" s="789">
        <v>47055461</v>
      </c>
      <c r="G483" s="528">
        <f>G484</f>
        <v>0</v>
      </c>
    </row>
    <row r="484" spans="1:8" s="359" customFormat="1" ht="13.5" thickBot="1">
      <c r="A484" s="768"/>
      <c r="B484" s="819"/>
      <c r="C484" s="820"/>
      <c r="D484" s="528"/>
      <c r="E484" s="843" t="s">
        <v>21</v>
      </c>
      <c r="F484" s="844">
        <v>47055461</v>
      </c>
      <c r="G484" s="845"/>
    </row>
    <row r="485" spans="1:8" s="359" customFormat="1" ht="13.5">
      <c r="A485" s="72"/>
      <c r="B485" s="826" t="s">
        <v>109</v>
      </c>
      <c r="C485" s="255"/>
      <c r="D485" s="255"/>
      <c r="E485" s="254" t="s">
        <v>109</v>
      </c>
      <c r="F485" s="255"/>
      <c r="G485" s="256"/>
      <c r="H485" s="800"/>
    </row>
    <row r="486" spans="1:8" s="359" customFormat="1">
      <c r="A486" s="60"/>
      <c r="B486" s="837" t="s">
        <v>93</v>
      </c>
      <c r="C486" s="817"/>
      <c r="D486" s="817"/>
      <c r="E486" s="233" t="s">
        <v>42</v>
      </c>
      <c r="F486" s="777"/>
      <c r="G486" s="258"/>
    </row>
    <row r="487" spans="1:8" s="359" customFormat="1">
      <c r="B487" s="383" t="s">
        <v>39</v>
      </c>
      <c r="C487" s="817"/>
      <c r="D487" s="817"/>
      <c r="E487" s="778" t="s">
        <v>84</v>
      </c>
      <c r="F487" s="779"/>
      <c r="G487" s="780"/>
    </row>
    <row r="488" spans="1:8" s="359" customFormat="1" ht="34.15" customHeight="1">
      <c r="B488" s="827" t="s">
        <v>123</v>
      </c>
      <c r="C488" s="384">
        <v>1256557</v>
      </c>
      <c r="D488" s="816">
        <v>177166</v>
      </c>
      <c r="E488" s="781" t="s">
        <v>93</v>
      </c>
      <c r="F488" s="784"/>
      <c r="G488" s="785"/>
    </row>
    <row r="489" spans="1:8" s="359" customFormat="1">
      <c r="B489" s="380"/>
      <c r="C489" s="384"/>
      <c r="D489" s="830"/>
      <c r="E489" s="841" t="s">
        <v>4</v>
      </c>
      <c r="F489" s="842">
        <v>399403945</v>
      </c>
      <c r="G489" s="379">
        <f>G490+G491+G496</f>
        <v>177166</v>
      </c>
    </row>
    <row r="490" spans="1:8" s="359" customFormat="1" ht="19.899999999999999" customHeight="1">
      <c r="B490" s="380"/>
      <c r="C490" s="817"/>
      <c r="D490" s="816"/>
      <c r="E490" s="831" t="s">
        <v>5</v>
      </c>
      <c r="F490" s="789">
        <v>3979658</v>
      </c>
      <c r="G490" s="528"/>
    </row>
    <row r="491" spans="1:8" s="359" customFormat="1">
      <c r="B491" s="380"/>
      <c r="C491" s="817"/>
      <c r="D491" s="816"/>
      <c r="E491" s="831" t="s">
        <v>6</v>
      </c>
      <c r="F491" s="789">
        <v>210000</v>
      </c>
      <c r="G491" s="528"/>
    </row>
    <row r="492" spans="1:8" s="359" customFormat="1">
      <c r="B492" s="392"/>
      <c r="C492" s="838"/>
      <c r="D492" s="830"/>
      <c r="E492" s="831" t="s">
        <v>7</v>
      </c>
      <c r="F492" s="789">
        <v>210000</v>
      </c>
      <c r="G492" s="528"/>
    </row>
    <row r="493" spans="1:8" s="359" customFormat="1">
      <c r="B493" s="380"/>
      <c r="C493" s="817"/>
      <c r="D493" s="816"/>
      <c r="E493" s="831" t="s">
        <v>8</v>
      </c>
      <c r="F493" s="789">
        <v>210000</v>
      </c>
      <c r="G493" s="528"/>
    </row>
    <row r="494" spans="1:8" s="359" customFormat="1" ht="25.5">
      <c r="B494" s="380"/>
      <c r="C494" s="817"/>
      <c r="D494" s="816"/>
      <c r="E494" s="831" t="s">
        <v>9</v>
      </c>
      <c r="F494" s="789">
        <v>210000</v>
      </c>
      <c r="G494" s="528"/>
    </row>
    <row r="495" spans="1:8" s="359" customFormat="1" ht="25.5">
      <c r="B495" s="380"/>
      <c r="C495" s="817"/>
      <c r="D495" s="816"/>
      <c r="E495" s="831" t="s">
        <v>112</v>
      </c>
      <c r="F495" s="789">
        <v>210000</v>
      </c>
      <c r="G495" s="528"/>
    </row>
    <row r="496" spans="1:8" s="359" customFormat="1">
      <c r="B496" s="380"/>
      <c r="C496" s="817"/>
      <c r="D496" s="816"/>
      <c r="E496" s="831" t="s">
        <v>11</v>
      </c>
      <c r="F496" s="789">
        <v>395214287</v>
      </c>
      <c r="G496" s="528">
        <f>G497</f>
        <v>177166</v>
      </c>
    </row>
    <row r="497" spans="1:9" s="359" customFormat="1">
      <c r="B497" s="392"/>
      <c r="C497" s="838"/>
      <c r="D497" s="830"/>
      <c r="E497" s="831" t="s">
        <v>12</v>
      </c>
      <c r="F497" s="789">
        <v>395214287</v>
      </c>
      <c r="G497" s="816">
        <v>177166</v>
      </c>
    </row>
    <row r="498" spans="1:9" s="359" customFormat="1">
      <c r="A498" s="330"/>
      <c r="B498" s="380"/>
      <c r="C498" s="817"/>
      <c r="D498" s="816"/>
      <c r="E498" s="841" t="s">
        <v>13</v>
      </c>
      <c r="F498" s="842">
        <v>399403945</v>
      </c>
      <c r="G498" s="379">
        <f>G499+G515</f>
        <v>177166</v>
      </c>
    </row>
    <row r="499" spans="1:9" s="359" customFormat="1">
      <c r="B499" s="380"/>
      <c r="C499" s="817"/>
      <c r="D499" s="816"/>
      <c r="E499" s="831" t="s">
        <v>14</v>
      </c>
      <c r="F499" s="789">
        <v>391100612</v>
      </c>
      <c r="G499" s="821">
        <f>G500+G503+G506+G508</f>
        <v>177166</v>
      </c>
    </row>
    <row r="500" spans="1:9" s="359" customFormat="1">
      <c r="B500" s="392"/>
      <c r="C500" s="838"/>
      <c r="D500" s="830"/>
      <c r="E500" s="831" t="s">
        <v>15</v>
      </c>
      <c r="F500" s="789">
        <v>383886374</v>
      </c>
      <c r="G500" s="821">
        <f>G501+G502</f>
        <v>177166</v>
      </c>
    </row>
    <row r="501" spans="1:9" s="359" customFormat="1">
      <c r="B501" s="380"/>
      <c r="C501" s="817"/>
      <c r="D501" s="816"/>
      <c r="E501" s="831" t="s">
        <v>16</v>
      </c>
      <c r="F501" s="789">
        <v>276302330</v>
      </c>
      <c r="G501" s="816">
        <v>177166</v>
      </c>
    </row>
    <row r="502" spans="1:9" s="359" customFormat="1">
      <c r="A502" s="702"/>
      <c r="B502" s="380"/>
      <c r="C502" s="817"/>
      <c r="D502" s="816"/>
      <c r="E502" s="831" t="s">
        <v>17</v>
      </c>
      <c r="F502" s="789">
        <v>107584044</v>
      </c>
      <c r="G502" s="528"/>
    </row>
    <row r="503" spans="1:9" s="359" customFormat="1" ht="12.75" customHeight="1">
      <c r="A503" s="768"/>
      <c r="B503" s="392"/>
      <c r="C503" s="838"/>
      <c r="D503" s="830"/>
      <c r="E503" s="831" t="s">
        <v>53</v>
      </c>
      <c r="F503" s="789">
        <v>5406982</v>
      </c>
      <c r="G503" s="528">
        <f>G504+G505</f>
        <v>0</v>
      </c>
    </row>
    <row r="504" spans="1:9" s="359" customFormat="1">
      <c r="A504" s="768"/>
      <c r="B504" s="380"/>
      <c r="C504" s="817"/>
      <c r="D504" s="816"/>
      <c r="E504" s="831" t="s">
        <v>18</v>
      </c>
      <c r="F504" s="789">
        <v>5146270</v>
      </c>
      <c r="G504" s="528"/>
    </row>
    <row r="505" spans="1:9" s="359" customFormat="1">
      <c r="A505" s="768"/>
      <c r="B505" s="380"/>
      <c r="C505" s="817"/>
      <c r="D505" s="816"/>
      <c r="E505" s="831" t="s">
        <v>63</v>
      </c>
      <c r="F505" s="789">
        <v>260712</v>
      </c>
      <c r="G505" s="528"/>
    </row>
    <row r="506" spans="1:9" s="359" customFormat="1" ht="25.5">
      <c r="A506" s="768"/>
      <c r="B506" s="392"/>
      <c r="C506" s="838"/>
      <c r="D506" s="830"/>
      <c r="E506" s="831" t="s">
        <v>43</v>
      </c>
      <c r="F506" s="789">
        <v>143134</v>
      </c>
      <c r="G506" s="528"/>
    </row>
    <row r="507" spans="1:9" s="359" customFormat="1">
      <c r="A507" s="768"/>
      <c r="B507" s="380"/>
      <c r="C507" s="817"/>
      <c r="D507" s="816"/>
      <c r="E507" s="831" t="s">
        <v>44</v>
      </c>
      <c r="F507" s="789">
        <v>143134</v>
      </c>
      <c r="G507" s="528"/>
    </row>
    <row r="508" spans="1:9" s="359" customFormat="1" ht="25.5">
      <c r="A508" s="768"/>
      <c r="B508" s="786"/>
      <c r="C508" s="787"/>
      <c r="D508" s="788"/>
      <c r="E508" s="831" t="s">
        <v>31</v>
      </c>
      <c r="F508" s="789">
        <v>1664122</v>
      </c>
      <c r="G508" s="528"/>
      <c r="I508" s="471"/>
    </row>
    <row r="509" spans="1:9" s="359" customFormat="1" ht="30.75" customHeight="1">
      <c r="A509" s="768"/>
      <c r="B509" s="819"/>
      <c r="C509" s="820"/>
      <c r="D509" s="528"/>
      <c r="E509" s="831" t="s">
        <v>32</v>
      </c>
      <c r="F509" s="789">
        <v>481377</v>
      </c>
      <c r="G509" s="528"/>
    </row>
    <row r="510" spans="1:9" s="359" customFormat="1" ht="25.5" hidden="1" customHeight="1">
      <c r="A510" s="768"/>
      <c r="B510" s="819"/>
      <c r="C510" s="820"/>
      <c r="D510" s="528"/>
      <c r="E510" s="831" t="s">
        <v>19</v>
      </c>
      <c r="F510" s="789"/>
      <c r="G510" s="528"/>
    </row>
    <row r="511" spans="1:9" s="359" customFormat="1" ht="27.75" customHeight="1">
      <c r="A511" s="768"/>
      <c r="B511" s="819"/>
      <c r="C511" s="820"/>
      <c r="D511" s="528"/>
      <c r="E511" s="831" t="s">
        <v>33</v>
      </c>
      <c r="F511" s="789">
        <v>481377</v>
      </c>
      <c r="G511" s="528"/>
    </row>
    <row r="512" spans="1:9" s="359" customFormat="1" ht="25.5">
      <c r="A512" s="768"/>
      <c r="B512" s="819"/>
      <c r="C512" s="820"/>
      <c r="D512" s="528"/>
      <c r="E512" s="831" t="s">
        <v>34</v>
      </c>
      <c r="F512" s="789">
        <v>481377</v>
      </c>
      <c r="G512" s="528"/>
    </row>
    <row r="513" spans="1:8" s="359" customFormat="1" ht="25.5">
      <c r="A513" s="768"/>
      <c r="B513" s="819"/>
      <c r="C513" s="820"/>
      <c r="D513" s="528"/>
      <c r="E513" s="831" t="s">
        <v>38</v>
      </c>
      <c r="F513" s="789">
        <v>1182745</v>
      </c>
      <c r="G513" s="528"/>
    </row>
    <row r="514" spans="1:8" s="359" customFormat="1" ht="38.25">
      <c r="A514" s="768"/>
      <c r="B514" s="819"/>
      <c r="C514" s="820"/>
      <c r="D514" s="528"/>
      <c r="E514" s="831" t="s">
        <v>90</v>
      </c>
      <c r="F514" s="789">
        <v>1182745</v>
      </c>
      <c r="G514" s="528"/>
    </row>
    <row r="515" spans="1:8" s="359" customFormat="1">
      <c r="A515" s="768"/>
      <c r="B515" s="819"/>
      <c r="C515" s="820"/>
      <c r="D515" s="528"/>
      <c r="E515" s="831" t="s">
        <v>20</v>
      </c>
      <c r="F515" s="789">
        <v>8303333</v>
      </c>
      <c r="G515" s="528">
        <f>G516</f>
        <v>0</v>
      </c>
    </row>
    <row r="516" spans="1:8" s="359" customFormat="1" ht="13.5" thickBot="1">
      <c r="A516" s="768"/>
      <c r="B516" s="839"/>
      <c r="C516" s="840"/>
      <c r="D516" s="583"/>
      <c r="E516" s="843" t="s">
        <v>21</v>
      </c>
      <c r="F516" s="844">
        <v>8303333</v>
      </c>
      <c r="G516" s="845"/>
    </row>
    <row r="517" spans="1:8" s="359" customFormat="1" ht="13.5">
      <c r="A517" s="72"/>
      <c r="B517" s="826" t="s">
        <v>109</v>
      </c>
      <c r="C517" s="255"/>
      <c r="D517" s="255"/>
      <c r="E517" s="254" t="s">
        <v>109</v>
      </c>
      <c r="F517" s="255"/>
      <c r="G517" s="256"/>
      <c r="H517" s="800"/>
    </row>
    <row r="518" spans="1:8" s="359" customFormat="1">
      <c r="A518" s="60"/>
      <c r="B518" s="837" t="s">
        <v>102</v>
      </c>
      <c r="C518" s="817"/>
      <c r="D518" s="817"/>
      <c r="E518" s="233" t="s">
        <v>42</v>
      </c>
      <c r="F518" s="777"/>
      <c r="G518" s="258"/>
    </row>
    <row r="519" spans="1:8" s="359" customFormat="1">
      <c r="B519" s="383" t="s">
        <v>39</v>
      </c>
      <c r="C519" s="817"/>
      <c r="D519" s="817"/>
      <c r="E519" s="778" t="s">
        <v>84</v>
      </c>
      <c r="F519" s="779"/>
      <c r="G519" s="780"/>
    </row>
    <row r="520" spans="1:8" s="359" customFormat="1" ht="34.15" customHeight="1">
      <c r="B520" s="827" t="s">
        <v>123</v>
      </c>
      <c r="C520" s="384">
        <v>1256557</v>
      </c>
      <c r="D520" s="816">
        <v>177166</v>
      </c>
      <c r="E520" s="781" t="s">
        <v>102</v>
      </c>
      <c r="F520" s="784"/>
      <c r="G520" s="785"/>
    </row>
    <row r="521" spans="1:8" s="359" customFormat="1">
      <c r="B521" s="380"/>
      <c r="C521" s="384"/>
      <c r="D521" s="816"/>
      <c r="E521" s="841" t="s">
        <v>4</v>
      </c>
      <c r="F521" s="842">
        <v>422076248</v>
      </c>
      <c r="G521" s="379">
        <f>G522+G523+G528</f>
        <v>177166</v>
      </c>
    </row>
    <row r="522" spans="1:8" s="359" customFormat="1" ht="25.5">
      <c r="B522" s="380"/>
      <c r="C522" s="817"/>
      <c r="D522" s="830"/>
      <c r="E522" s="831" t="s">
        <v>5</v>
      </c>
      <c r="F522" s="789">
        <v>3979658</v>
      </c>
      <c r="G522" s="528"/>
    </row>
    <row r="523" spans="1:8" s="359" customFormat="1" ht="12.75" hidden="1" customHeight="1">
      <c r="B523" s="380"/>
      <c r="C523" s="817"/>
      <c r="D523" s="816"/>
      <c r="E523" s="831" t="s">
        <v>6</v>
      </c>
      <c r="F523" s="852">
        <v>0</v>
      </c>
      <c r="G523" s="528"/>
    </row>
    <row r="524" spans="1:8" s="359" customFormat="1" ht="12.75" hidden="1" customHeight="1">
      <c r="B524" s="392"/>
      <c r="C524" s="838"/>
      <c r="D524" s="830"/>
      <c r="E524" s="831" t="s">
        <v>7</v>
      </c>
      <c r="F524" s="852">
        <v>0</v>
      </c>
      <c r="G524" s="528"/>
    </row>
    <row r="525" spans="1:8" s="359" customFormat="1" ht="12.75" hidden="1" customHeight="1">
      <c r="B525" s="380"/>
      <c r="C525" s="817"/>
      <c r="D525" s="816"/>
      <c r="E525" s="831" t="s">
        <v>8</v>
      </c>
      <c r="F525" s="852">
        <v>0</v>
      </c>
      <c r="G525" s="528"/>
    </row>
    <row r="526" spans="1:8" s="359" customFormat="1" ht="25.5" hidden="1" customHeight="1">
      <c r="B526" s="380"/>
      <c r="C526" s="817"/>
      <c r="D526" s="816"/>
      <c r="E526" s="831" t="s">
        <v>9</v>
      </c>
      <c r="F526" s="852">
        <v>0</v>
      </c>
      <c r="G526" s="528"/>
    </row>
    <row r="527" spans="1:8" s="359" customFormat="1" ht="25.5" hidden="1" customHeight="1">
      <c r="B527" s="380"/>
      <c r="C527" s="817"/>
      <c r="D527" s="818"/>
      <c r="E527" s="831" t="s">
        <v>112</v>
      </c>
      <c r="F527" s="852">
        <v>0</v>
      </c>
      <c r="G527" s="528"/>
    </row>
    <row r="528" spans="1:8" s="359" customFormat="1">
      <c r="B528" s="392"/>
      <c r="C528" s="838"/>
      <c r="D528" s="830"/>
      <c r="E528" s="831" t="s">
        <v>11</v>
      </c>
      <c r="F528" s="789">
        <v>418096590</v>
      </c>
      <c r="G528" s="528">
        <f>G529</f>
        <v>177166</v>
      </c>
    </row>
    <row r="529" spans="1:9" s="359" customFormat="1">
      <c r="B529" s="380"/>
      <c r="C529" s="817"/>
      <c r="D529" s="816"/>
      <c r="E529" s="831" t="s">
        <v>12</v>
      </c>
      <c r="F529" s="789">
        <v>418096590</v>
      </c>
      <c r="G529" s="816">
        <v>177166</v>
      </c>
    </row>
    <row r="530" spans="1:9" s="359" customFormat="1">
      <c r="A530" s="330"/>
      <c r="B530" s="392"/>
      <c r="C530" s="838"/>
      <c r="D530" s="830"/>
      <c r="E530" s="841" t="s">
        <v>13</v>
      </c>
      <c r="F530" s="842">
        <v>422076248</v>
      </c>
      <c r="G530" s="379">
        <f>G531+G547</f>
        <v>177166</v>
      </c>
    </row>
    <row r="531" spans="1:9" s="359" customFormat="1">
      <c r="B531" s="380"/>
      <c r="C531" s="817"/>
      <c r="D531" s="816"/>
      <c r="E531" s="831" t="s">
        <v>14</v>
      </c>
      <c r="F531" s="789">
        <v>414418545</v>
      </c>
      <c r="G531" s="821">
        <f>G532+G535+G538+G540</f>
        <v>177166</v>
      </c>
    </row>
    <row r="532" spans="1:9" s="359" customFormat="1">
      <c r="B532" s="392"/>
      <c r="C532" s="838"/>
      <c r="D532" s="830"/>
      <c r="E532" s="831" t="s">
        <v>15</v>
      </c>
      <c r="F532" s="789">
        <v>411087973</v>
      </c>
      <c r="G532" s="821">
        <f>G533+G534</f>
        <v>177166</v>
      </c>
    </row>
    <row r="533" spans="1:9" s="359" customFormat="1">
      <c r="B533" s="380"/>
      <c r="C533" s="817"/>
      <c r="D533" s="816"/>
      <c r="E533" s="831" t="s">
        <v>16</v>
      </c>
      <c r="F533" s="789">
        <v>307444400</v>
      </c>
      <c r="G533" s="816">
        <v>177166</v>
      </c>
    </row>
    <row r="534" spans="1:9" s="359" customFormat="1">
      <c r="A534" s="702"/>
      <c r="B534" s="392"/>
      <c r="C534" s="838"/>
      <c r="D534" s="830"/>
      <c r="E534" s="831" t="s">
        <v>17</v>
      </c>
      <c r="F534" s="789">
        <v>103643573</v>
      </c>
      <c r="G534" s="528"/>
    </row>
    <row r="535" spans="1:9" s="359" customFormat="1" ht="12.75" customHeight="1">
      <c r="A535" s="768"/>
      <c r="B535" s="380"/>
      <c r="C535" s="817"/>
      <c r="D535" s="816"/>
      <c r="E535" s="831" t="s">
        <v>53</v>
      </c>
      <c r="F535" s="789">
        <v>1322005</v>
      </c>
      <c r="G535" s="528">
        <f>G536+G537</f>
        <v>0</v>
      </c>
    </row>
    <row r="536" spans="1:9" s="359" customFormat="1">
      <c r="A536" s="768"/>
      <c r="B536" s="392"/>
      <c r="C536" s="838"/>
      <c r="D536" s="830"/>
      <c r="E536" s="831" t="s">
        <v>18</v>
      </c>
      <c r="F536" s="789">
        <v>1061293</v>
      </c>
      <c r="G536" s="528"/>
    </row>
    <row r="537" spans="1:9" s="359" customFormat="1">
      <c r="A537" s="768"/>
      <c r="B537" s="380"/>
      <c r="C537" s="817"/>
      <c r="D537" s="816"/>
      <c r="E537" s="831" t="s">
        <v>63</v>
      </c>
      <c r="F537" s="789">
        <v>260712</v>
      </c>
      <c r="G537" s="528"/>
    </row>
    <row r="538" spans="1:9" s="359" customFormat="1" ht="25.5">
      <c r="A538" s="768"/>
      <c r="B538" s="392"/>
      <c r="C538" s="838"/>
      <c r="D538" s="830"/>
      <c r="E538" s="831" t="s">
        <v>43</v>
      </c>
      <c r="F538" s="789">
        <v>143134</v>
      </c>
      <c r="G538" s="528"/>
    </row>
    <row r="539" spans="1:9" s="359" customFormat="1">
      <c r="B539" s="380"/>
      <c r="C539" s="817"/>
      <c r="D539" s="816"/>
      <c r="E539" s="831" t="s">
        <v>44</v>
      </c>
      <c r="F539" s="789">
        <v>143134</v>
      </c>
      <c r="G539" s="528"/>
    </row>
    <row r="540" spans="1:9" s="359" customFormat="1" ht="25.5">
      <c r="B540" s="819"/>
      <c r="C540" s="820"/>
      <c r="D540" s="528"/>
      <c r="E540" s="831" t="s">
        <v>31</v>
      </c>
      <c r="F540" s="789">
        <v>1865433</v>
      </c>
      <c r="G540" s="528"/>
      <c r="I540" s="471"/>
    </row>
    <row r="541" spans="1:9" s="359" customFormat="1" ht="30.75" customHeight="1">
      <c r="B541" s="819"/>
      <c r="C541" s="820"/>
      <c r="D541" s="528"/>
      <c r="E541" s="831" t="s">
        <v>32</v>
      </c>
      <c r="F541" s="789">
        <v>481377</v>
      </c>
      <c r="G541" s="528"/>
    </row>
    <row r="542" spans="1:9" s="359" customFormat="1" ht="25.5" hidden="1" customHeight="1">
      <c r="B542" s="819"/>
      <c r="C542" s="820"/>
      <c r="D542" s="528"/>
      <c r="E542" s="831" t="s">
        <v>19</v>
      </c>
      <c r="F542" s="789"/>
      <c r="G542" s="528"/>
    </row>
    <row r="543" spans="1:9" s="359" customFormat="1" ht="27.75" customHeight="1">
      <c r="B543" s="819"/>
      <c r="C543" s="820"/>
      <c r="D543" s="528"/>
      <c r="E543" s="831" t="s">
        <v>33</v>
      </c>
      <c r="F543" s="789">
        <v>481377</v>
      </c>
      <c r="G543" s="528"/>
    </row>
    <row r="544" spans="1:9" s="359" customFormat="1" ht="25.5">
      <c r="B544" s="819"/>
      <c r="C544" s="820"/>
      <c r="D544" s="528"/>
      <c r="E544" s="831" t="s">
        <v>34</v>
      </c>
      <c r="F544" s="789">
        <v>481377</v>
      </c>
      <c r="G544" s="528"/>
    </row>
    <row r="545" spans="1:8" s="359" customFormat="1" ht="25.5">
      <c r="B545" s="819"/>
      <c r="C545" s="820"/>
      <c r="D545" s="528"/>
      <c r="E545" s="831" t="s">
        <v>38</v>
      </c>
      <c r="F545" s="789">
        <v>1384056</v>
      </c>
      <c r="G545" s="528"/>
    </row>
    <row r="546" spans="1:8" s="359" customFormat="1" ht="38.25">
      <c r="B546" s="819"/>
      <c r="C546" s="820"/>
      <c r="D546" s="528"/>
      <c r="E546" s="831" t="s">
        <v>90</v>
      </c>
      <c r="F546" s="789">
        <v>1384056</v>
      </c>
      <c r="G546" s="528"/>
    </row>
    <row r="547" spans="1:8" s="359" customFormat="1">
      <c r="B547" s="822"/>
      <c r="C547" s="813"/>
      <c r="D547" s="823"/>
      <c r="E547" s="831" t="s">
        <v>20</v>
      </c>
      <c r="F547" s="789">
        <v>7657703</v>
      </c>
      <c r="G547" s="528">
        <f>G548</f>
        <v>0</v>
      </c>
    </row>
    <row r="548" spans="1:8" s="359" customFormat="1" ht="13.5" thickBot="1">
      <c r="B548" s="824"/>
      <c r="C548" s="382"/>
      <c r="D548" s="825"/>
      <c r="E548" s="843" t="s">
        <v>21</v>
      </c>
      <c r="F548" s="844">
        <v>7657703</v>
      </c>
      <c r="G548" s="845"/>
    </row>
    <row r="549" spans="1:8" s="359" customFormat="1" ht="165.6" customHeight="1" thickBot="1">
      <c r="B549" s="1056" t="s">
        <v>307</v>
      </c>
      <c r="C549" s="1057"/>
      <c r="D549" s="1057"/>
      <c r="E549" s="1057"/>
      <c r="F549" s="1057"/>
      <c r="G549" s="1058"/>
    </row>
    <row r="550" spans="1:8" s="359" customFormat="1">
      <c r="B550" s="801"/>
      <c r="C550" s="801"/>
      <c r="D550" s="801"/>
      <c r="E550" s="801"/>
      <c r="F550" s="801"/>
      <c r="G550" s="801"/>
    </row>
    <row r="551" spans="1:8" s="359" customFormat="1" ht="13.5">
      <c r="A551" s="764"/>
      <c r="B551" s="765" t="s">
        <v>293</v>
      </c>
      <c r="C551" s="766"/>
      <c r="D551" s="766"/>
      <c r="E551" s="767"/>
      <c r="F551" s="766"/>
      <c r="G551" s="766"/>
    </row>
    <row r="552" spans="1:8" s="359" customFormat="1" ht="14.25" thickBot="1">
      <c r="A552" s="764"/>
      <c r="B552" s="765"/>
      <c r="C552" s="766"/>
      <c r="D552" s="766"/>
      <c r="E552" s="767"/>
      <c r="F552" s="766"/>
      <c r="G552" s="766"/>
    </row>
    <row r="553" spans="1:8" s="359" customFormat="1" ht="13.5">
      <c r="A553" s="72">
        <f>A432+1</f>
        <v>10</v>
      </c>
      <c r="B553" s="826" t="s">
        <v>109</v>
      </c>
      <c r="C553" s="807"/>
      <c r="D553" s="808"/>
      <c r="E553" s="809" t="s">
        <v>109</v>
      </c>
      <c r="F553" s="807"/>
      <c r="G553" s="808"/>
      <c r="H553" s="776" t="s">
        <v>41</v>
      </c>
    </row>
    <row r="554" spans="1:8" s="359" customFormat="1">
      <c r="A554" s="60"/>
      <c r="B554" s="383" t="s">
        <v>39</v>
      </c>
      <c r="C554" s="811"/>
      <c r="D554" s="812"/>
      <c r="E554" s="810" t="s">
        <v>3</v>
      </c>
      <c r="F554" s="813"/>
      <c r="G554" s="812"/>
    </row>
    <row r="555" spans="1:8" s="359" customFormat="1" ht="25.5">
      <c r="A555" s="768"/>
      <c r="B555" s="827" t="s">
        <v>125</v>
      </c>
      <c r="C555" s="382">
        <v>9909585</v>
      </c>
      <c r="D555" s="825">
        <v>800000</v>
      </c>
      <c r="E555" s="769" t="s">
        <v>115</v>
      </c>
      <c r="F555" s="373" t="s">
        <v>111</v>
      </c>
      <c r="G555" s="772"/>
    </row>
    <row r="556" spans="1:8" s="359" customFormat="1">
      <c r="A556" s="768"/>
      <c r="B556" s="828"/>
      <c r="C556" s="829"/>
      <c r="D556" s="830"/>
      <c r="E556" s="841" t="s">
        <v>4</v>
      </c>
      <c r="F556" s="842">
        <v>166873862</v>
      </c>
      <c r="G556" s="774">
        <f>G557+G558</f>
        <v>800000</v>
      </c>
    </row>
    <row r="557" spans="1:8" s="359" customFormat="1" ht="25.5" customHeight="1">
      <c r="B557" s="814"/>
      <c r="C557" s="815"/>
      <c r="D557" s="830"/>
      <c r="E557" s="831" t="s">
        <v>5</v>
      </c>
      <c r="F557" s="789">
        <v>1260130</v>
      </c>
      <c r="G557" s="816"/>
    </row>
    <row r="558" spans="1:8" s="359" customFormat="1">
      <c r="B558" s="810"/>
      <c r="C558" s="815"/>
      <c r="D558" s="816"/>
      <c r="E558" s="831" t="s">
        <v>11</v>
      </c>
      <c r="F558" s="789">
        <v>165613732</v>
      </c>
      <c r="G558" s="816">
        <f>G559</f>
        <v>800000</v>
      </c>
    </row>
    <row r="559" spans="1:8" s="359" customFormat="1">
      <c r="B559" s="828"/>
      <c r="C559" s="829"/>
      <c r="D559" s="830"/>
      <c r="E559" s="831" t="s">
        <v>12</v>
      </c>
      <c r="F559" s="789">
        <v>165613732</v>
      </c>
      <c r="G559" s="825">
        <v>800000</v>
      </c>
    </row>
    <row r="560" spans="1:8" s="359" customFormat="1">
      <c r="B560" s="810"/>
      <c r="C560" s="815"/>
      <c r="D560" s="816"/>
      <c r="E560" s="841" t="s">
        <v>13</v>
      </c>
      <c r="F560" s="842">
        <v>166873862</v>
      </c>
      <c r="G560" s="774">
        <f>G561+G573</f>
        <v>800000</v>
      </c>
    </row>
    <row r="561" spans="2:7" s="359" customFormat="1">
      <c r="B561" s="810"/>
      <c r="C561" s="815"/>
      <c r="D561" s="816"/>
      <c r="E561" s="831" t="s">
        <v>14</v>
      </c>
      <c r="F561" s="789">
        <v>163972863</v>
      </c>
      <c r="G561" s="816">
        <f>G562+G565+G568+G570</f>
        <v>800000</v>
      </c>
    </row>
    <row r="562" spans="2:7" s="359" customFormat="1">
      <c r="B562" s="810"/>
      <c r="C562" s="815"/>
      <c r="D562" s="816"/>
      <c r="E562" s="831" t="s">
        <v>15</v>
      </c>
      <c r="F562" s="789">
        <v>161448524</v>
      </c>
      <c r="G562" s="816">
        <f>G563+G564</f>
        <v>800000</v>
      </c>
    </row>
    <row r="563" spans="2:7" s="359" customFormat="1">
      <c r="B563" s="810"/>
      <c r="C563" s="815"/>
      <c r="D563" s="812"/>
      <c r="E563" s="831" t="s">
        <v>16</v>
      </c>
      <c r="F563" s="789">
        <v>133797470</v>
      </c>
      <c r="G563" s="816"/>
    </row>
    <row r="564" spans="2:7" s="359" customFormat="1">
      <c r="B564" s="810"/>
      <c r="C564" s="815"/>
      <c r="D564" s="812"/>
      <c r="E564" s="831" t="s">
        <v>17</v>
      </c>
      <c r="F564" s="789">
        <v>27651054</v>
      </c>
      <c r="G564" s="825">
        <v>800000</v>
      </c>
    </row>
    <row r="565" spans="2:7" s="359" customFormat="1">
      <c r="B565" s="810"/>
      <c r="C565" s="815"/>
      <c r="D565" s="812"/>
      <c r="E565" s="831" t="s">
        <v>53</v>
      </c>
      <c r="F565" s="789">
        <v>1523583</v>
      </c>
      <c r="G565" s="816">
        <f>G566+G567</f>
        <v>0</v>
      </c>
    </row>
    <row r="566" spans="2:7" s="359" customFormat="1">
      <c r="B566" s="810"/>
      <c r="C566" s="815"/>
      <c r="D566" s="812"/>
      <c r="E566" s="831" t="s">
        <v>18</v>
      </c>
      <c r="F566" s="789">
        <v>1481583</v>
      </c>
      <c r="G566" s="816"/>
    </row>
    <row r="567" spans="2:7" s="359" customFormat="1">
      <c r="B567" s="810"/>
      <c r="C567" s="815"/>
      <c r="D567" s="812"/>
      <c r="E567" s="831" t="s">
        <v>63</v>
      </c>
      <c r="F567" s="789">
        <v>42000</v>
      </c>
      <c r="G567" s="816"/>
    </row>
    <row r="568" spans="2:7" s="359" customFormat="1" ht="25.5">
      <c r="B568" s="810"/>
      <c r="C568" s="815"/>
      <c r="D568" s="812"/>
      <c r="E568" s="831" t="s">
        <v>43</v>
      </c>
      <c r="F568" s="789">
        <v>61430</v>
      </c>
      <c r="G568" s="816">
        <f>G569</f>
        <v>0</v>
      </c>
    </row>
    <row r="569" spans="2:7" s="359" customFormat="1">
      <c r="B569" s="810"/>
      <c r="C569" s="815"/>
      <c r="D569" s="812"/>
      <c r="E569" s="831" t="s">
        <v>44</v>
      </c>
      <c r="F569" s="789">
        <v>61430</v>
      </c>
      <c r="G569" s="816"/>
    </row>
    <row r="570" spans="2:7" s="359" customFormat="1" ht="25.5">
      <c r="B570" s="810"/>
      <c r="C570" s="815"/>
      <c r="D570" s="812"/>
      <c r="E570" s="831" t="s">
        <v>31</v>
      </c>
      <c r="F570" s="789">
        <v>939326</v>
      </c>
      <c r="G570" s="816">
        <f>G571</f>
        <v>0</v>
      </c>
    </row>
    <row r="571" spans="2:7" s="359" customFormat="1" ht="25.5">
      <c r="B571" s="810"/>
      <c r="C571" s="815"/>
      <c r="D571" s="812"/>
      <c r="E571" s="831" t="s">
        <v>38</v>
      </c>
      <c r="F571" s="789">
        <v>939326</v>
      </c>
      <c r="G571" s="816">
        <f>G572</f>
        <v>0</v>
      </c>
    </row>
    <row r="572" spans="2:7" s="359" customFormat="1" ht="38.25">
      <c r="B572" s="810"/>
      <c r="C572" s="815"/>
      <c r="D572" s="812"/>
      <c r="E572" s="831" t="s">
        <v>90</v>
      </c>
      <c r="F572" s="789">
        <v>939326</v>
      </c>
      <c r="G572" s="816"/>
    </row>
    <row r="573" spans="2:7" s="359" customFormat="1">
      <c r="B573" s="810"/>
      <c r="C573" s="815"/>
      <c r="D573" s="812"/>
      <c r="E573" s="831" t="s">
        <v>20</v>
      </c>
      <c r="F573" s="789">
        <v>2900999</v>
      </c>
      <c r="G573" s="816">
        <f>G574</f>
        <v>0</v>
      </c>
    </row>
    <row r="574" spans="2:7" s="359" customFormat="1" ht="13.5" thickBot="1">
      <c r="B574" s="810"/>
      <c r="C574" s="815"/>
      <c r="D574" s="812"/>
      <c r="E574" s="843" t="s">
        <v>21</v>
      </c>
      <c r="F574" s="844">
        <v>2900999</v>
      </c>
      <c r="G574" s="845"/>
    </row>
    <row r="575" spans="2:7" s="359" customFormat="1" ht="127.15" customHeight="1" thickBot="1">
      <c r="B575" s="1056" t="s">
        <v>308</v>
      </c>
      <c r="C575" s="1057"/>
      <c r="D575" s="1057"/>
      <c r="E575" s="1057"/>
      <c r="F575" s="1057"/>
      <c r="G575" s="1058"/>
    </row>
    <row r="576" spans="2:7" s="359" customFormat="1" ht="18" customHeight="1">
      <c r="B576" s="801"/>
      <c r="C576" s="801"/>
      <c r="D576" s="801"/>
      <c r="E576" s="802"/>
      <c r="F576" s="802"/>
      <c r="G576" s="802"/>
    </row>
    <row r="577" spans="1:8" s="359" customFormat="1" ht="13.5" customHeight="1">
      <c r="B577" s="56" t="s">
        <v>294</v>
      </c>
      <c r="C577" s="153"/>
      <c r="D577" s="153"/>
      <c r="E577" s="1000"/>
      <c r="F577" s="1001"/>
      <c r="G577" s="1002"/>
    </row>
    <row r="578" spans="1:8" s="359" customFormat="1" ht="13.5" customHeight="1" thickBot="1">
      <c r="B578" s="56"/>
      <c r="C578" s="153"/>
      <c r="D578" s="153"/>
      <c r="E578" s="804"/>
      <c r="F578" s="592"/>
      <c r="G578" s="799"/>
    </row>
    <row r="579" spans="1:8" s="359" customFormat="1" ht="14.25" customHeight="1">
      <c r="A579" s="645">
        <f>A553</f>
        <v>10</v>
      </c>
      <c r="B579" s="826" t="s">
        <v>109</v>
      </c>
      <c r="C579" s="255"/>
      <c r="D579" s="255"/>
      <c r="E579" s="254" t="s">
        <v>109</v>
      </c>
      <c r="F579" s="255"/>
      <c r="G579" s="256"/>
      <c r="H579" s="776" t="s">
        <v>41</v>
      </c>
    </row>
    <row r="580" spans="1:8" s="359" customFormat="1" ht="13.5" customHeight="1">
      <c r="B580" s="837" t="s">
        <v>49</v>
      </c>
      <c r="C580" s="817"/>
      <c r="D580" s="817"/>
      <c r="E580" s="233" t="s">
        <v>42</v>
      </c>
      <c r="F580" s="777"/>
      <c r="G580" s="258"/>
    </row>
    <row r="581" spans="1:8" s="359" customFormat="1" ht="13.5" customHeight="1">
      <c r="B581" s="383" t="s">
        <v>39</v>
      </c>
      <c r="C581" s="817"/>
      <c r="D581" s="817"/>
      <c r="E581" s="778" t="s">
        <v>84</v>
      </c>
      <c r="F581" s="779"/>
      <c r="G581" s="780"/>
    </row>
    <row r="582" spans="1:8" s="359" customFormat="1" ht="32.25" customHeight="1">
      <c r="B582" s="827" t="s">
        <v>125</v>
      </c>
      <c r="C582" s="382">
        <v>9909585</v>
      </c>
      <c r="D582" s="825">
        <v>800000</v>
      </c>
      <c r="E582" s="781" t="s">
        <v>49</v>
      </c>
      <c r="F582" s="784"/>
      <c r="G582" s="785"/>
    </row>
    <row r="583" spans="1:8" s="359" customFormat="1">
      <c r="B583" s="380"/>
      <c r="C583" s="384"/>
      <c r="D583" s="816"/>
      <c r="E583" s="841" t="s">
        <v>4</v>
      </c>
      <c r="F583" s="842">
        <v>437604646</v>
      </c>
      <c r="G583" s="379">
        <f>G584+G585+G590</f>
        <v>800000</v>
      </c>
    </row>
    <row r="584" spans="1:8" s="359" customFormat="1" ht="25.5">
      <c r="B584" s="380"/>
      <c r="C584" s="817"/>
      <c r="D584" s="830"/>
      <c r="E584" s="831" t="s">
        <v>5</v>
      </c>
      <c r="F584" s="789">
        <v>3979658</v>
      </c>
      <c r="G584" s="528"/>
    </row>
    <row r="585" spans="1:8" s="359" customFormat="1">
      <c r="B585" s="380"/>
      <c r="C585" s="817"/>
      <c r="D585" s="816"/>
      <c r="E585" s="831" t="s">
        <v>6</v>
      </c>
      <c r="F585" s="789">
        <v>210000</v>
      </c>
      <c r="G585" s="528"/>
    </row>
    <row r="586" spans="1:8" s="359" customFormat="1">
      <c r="B586" s="392"/>
      <c r="C586" s="838"/>
      <c r="D586" s="830"/>
      <c r="E586" s="831" t="s">
        <v>7</v>
      </c>
      <c r="F586" s="789">
        <v>210000</v>
      </c>
      <c r="G586" s="528"/>
    </row>
    <row r="587" spans="1:8" s="359" customFormat="1">
      <c r="B587" s="380"/>
      <c r="C587" s="817"/>
      <c r="D587" s="816"/>
      <c r="E587" s="831" t="s">
        <v>8</v>
      </c>
      <c r="F587" s="789">
        <v>210000</v>
      </c>
      <c r="G587" s="528"/>
    </row>
    <row r="588" spans="1:8" s="359" customFormat="1" ht="25.5">
      <c r="B588" s="819"/>
      <c r="C588" s="820"/>
      <c r="D588" s="528"/>
      <c r="E588" s="831" t="s">
        <v>9</v>
      </c>
      <c r="F588" s="789">
        <v>210000</v>
      </c>
      <c r="G588" s="528"/>
    </row>
    <row r="589" spans="1:8" s="359" customFormat="1" ht="25.5">
      <c r="B589" s="819"/>
      <c r="C589" s="820"/>
      <c r="D589" s="528"/>
      <c r="E589" s="831" t="s">
        <v>112</v>
      </c>
      <c r="F589" s="789">
        <v>210000</v>
      </c>
      <c r="G589" s="528"/>
    </row>
    <row r="590" spans="1:8" s="359" customFormat="1">
      <c r="B590" s="380"/>
      <c r="C590" s="817"/>
      <c r="D590" s="816"/>
      <c r="E590" s="831" t="s">
        <v>11</v>
      </c>
      <c r="F590" s="789">
        <v>433414988</v>
      </c>
      <c r="G590" s="528">
        <f>G591</f>
        <v>800000</v>
      </c>
    </row>
    <row r="591" spans="1:8" s="359" customFormat="1">
      <c r="B591" s="392"/>
      <c r="C591" s="838"/>
      <c r="D591" s="830"/>
      <c r="E591" s="831" t="s">
        <v>12</v>
      </c>
      <c r="F591" s="789">
        <v>433414988</v>
      </c>
      <c r="G591" s="957">
        <v>800000</v>
      </c>
    </row>
    <row r="592" spans="1:8" s="359" customFormat="1">
      <c r="A592" s="330"/>
      <c r="B592" s="380"/>
      <c r="C592" s="817"/>
      <c r="D592" s="816"/>
      <c r="E592" s="841" t="s">
        <v>13</v>
      </c>
      <c r="F592" s="842">
        <v>437604646</v>
      </c>
      <c r="G592" s="379">
        <f>G593+G609</f>
        <v>800000</v>
      </c>
    </row>
    <row r="593" spans="1:9" s="359" customFormat="1">
      <c r="B593" s="819"/>
      <c r="C593" s="820"/>
      <c r="D593" s="528"/>
      <c r="E593" s="831" t="s">
        <v>14</v>
      </c>
      <c r="F593" s="789">
        <v>390549185</v>
      </c>
      <c r="G593" s="821">
        <f>G594+G597+G600+G602</f>
        <v>800000</v>
      </c>
    </row>
    <row r="594" spans="1:9" s="359" customFormat="1">
      <c r="B594" s="819"/>
      <c r="C594" s="820"/>
      <c r="D594" s="528"/>
      <c r="E594" s="831" t="s">
        <v>15</v>
      </c>
      <c r="F594" s="789">
        <v>383163890</v>
      </c>
      <c r="G594" s="821">
        <f>G595+G596</f>
        <v>800000</v>
      </c>
    </row>
    <row r="595" spans="1:9" s="359" customFormat="1">
      <c r="B595" s="380"/>
      <c r="C595" s="817"/>
      <c r="D595" s="816"/>
      <c r="E595" s="831" t="s">
        <v>16</v>
      </c>
      <c r="F595" s="789">
        <v>276710579</v>
      </c>
      <c r="G595" s="816"/>
    </row>
    <row r="596" spans="1:9" s="359" customFormat="1">
      <c r="A596" s="702"/>
      <c r="B596" s="392"/>
      <c r="C596" s="838"/>
      <c r="D596" s="830"/>
      <c r="E596" s="831" t="s">
        <v>17</v>
      </c>
      <c r="F596" s="789">
        <v>106453311</v>
      </c>
      <c r="G596" s="957">
        <v>800000</v>
      </c>
    </row>
    <row r="597" spans="1:9" s="359" customFormat="1" ht="12.75" customHeight="1">
      <c r="A597" s="768"/>
      <c r="B597" s="380"/>
      <c r="C597" s="817"/>
      <c r="D597" s="816"/>
      <c r="E597" s="831" t="s">
        <v>53</v>
      </c>
      <c r="F597" s="789">
        <v>5764932</v>
      </c>
      <c r="G597" s="528">
        <f>G598+G599</f>
        <v>0</v>
      </c>
    </row>
    <row r="598" spans="1:9" s="359" customFormat="1">
      <c r="A598" s="768"/>
      <c r="B598" s="819"/>
      <c r="C598" s="820"/>
      <c r="D598" s="528"/>
      <c r="E598" s="831" t="s">
        <v>18</v>
      </c>
      <c r="F598" s="789">
        <v>5504220</v>
      </c>
      <c r="G598" s="528"/>
    </row>
    <row r="599" spans="1:9" s="359" customFormat="1">
      <c r="A599" s="768"/>
      <c r="B599" s="819"/>
      <c r="C599" s="820"/>
      <c r="D599" s="528"/>
      <c r="E599" s="831" t="s">
        <v>63</v>
      </c>
      <c r="F599" s="789">
        <v>260712</v>
      </c>
      <c r="G599" s="528"/>
    </row>
    <row r="600" spans="1:9" s="359" customFormat="1" ht="25.5">
      <c r="A600" s="768"/>
      <c r="B600" s="380"/>
      <c r="C600" s="817"/>
      <c r="D600" s="816"/>
      <c r="E600" s="831" t="s">
        <v>43</v>
      </c>
      <c r="F600" s="789">
        <v>146873</v>
      </c>
      <c r="G600" s="528"/>
    </row>
    <row r="601" spans="1:9" s="359" customFormat="1">
      <c r="A601" s="768"/>
      <c r="B601" s="392"/>
      <c r="C601" s="838"/>
      <c r="D601" s="830"/>
      <c r="E601" s="831" t="s">
        <v>44</v>
      </c>
      <c r="F601" s="789">
        <v>146873</v>
      </c>
      <c r="G601" s="528"/>
    </row>
    <row r="602" spans="1:9" s="359" customFormat="1" ht="25.5">
      <c r="A602" s="768"/>
      <c r="B602" s="380"/>
      <c r="C602" s="817"/>
      <c r="D602" s="816"/>
      <c r="E602" s="831" t="s">
        <v>31</v>
      </c>
      <c r="F602" s="789">
        <v>1473490</v>
      </c>
      <c r="G602" s="528"/>
      <c r="I602" s="471"/>
    </row>
    <row r="603" spans="1:9" s="359" customFormat="1" ht="30.75" customHeight="1">
      <c r="A603" s="768"/>
      <c r="B603" s="819"/>
      <c r="C603" s="820"/>
      <c r="D603" s="528"/>
      <c r="E603" s="831" t="s">
        <v>32</v>
      </c>
      <c r="F603" s="789">
        <v>481485</v>
      </c>
      <c r="G603" s="528"/>
    </row>
    <row r="604" spans="1:9" s="359" customFormat="1" ht="25.5">
      <c r="A604" s="768"/>
      <c r="B604" s="819"/>
      <c r="C604" s="820"/>
      <c r="D604" s="528"/>
      <c r="E604" s="831" t="s">
        <v>19</v>
      </c>
      <c r="F604" s="789">
        <v>108</v>
      </c>
      <c r="G604" s="528"/>
    </row>
    <row r="605" spans="1:9" s="359" customFormat="1" ht="27.75" customHeight="1">
      <c r="A605" s="768"/>
      <c r="B605" s="380"/>
      <c r="C605" s="817"/>
      <c r="D605" s="816"/>
      <c r="E605" s="831" t="s">
        <v>33</v>
      </c>
      <c r="F605" s="789">
        <v>481377</v>
      </c>
      <c r="G605" s="528"/>
    </row>
    <row r="606" spans="1:9" s="359" customFormat="1" ht="25.5">
      <c r="A606" s="768"/>
      <c r="B606" s="819"/>
      <c r="C606" s="820"/>
      <c r="D606" s="528"/>
      <c r="E606" s="831" t="s">
        <v>34</v>
      </c>
      <c r="F606" s="789">
        <v>481377</v>
      </c>
      <c r="G606" s="528"/>
    </row>
    <row r="607" spans="1:9" s="359" customFormat="1" ht="25.5">
      <c r="A607" s="768"/>
      <c r="B607" s="819"/>
      <c r="C607" s="820"/>
      <c r="D607" s="528"/>
      <c r="E607" s="831" t="s">
        <v>38</v>
      </c>
      <c r="F607" s="789">
        <v>992005</v>
      </c>
      <c r="G607" s="528"/>
    </row>
    <row r="608" spans="1:9" s="359" customFormat="1" ht="38.25">
      <c r="A608" s="768"/>
      <c r="B608" s="819"/>
      <c r="C608" s="820"/>
      <c r="D608" s="528"/>
      <c r="E608" s="831" t="s">
        <v>90</v>
      </c>
      <c r="F608" s="789">
        <v>992005</v>
      </c>
      <c r="G608" s="528"/>
    </row>
    <row r="609" spans="1:7" s="359" customFormat="1">
      <c r="A609" s="768"/>
      <c r="B609" s="819"/>
      <c r="C609" s="820"/>
      <c r="D609" s="528"/>
      <c r="E609" s="831" t="s">
        <v>20</v>
      </c>
      <c r="F609" s="789">
        <v>47055461</v>
      </c>
      <c r="G609" s="528">
        <f>G610</f>
        <v>0</v>
      </c>
    </row>
    <row r="610" spans="1:7" s="359" customFormat="1" ht="13.5" thickBot="1">
      <c r="A610" s="768"/>
      <c r="B610" s="819"/>
      <c r="C610" s="820"/>
      <c r="D610" s="528"/>
      <c r="E610" s="843" t="s">
        <v>21</v>
      </c>
      <c r="F610" s="844">
        <v>47055461</v>
      </c>
      <c r="G610" s="845"/>
    </row>
    <row r="611" spans="1:7" s="359" customFormat="1" ht="14.25" customHeight="1">
      <c r="A611" s="362"/>
      <c r="B611" s="826" t="s">
        <v>109</v>
      </c>
      <c r="C611" s="255"/>
      <c r="D611" s="255"/>
      <c r="E611" s="254" t="s">
        <v>109</v>
      </c>
      <c r="F611" s="255"/>
      <c r="G611" s="256"/>
    </row>
    <row r="612" spans="1:7" s="359" customFormat="1">
      <c r="A612" s="60"/>
      <c r="B612" s="837" t="s">
        <v>93</v>
      </c>
      <c r="C612" s="817"/>
      <c r="D612" s="817"/>
      <c r="E612" s="233" t="s">
        <v>42</v>
      </c>
      <c r="F612" s="777"/>
      <c r="G612" s="258"/>
    </row>
    <row r="613" spans="1:7" s="359" customFormat="1">
      <c r="B613" s="383" t="s">
        <v>39</v>
      </c>
      <c r="C613" s="817"/>
      <c r="D613" s="817"/>
      <c r="E613" s="778" t="s">
        <v>84</v>
      </c>
      <c r="F613" s="779"/>
      <c r="G613" s="780"/>
    </row>
    <row r="614" spans="1:7" s="359" customFormat="1" ht="34.15" customHeight="1">
      <c r="B614" s="827" t="s">
        <v>125</v>
      </c>
      <c r="C614" s="384">
        <v>9693008</v>
      </c>
      <c r="D614" s="384">
        <v>800000</v>
      </c>
      <c r="E614" s="781" t="s">
        <v>93</v>
      </c>
      <c r="F614" s="784"/>
      <c r="G614" s="785"/>
    </row>
    <row r="615" spans="1:7" s="359" customFormat="1">
      <c r="B615" s="380"/>
      <c r="C615" s="384"/>
      <c r="D615" s="830"/>
      <c r="E615" s="841" t="s">
        <v>4</v>
      </c>
      <c r="F615" s="842">
        <v>399403945</v>
      </c>
      <c r="G615" s="379">
        <f>G616+G617+G622</f>
        <v>800000</v>
      </c>
    </row>
    <row r="616" spans="1:7" s="359" customFormat="1" ht="25.5">
      <c r="B616" s="380"/>
      <c r="C616" s="817"/>
      <c r="D616" s="816"/>
      <c r="E616" s="831" t="s">
        <v>5</v>
      </c>
      <c r="F616" s="789">
        <v>3979658</v>
      </c>
      <c r="G616" s="528"/>
    </row>
    <row r="617" spans="1:7" s="359" customFormat="1">
      <c r="B617" s="380"/>
      <c r="C617" s="817"/>
      <c r="D617" s="816"/>
      <c r="E617" s="831" t="s">
        <v>6</v>
      </c>
      <c r="F617" s="789">
        <v>210000</v>
      </c>
      <c r="G617" s="528"/>
    </row>
    <row r="618" spans="1:7" s="359" customFormat="1">
      <c r="B618" s="392"/>
      <c r="C618" s="838"/>
      <c r="D618" s="830"/>
      <c r="E618" s="831" t="s">
        <v>7</v>
      </c>
      <c r="F618" s="789">
        <v>210000</v>
      </c>
      <c r="G618" s="528"/>
    </row>
    <row r="619" spans="1:7" s="359" customFormat="1">
      <c r="B619" s="380"/>
      <c r="C619" s="817"/>
      <c r="D619" s="816"/>
      <c r="E619" s="831" t="s">
        <v>8</v>
      </c>
      <c r="F619" s="789">
        <v>210000</v>
      </c>
      <c r="G619" s="528"/>
    </row>
    <row r="620" spans="1:7" s="359" customFormat="1" ht="25.5">
      <c r="B620" s="380"/>
      <c r="C620" s="817"/>
      <c r="D620" s="816"/>
      <c r="E620" s="831" t="s">
        <v>9</v>
      </c>
      <c r="F620" s="789">
        <v>210000</v>
      </c>
      <c r="G620" s="528"/>
    </row>
    <row r="621" spans="1:7" s="359" customFormat="1" ht="25.5">
      <c r="B621" s="380"/>
      <c r="C621" s="817"/>
      <c r="D621" s="816"/>
      <c r="E621" s="831" t="s">
        <v>112</v>
      </c>
      <c r="F621" s="789">
        <v>210000</v>
      </c>
      <c r="G621" s="528"/>
    </row>
    <row r="622" spans="1:7" s="359" customFormat="1">
      <c r="B622" s="380"/>
      <c r="C622" s="817"/>
      <c r="D622" s="816"/>
      <c r="E622" s="831" t="s">
        <v>11</v>
      </c>
      <c r="F622" s="789">
        <v>395214287</v>
      </c>
      <c r="G622" s="528">
        <f>G623</f>
        <v>800000</v>
      </c>
    </row>
    <row r="623" spans="1:7" s="359" customFormat="1">
      <c r="B623" s="392"/>
      <c r="C623" s="838"/>
      <c r="D623" s="830"/>
      <c r="E623" s="831" t="s">
        <v>12</v>
      </c>
      <c r="F623" s="789">
        <v>395214287</v>
      </c>
      <c r="G623" s="825">
        <v>800000</v>
      </c>
    </row>
    <row r="624" spans="1:7" s="359" customFormat="1">
      <c r="A624" s="330"/>
      <c r="B624" s="380"/>
      <c r="C624" s="817"/>
      <c r="D624" s="816"/>
      <c r="E624" s="841" t="s">
        <v>13</v>
      </c>
      <c r="F624" s="842">
        <v>399403945</v>
      </c>
      <c r="G624" s="379">
        <f>G625+G641</f>
        <v>800000</v>
      </c>
    </row>
    <row r="625" spans="1:9" s="359" customFormat="1">
      <c r="B625" s="380"/>
      <c r="C625" s="817"/>
      <c r="D625" s="816"/>
      <c r="E625" s="831" t="s">
        <v>14</v>
      </c>
      <c r="F625" s="789">
        <v>391100612</v>
      </c>
      <c r="G625" s="821">
        <f>G626+G629+G632+G634</f>
        <v>800000</v>
      </c>
    </row>
    <row r="626" spans="1:9" s="359" customFormat="1">
      <c r="B626" s="392"/>
      <c r="C626" s="838"/>
      <c r="D626" s="830"/>
      <c r="E626" s="831" t="s">
        <v>15</v>
      </c>
      <c r="F626" s="789">
        <v>383886374</v>
      </c>
      <c r="G626" s="821">
        <f>G627+G628</f>
        <v>800000</v>
      </c>
    </row>
    <row r="627" spans="1:9" s="359" customFormat="1">
      <c r="B627" s="380"/>
      <c r="C627" s="817"/>
      <c r="D627" s="816"/>
      <c r="E627" s="831" t="s">
        <v>16</v>
      </c>
      <c r="F627" s="789">
        <v>276302330</v>
      </c>
      <c r="G627" s="816"/>
    </row>
    <row r="628" spans="1:9" s="359" customFormat="1">
      <c r="A628" s="702"/>
      <c r="B628" s="380"/>
      <c r="C628" s="817"/>
      <c r="D628" s="816"/>
      <c r="E628" s="831" t="s">
        <v>17</v>
      </c>
      <c r="F628" s="789">
        <v>107584044</v>
      </c>
      <c r="G628" s="825">
        <v>800000</v>
      </c>
    </row>
    <row r="629" spans="1:9" s="359" customFormat="1" ht="12.75" customHeight="1">
      <c r="A629" s="768"/>
      <c r="B629" s="392"/>
      <c r="C629" s="838"/>
      <c r="D629" s="830"/>
      <c r="E629" s="831" t="s">
        <v>53</v>
      </c>
      <c r="F629" s="789">
        <v>5406982</v>
      </c>
      <c r="G629" s="528">
        <f>G630+G631</f>
        <v>0</v>
      </c>
    </row>
    <row r="630" spans="1:9" s="359" customFormat="1">
      <c r="A630" s="768"/>
      <c r="B630" s="380"/>
      <c r="C630" s="817"/>
      <c r="D630" s="816"/>
      <c r="E630" s="831" t="s">
        <v>18</v>
      </c>
      <c r="F630" s="789">
        <v>5146270</v>
      </c>
      <c r="G630" s="528"/>
    </row>
    <row r="631" spans="1:9" s="359" customFormat="1">
      <c r="A631" s="768"/>
      <c r="B631" s="380"/>
      <c r="C631" s="817"/>
      <c r="D631" s="816"/>
      <c r="E631" s="831" t="s">
        <v>63</v>
      </c>
      <c r="F631" s="789">
        <v>260712</v>
      </c>
      <c r="G631" s="528"/>
    </row>
    <row r="632" spans="1:9" s="359" customFormat="1" ht="25.5">
      <c r="A632" s="768"/>
      <c r="B632" s="392"/>
      <c r="C632" s="838"/>
      <c r="D632" s="830"/>
      <c r="E632" s="831" t="s">
        <v>43</v>
      </c>
      <c r="F632" s="789">
        <v>143134</v>
      </c>
      <c r="G632" s="528"/>
    </row>
    <row r="633" spans="1:9" s="359" customFormat="1">
      <c r="A633" s="768"/>
      <c r="B633" s="380"/>
      <c r="C633" s="817"/>
      <c r="D633" s="816"/>
      <c r="E633" s="831" t="s">
        <v>44</v>
      </c>
      <c r="F633" s="789">
        <v>143134</v>
      </c>
      <c r="G633" s="528"/>
    </row>
    <row r="634" spans="1:9" s="359" customFormat="1" ht="25.5">
      <c r="A634" s="768"/>
      <c r="B634" s="786"/>
      <c r="C634" s="787"/>
      <c r="D634" s="788"/>
      <c r="E634" s="831" t="s">
        <v>31</v>
      </c>
      <c r="F634" s="789">
        <v>1664122</v>
      </c>
      <c r="G634" s="528"/>
      <c r="I634" s="471"/>
    </row>
    <row r="635" spans="1:9" s="359" customFormat="1" ht="30.75" customHeight="1">
      <c r="A635" s="768"/>
      <c r="B635" s="819"/>
      <c r="C635" s="820"/>
      <c r="D635" s="528"/>
      <c r="E635" s="831" t="s">
        <v>32</v>
      </c>
      <c r="F635" s="789">
        <v>481377</v>
      </c>
      <c r="G635" s="528"/>
    </row>
    <row r="636" spans="1:9" s="359" customFormat="1" ht="25.5" hidden="1" customHeight="1">
      <c r="A636" s="768"/>
      <c r="B636" s="819"/>
      <c r="C636" s="820"/>
      <c r="D636" s="528"/>
      <c r="E636" s="831" t="s">
        <v>19</v>
      </c>
      <c r="F636" s="789"/>
      <c r="G636" s="528"/>
    </row>
    <row r="637" spans="1:9" s="359" customFormat="1" ht="27.75" customHeight="1">
      <c r="A637" s="768"/>
      <c r="B637" s="819"/>
      <c r="C637" s="820"/>
      <c r="D637" s="528"/>
      <c r="E637" s="831" t="s">
        <v>33</v>
      </c>
      <c r="F637" s="789">
        <v>481377</v>
      </c>
      <c r="G637" s="528"/>
    </row>
    <row r="638" spans="1:9" s="359" customFormat="1" ht="25.5">
      <c r="A638" s="768"/>
      <c r="B638" s="819"/>
      <c r="C638" s="820"/>
      <c r="D638" s="528"/>
      <c r="E638" s="831" t="s">
        <v>34</v>
      </c>
      <c r="F638" s="789">
        <v>481377</v>
      </c>
      <c r="G638" s="528"/>
    </row>
    <row r="639" spans="1:9" s="359" customFormat="1" ht="25.5">
      <c r="A639" s="768"/>
      <c r="B639" s="819"/>
      <c r="C639" s="820"/>
      <c r="D639" s="528"/>
      <c r="E639" s="831" t="s">
        <v>38</v>
      </c>
      <c r="F639" s="789">
        <v>1182745</v>
      </c>
      <c r="G639" s="528"/>
    </row>
    <row r="640" spans="1:9" s="359" customFormat="1" ht="38.25">
      <c r="A640" s="768"/>
      <c r="B640" s="819"/>
      <c r="C640" s="820"/>
      <c r="D640" s="528"/>
      <c r="E640" s="831" t="s">
        <v>90</v>
      </c>
      <c r="F640" s="789">
        <v>1182745</v>
      </c>
      <c r="G640" s="528"/>
    </row>
    <row r="641" spans="1:8" s="359" customFormat="1">
      <c r="A641" s="768"/>
      <c r="B641" s="819"/>
      <c r="C641" s="820"/>
      <c r="D641" s="528"/>
      <c r="E641" s="831" t="s">
        <v>20</v>
      </c>
      <c r="F641" s="789">
        <v>8303333</v>
      </c>
      <c r="G641" s="528">
        <f>G642</f>
        <v>0</v>
      </c>
    </row>
    <row r="642" spans="1:8" s="359" customFormat="1" ht="13.5" thickBot="1">
      <c r="A642" s="768"/>
      <c r="B642" s="839"/>
      <c r="C642" s="840"/>
      <c r="D642" s="583"/>
      <c r="E642" s="843" t="s">
        <v>21</v>
      </c>
      <c r="F642" s="844">
        <v>8303333</v>
      </c>
      <c r="G642" s="845"/>
    </row>
    <row r="643" spans="1:8" s="359" customFormat="1" ht="13.5">
      <c r="A643" s="72"/>
      <c r="B643" s="826" t="s">
        <v>109</v>
      </c>
      <c r="C643" s="255"/>
      <c r="D643" s="255"/>
      <c r="E643" s="254" t="s">
        <v>109</v>
      </c>
      <c r="F643" s="255"/>
      <c r="G643" s="256"/>
      <c r="H643" s="800"/>
    </row>
    <row r="644" spans="1:8" s="359" customFormat="1">
      <c r="A644" s="60"/>
      <c r="B644" s="837" t="s">
        <v>102</v>
      </c>
      <c r="C644" s="817"/>
      <c r="D644" s="817"/>
      <c r="E644" s="233" t="s">
        <v>42</v>
      </c>
      <c r="F644" s="777"/>
      <c r="G644" s="258"/>
    </row>
    <row r="645" spans="1:8" s="359" customFormat="1">
      <c r="B645" s="383" t="s">
        <v>39</v>
      </c>
      <c r="C645" s="817"/>
      <c r="D645" s="817"/>
      <c r="E645" s="778" t="s">
        <v>84</v>
      </c>
      <c r="F645" s="779"/>
      <c r="G645" s="780"/>
    </row>
    <row r="646" spans="1:8" s="359" customFormat="1" ht="34.15" customHeight="1">
      <c r="B646" s="827" t="s">
        <v>125</v>
      </c>
      <c r="C646" s="384">
        <v>9693008</v>
      </c>
      <c r="D646" s="384">
        <v>1000000</v>
      </c>
      <c r="E646" s="781" t="s">
        <v>102</v>
      </c>
      <c r="F646" s="784"/>
      <c r="G646" s="785"/>
    </row>
    <row r="647" spans="1:8" s="359" customFormat="1">
      <c r="B647" s="380"/>
      <c r="C647" s="384"/>
      <c r="D647" s="816"/>
      <c r="E647" s="841" t="s">
        <v>4</v>
      </c>
      <c r="F647" s="842">
        <v>422076248</v>
      </c>
      <c r="G647" s="379">
        <f>G648+G649+G654</f>
        <v>1000000</v>
      </c>
    </row>
    <row r="648" spans="1:8" s="359" customFormat="1" ht="25.5">
      <c r="B648" s="380"/>
      <c r="C648" s="817"/>
      <c r="D648" s="830"/>
      <c r="E648" s="831" t="s">
        <v>5</v>
      </c>
      <c r="F648" s="789">
        <v>3979658</v>
      </c>
      <c r="G648" s="528"/>
    </row>
    <row r="649" spans="1:8" s="359" customFormat="1" ht="12.75" hidden="1" customHeight="1">
      <c r="B649" s="380"/>
      <c r="C649" s="817"/>
      <c r="D649" s="816"/>
      <c r="E649" s="831" t="s">
        <v>6</v>
      </c>
      <c r="F649" s="852">
        <v>0</v>
      </c>
      <c r="G649" s="528"/>
    </row>
    <row r="650" spans="1:8" s="359" customFormat="1" ht="12.75" hidden="1" customHeight="1">
      <c r="B650" s="392"/>
      <c r="C650" s="838"/>
      <c r="D650" s="830"/>
      <c r="E650" s="831" t="s">
        <v>7</v>
      </c>
      <c r="F650" s="852">
        <v>0</v>
      </c>
      <c r="G650" s="528"/>
    </row>
    <row r="651" spans="1:8" s="359" customFormat="1" ht="12.75" hidden="1" customHeight="1">
      <c r="B651" s="380"/>
      <c r="C651" s="817"/>
      <c r="D651" s="816"/>
      <c r="E651" s="831" t="s">
        <v>8</v>
      </c>
      <c r="F651" s="852">
        <v>0</v>
      </c>
      <c r="G651" s="528"/>
    </row>
    <row r="652" spans="1:8" s="359" customFormat="1" ht="25.5" hidden="1" customHeight="1">
      <c r="B652" s="380"/>
      <c r="C652" s="817"/>
      <c r="D652" s="816"/>
      <c r="E652" s="831" t="s">
        <v>9</v>
      </c>
      <c r="F652" s="852">
        <v>0</v>
      </c>
      <c r="G652" s="528"/>
    </row>
    <row r="653" spans="1:8" s="359" customFormat="1" ht="25.5" hidden="1" customHeight="1">
      <c r="B653" s="380"/>
      <c r="C653" s="817"/>
      <c r="D653" s="818"/>
      <c r="E653" s="831" t="s">
        <v>112</v>
      </c>
      <c r="F653" s="852">
        <v>0</v>
      </c>
      <c r="G653" s="528"/>
    </row>
    <row r="654" spans="1:8" s="359" customFormat="1">
      <c r="B654" s="392"/>
      <c r="C654" s="838"/>
      <c r="D654" s="830"/>
      <c r="E654" s="831" t="s">
        <v>11</v>
      </c>
      <c r="F654" s="789">
        <v>418096590</v>
      </c>
      <c r="G654" s="528">
        <f>G655</f>
        <v>1000000</v>
      </c>
    </row>
    <row r="655" spans="1:8" s="359" customFormat="1">
      <c r="B655" s="380"/>
      <c r="C655" s="817"/>
      <c r="D655" s="816"/>
      <c r="E655" s="831" t="s">
        <v>12</v>
      </c>
      <c r="F655" s="789">
        <v>418096590</v>
      </c>
      <c r="G655" s="825">
        <v>1000000</v>
      </c>
    </row>
    <row r="656" spans="1:8" s="359" customFormat="1">
      <c r="A656" s="330"/>
      <c r="B656" s="392"/>
      <c r="C656" s="838"/>
      <c r="D656" s="830"/>
      <c r="E656" s="841" t="s">
        <v>13</v>
      </c>
      <c r="F656" s="842">
        <v>422076248</v>
      </c>
      <c r="G656" s="379">
        <f>G657+G673</f>
        <v>1000000</v>
      </c>
    </row>
    <row r="657" spans="1:9" s="359" customFormat="1">
      <c r="B657" s="380"/>
      <c r="C657" s="817"/>
      <c r="D657" s="816"/>
      <c r="E657" s="831" t="s">
        <v>14</v>
      </c>
      <c r="F657" s="789">
        <v>414418545</v>
      </c>
      <c r="G657" s="821">
        <f>G658+G661+G664+G666</f>
        <v>1000000</v>
      </c>
    </row>
    <row r="658" spans="1:9" s="359" customFormat="1">
      <c r="B658" s="392"/>
      <c r="C658" s="838"/>
      <c r="D658" s="830"/>
      <c r="E658" s="831" t="s">
        <v>15</v>
      </c>
      <c r="F658" s="789">
        <v>411087973</v>
      </c>
      <c r="G658" s="821">
        <f>G659+G660</f>
        <v>1000000</v>
      </c>
    </row>
    <row r="659" spans="1:9" s="359" customFormat="1">
      <c r="B659" s="380"/>
      <c r="C659" s="817"/>
      <c r="D659" s="816"/>
      <c r="E659" s="831" t="s">
        <v>16</v>
      </c>
      <c r="F659" s="789">
        <v>307444400</v>
      </c>
      <c r="G659" s="816"/>
    </row>
    <row r="660" spans="1:9" s="359" customFormat="1">
      <c r="A660" s="702"/>
      <c r="B660" s="392"/>
      <c r="C660" s="838"/>
      <c r="D660" s="830"/>
      <c r="E660" s="831" t="s">
        <v>17</v>
      </c>
      <c r="F660" s="789">
        <v>103643573</v>
      </c>
      <c r="G660" s="825">
        <v>1000000</v>
      </c>
    </row>
    <row r="661" spans="1:9" s="359" customFormat="1" ht="12.75" customHeight="1">
      <c r="A661" s="768"/>
      <c r="B661" s="380"/>
      <c r="C661" s="817"/>
      <c r="D661" s="816"/>
      <c r="E661" s="831" t="s">
        <v>53</v>
      </c>
      <c r="F661" s="789">
        <v>1322005</v>
      </c>
      <c r="G661" s="528">
        <f>G662+G663</f>
        <v>0</v>
      </c>
    </row>
    <row r="662" spans="1:9" s="359" customFormat="1">
      <c r="A662" s="768"/>
      <c r="B662" s="392"/>
      <c r="C662" s="838"/>
      <c r="D662" s="830"/>
      <c r="E662" s="831" t="s">
        <v>18</v>
      </c>
      <c r="F662" s="789">
        <v>1061293</v>
      </c>
      <c r="G662" s="528"/>
    </row>
    <row r="663" spans="1:9" s="359" customFormat="1">
      <c r="A663" s="768"/>
      <c r="B663" s="380"/>
      <c r="C663" s="817"/>
      <c r="D663" s="816"/>
      <c r="E663" s="831" t="s">
        <v>63</v>
      </c>
      <c r="F663" s="789">
        <v>260712</v>
      </c>
      <c r="G663" s="528"/>
    </row>
    <row r="664" spans="1:9" s="359" customFormat="1" ht="25.5">
      <c r="A664" s="768"/>
      <c r="B664" s="392"/>
      <c r="C664" s="838"/>
      <c r="D664" s="830"/>
      <c r="E664" s="831" t="s">
        <v>43</v>
      </c>
      <c r="F664" s="789">
        <v>143134</v>
      </c>
      <c r="G664" s="528"/>
    </row>
    <row r="665" spans="1:9" s="359" customFormat="1">
      <c r="B665" s="380"/>
      <c r="C665" s="817"/>
      <c r="D665" s="816"/>
      <c r="E665" s="831" t="s">
        <v>44</v>
      </c>
      <c r="F665" s="789">
        <v>143134</v>
      </c>
      <c r="G665" s="528"/>
    </row>
    <row r="666" spans="1:9" s="359" customFormat="1" ht="25.5">
      <c r="B666" s="819"/>
      <c r="C666" s="820"/>
      <c r="D666" s="528"/>
      <c r="E666" s="831" t="s">
        <v>31</v>
      </c>
      <c r="F666" s="789">
        <v>1865433</v>
      </c>
      <c r="G666" s="528"/>
      <c r="I666" s="471"/>
    </row>
    <row r="667" spans="1:9" s="359" customFormat="1" ht="30.75" customHeight="1">
      <c r="B667" s="819"/>
      <c r="C667" s="820"/>
      <c r="D667" s="528"/>
      <c r="E667" s="831" t="s">
        <v>32</v>
      </c>
      <c r="F667" s="789">
        <v>481377</v>
      </c>
      <c r="G667" s="528"/>
    </row>
    <row r="668" spans="1:9" s="359" customFormat="1" ht="25.5" hidden="1" customHeight="1">
      <c r="B668" s="819"/>
      <c r="C668" s="820"/>
      <c r="D668" s="528"/>
      <c r="E668" s="831" t="s">
        <v>19</v>
      </c>
      <c r="F668" s="789"/>
      <c r="G668" s="528"/>
    </row>
    <row r="669" spans="1:9" s="359" customFormat="1" ht="27.75" customHeight="1">
      <c r="B669" s="819"/>
      <c r="C669" s="820"/>
      <c r="D669" s="528"/>
      <c r="E669" s="831" t="s">
        <v>33</v>
      </c>
      <c r="F669" s="789">
        <v>481377</v>
      </c>
      <c r="G669" s="528"/>
    </row>
    <row r="670" spans="1:9" s="359" customFormat="1" ht="25.5">
      <c r="B670" s="819"/>
      <c r="C670" s="820"/>
      <c r="D670" s="528"/>
      <c r="E670" s="831" t="s">
        <v>34</v>
      </c>
      <c r="F670" s="789">
        <v>481377</v>
      </c>
      <c r="G670" s="528"/>
    </row>
    <row r="671" spans="1:9" s="359" customFormat="1" ht="25.5">
      <c r="B671" s="819"/>
      <c r="C671" s="820"/>
      <c r="D671" s="528"/>
      <c r="E671" s="831" t="s">
        <v>38</v>
      </c>
      <c r="F671" s="789">
        <v>1384056</v>
      </c>
      <c r="G671" s="528"/>
    </row>
    <row r="672" spans="1:9" s="359" customFormat="1" ht="38.25">
      <c r="B672" s="819"/>
      <c r="C672" s="820"/>
      <c r="D672" s="528"/>
      <c r="E672" s="831" t="s">
        <v>90</v>
      </c>
      <c r="F672" s="789">
        <v>1384056</v>
      </c>
      <c r="G672" s="528"/>
    </row>
    <row r="673" spans="2:7" s="359" customFormat="1">
      <c r="B673" s="822"/>
      <c r="C673" s="813"/>
      <c r="D673" s="823"/>
      <c r="E673" s="831" t="s">
        <v>20</v>
      </c>
      <c r="F673" s="789">
        <v>7657703</v>
      </c>
      <c r="G673" s="528">
        <f>G674</f>
        <v>0</v>
      </c>
    </row>
    <row r="674" spans="2:7" s="359" customFormat="1" ht="13.5" thickBot="1">
      <c r="B674" s="824"/>
      <c r="C674" s="382"/>
      <c r="D674" s="825"/>
      <c r="E674" s="843" t="s">
        <v>21</v>
      </c>
      <c r="F674" s="844">
        <v>7657703</v>
      </c>
      <c r="G674" s="845"/>
    </row>
    <row r="675" spans="2:7" s="359" customFormat="1" ht="145.15" customHeight="1" thickBot="1">
      <c r="B675" s="1059" t="s">
        <v>309</v>
      </c>
      <c r="C675" s="1060"/>
      <c r="D675" s="1060"/>
      <c r="E675" s="1060"/>
      <c r="F675" s="1060"/>
      <c r="G675" s="1061"/>
    </row>
  </sheetData>
  <mergeCells count="17">
    <mergeCell ref="B549:G549"/>
    <mergeCell ref="B575:G575"/>
    <mergeCell ref="B675:G675"/>
    <mergeCell ref="B26:G26"/>
    <mergeCell ref="B62:G62"/>
    <mergeCell ref="B79:G79"/>
    <mergeCell ref="B115:G115"/>
    <mergeCell ref="B202:G202"/>
    <mergeCell ref="B302:G302"/>
    <mergeCell ref="B328:G328"/>
    <mergeCell ref="B428:G428"/>
    <mergeCell ref="B449:G449"/>
    <mergeCell ref="H1:H2"/>
    <mergeCell ref="C1:C2"/>
    <mergeCell ref="D1:D2"/>
    <mergeCell ref="F1:F2"/>
    <mergeCell ref="G1:G2"/>
  </mergeCells>
  <pageMargins left="0.19685039370078741" right="0.27559055118110237" top="0.39370078740157483" bottom="0.43307086614173229" header="0.15748031496062992" footer="0.15748031496062992"/>
  <pageSetup paperSize="9" scale="75" fitToHeight="0" orientation="landscape" r:id="rId1"/>
  <headerFooter>
    <oddFooter>&amp;L&amp;"Arial,Italic"&amp;9&amp;F&amp;C&amp;9&amp;P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119"/>
  <sheetViews>
    <sheetView topLeftCell="A4" zoomScale="80" zoomScaleNormal="80" workbookViewId="0">
      <selection activeCell="H8" sqref="H8"/>
    </sheetView>
  </sheetViews>
  <sheetFormatPr defaultRowHeight="15"/>
  <cols>
    <col min="1" max="1" width="6.5703125" style="358" customWidth="1"/>
    <col min="2" max="2" width="47.28515625" style="366" customWidth="1"/>
    <col min="3" max="3" width="15.140625" style="360" customWidth="1"/>
    <col min="4" max="4" width="15.5703125" style="360" customWidth="1"/>
    <col min="5" max="5" width="42" style="359" customWidth="1"/>
    <col min="6" max="6" width="15.140625" style="359" customWidth="1"/>
    <col min="7" max="7" width="15.42578125" style="359" customWidth="1"/>
    <col min="8" max="8" width="16.42578125" style="359" customWidth="1"/>
  </cols>
  <sheetData>
    <row r="1" spans="1:8" s="153" customFormat="1">
      <c r="A1" s="78"/>
      <c r="B1" s="40"/>
      <c r="C1" s="1045" t="s">
        <v>0</v>
      </c>
      <c r="D1" s="1045" t="s">
        <v>1</v>
      </c>
      <c r="E1" s="40"/>
      <c r="F1" s="1045" t="s">
        <v>0</v>
      </c>
      <c r="G1" s="1045" t="s">
        <v>1</v>
      </c>
      <c r="H1" s="1044" t="s">
        <v>40</v>
      </c>
    </row>
    <row r="2" spans="1:8" s="153" customFormat="1" ht="15.75" thickBot="1">
      <c r="A2" s="78"/>
      <c r="B2" s="49"/>
      <c r="C2" s="1046"/>
      <c r="D2" s="1046"/>
      <c r="E2" s="49"/>
      <c r="F2" s="1046"/>
      <c r="G2" s="1046"/>
      <c r="H2" s="1038"/>
    </row>
    <row r="3" spans="1:8" s="153" customFormat="1">
      <c r="A3" s="78"/>
      <c r="B3" s="395"/>
      <c r="C3" s="396"/>
      <c r="D3" s="396"/>
      <c r="E3" s="395"/>
      <c r="F3" s="396"/>
      <c r="G3" s="396"/>
      <c r="H3" s="397"/>
    </row>
    <row r="4" spans="1:8" s="153" customFormat="1" ht="15.75">
      <c r="A4" s="78"/>
      <c r="B4" s="368" t="s">
        <v>288</v>
      </c>
      <c r="C4" s="396"/>
      <c r="D4" s="396"/>
      <c r="E4" s="395"/>
      <c r="F4" s="396"/>
      <c r="G4" s="396"/>
      <c r="H4" s="397"/>
    </row>
    <row r="5" spans="1:8" s="153" customFormat="1">
      <c r="A5" s="78"/>
      <c r="B5" s="395"/>
      <c r="C5" s="396"/>
      <c r="D5" s="396"/>
      <c r="E5" s="395"/>
      <c r="F5" s="396"/>
      <c r="G5" s="396"/>
      <c r="H5" s="397"/>
    </row>
    <row r="6" spans="1:8">
      <c r="A6" s="361"/>
      <c r="B6" s="330" t="s">
        <v>72</v>
      </c>
      <c r="C6" s="153"/>
      <c r="D6" s="153"/>
      <c r="E6" s="153"/>
      <c r="F6" s="153"/>
      <c r="G6" s="153"/>
      <c r="H6" s="362"/>
    </row>
    <row r="7" spans="1:8" ht="15.75" thickBot="1">
      <c r="A7" s="363"/>
      <c r="B7" s="153"/>
      <c r="C7" s="153"/>
      <c r="D7" s="153"/>
      <c r="E7" s="153"/>
      <c r="F7" s="153"/>
      <c r="G7" s="153"/>
      <c r="H7" s="153"/>
    </row>
    <row r="8" spans="1:8">
      <c r="A8" s="644">
        <f>IeM!A553+1</f>
        <v>11</v>
      </c>
      <c r="B8" s="94" t="s">
        <v>104</v>
      </c>
      <c r="C8" s="80"/>
      <c r="D8" s="125"/>
      <c r="E8" s="94" t="s">
        <v>103</v>
      </c>
      <c r="F8" s="80"/>
      <c r="G8" s="125"/>
      <c r="H8" s="362" t="s">
        <v>41</v>
      </c>
    </row>
    <row r="9" spans="1:8">
      <c r="A9" s="363"/>
      <c r="B9" s="124" t="s">
        <v>3</v>
      </c>
      <c r="C9" s="123"/>
      <c r="D9" s="124"/>
      <c r="E9" s="124" t="s">
        <v>3</v>
      </c>
      <c r="F9" s="123"/>
      <c r="G9" s="124"/>
      <c r="H9" s="153"/>
    </row>
    <row r="10" spans="1:8">
      <c r="A10" s="363"/>
      <c r="B10" s="122" t="s">
        <v>105</v>
      </c>
      <c r="C10" s="121"/>
      <c r="D10" s="120"/>
      <c r="E10" s="119" t="s">
        <v>289</v>
      </c>
      <c r="F10" s="121"/>
      <c r="G10" s="120"/>
      <c r="H10" s="153"/>
    </row>
    <row r="11" spans="1:8">
      <c r="A11" s="363"/>
      <c r="B11" s="95" t="s">
        <v>4</v>
      </c>
      <c r="C11" s="97">
        <v>57454704</v>
      </c>
      <c r="D11" s="97">
        <v>-1011180</v>
      </c>
      <c r="E11" s="95" t="s">
        <v>4</v>
      </c>
      <c r="F11" s="331">
        <v>12667356</v>
      </c>
      <c r="G11" s="97">
        <v>1011180</v>
      </c>
      <c r="H11" s="153"/>
    </row>
    <row r="12" spans="1:8">
      <c r="A12" s="363"/>
      <c r="B12" s="98" t="s">
        <v>11</v>
      </c>
      <c r="C12" s="104">
        <v>57454704</v>
      </c>
      <c r="D12" s="100">
        <v>-1011180</v>
      </c>
      <c r="E12" s="98" t="s">
        <v>11</v>
      </c>
      <c r="F12" s="332">
        <v>12667356</v>
      </c>
      <c r="G12" s="100">
        <v>1011180</v>
      </c>
      <c r="H12" s="153"/>
    </row>
    <row r="13" spans="1:8" ht="25.5">
      <c r="A13" s="363"/>
      <c r="B13" s="101" t="s">
        <v>12</v>
      </c>
      <c r="C13" s="104">
        <v>57454704</v>
      </c>
      <c r="D13" s="100">
        <v>-1011180</v>
      </c>
      <c r="E13" s="98" t="s">
        <v>12</v>
      </c>
      <c r="F13" s="332">
        <v>12667356</v>
      </c>
      <c r="G13" s="100">
        <v>1011180</v>
      </c>
      <c r="H13" s="153"/>
    </row>
    <row r="14" spans="1:8">
      <c r="A14" s="363"/>
      <c r="B14" s="95" t="s">
        <v>13</v>
      </c>
      <c r="C14" s="103">
        <v>57454704</v>
      </c>
      <c r="D14" s="97">
        <v>-1011180</v>
      </c>
      <c r="E14" s="178" t="s">
        <v>13</v>
      </c>
      <c r="F14" s="331">
        <v>12667356</v>
      </c>
      <c r="G14" s="97">
        <v>1011180</v>
      </c>
      <c r="H14" s="153"/>
    </row>
    <row r="15" spans="1:8">
      <c r="A15" s="363"/>
      <c r="B15" s="98" t="s">
        <v>14</v>
      </c>
      <c r="C15" s="104">
        <v>57454704</v>
      </c>
      <c r="D15" s="100">
        <v>-1011180</v>
      </c>
      <c r="E15" s="105" t="s">
        <v>14</v>
      </c>
      <c r="F15" s="331">
        <v>12667356</v>
      </c>
      <c r="G15" s="333">
        <v>1011180</v>
      </c>
      <c r="H15" s="153"/>
    </row>
    <row r="16" spans="1:8" ht="39">
      <c r="A16" s="363"/>
      <c r="B16" s="334" t="s">
        <v>31</v>
      </c>
      <c r="C16" s="104">
        <v>57454704</v>
      </c>
      <c r="D16" s="100">
        <v>-1011180</v>
      </c>
      <c r="E16" s="98" t="s">
        <v>53</v>
      </c>
      <c r="F16" s="332">
        <v>12454354</v>
      </c>
      <c r="G16" s="100">
        <v>1011180</v>
      </c>
      <c r="H16" s="153"/>
    </row>
    <row r="17" spans="1:8" ht="26.25">
      <c r="A17" s="363"/>
      <c r="B17" s="334" t="s">
        <v>38</v>
      </c>
      <c r="C17" s="104">
        <v>57454704</v>
      </c>
      <c r="D17" s="100">
        <v>-1011180</v>
      </c>
      <c r="E17" s="115" t="s">
        <v>18</v>
      </c>
      <c r="F17" s="332">
        <v>12454354</v>
      </c>
      <c r="G17" s="100">
        <v>1011180</v>
      </c>
      <c r="H17" s="153"/>
    </row>
    <row r="18" spans="1:8" ht="25.5">
      <c r="A18" s="363"/>
      <c r="B18" s="335" t="s">
        <v>51</v>
      </c>
      <c r="C18" s="104">
        <v>57454704</v>
      </c>
      <c r="D18" s="100">
        <v>-1011180</v>
      </c>
      <c r="E18" s="116"/>
      <c r="F18" s="332"/>
      <c r="G18" s="100"/>
      <c r="H18" s="153"/>
    </row>
    <row r="19" spans="1:8">
      <c r="A19" s="363"/>
      <c r="B19" s="98"/>
      <c r="C19" s="104"/>
      <c r="D19" s="100"/>
      <c r="E19" s="116"/>
      <c r="F19" s="332"/>
      <c r="G19" s="100"/>
      <c r="H19" s="153"/>
    </row>
    <row r="20" spans="1:8">
      <c r="A20" s="363"/>
      <c r="B20" s="336"/>
      <c r="C20" s="117"/>
      <c r="D20" s="117"/>
      <c r="E20" s="335"/>
      <c r="F20" s="332"/>
      <c r="G20" s="100"/>
      <c r="H20" s="153"/>
    </row>
    <row r="21" spans="1:8">
      <c r="A21" s="363"/>
      <c r="B21" s="102"/>
      <c r="C21" s="104"/>
      <c r="D21" s="104"/>
      <c r="E21" s="118"/>
      <c r="F21" s="332"/>
      <c r="G21" s="104"/>
      <c r="H21" s="153"/>
    </row>
    <row r="22" spans="1:8" ht="15.75" thickBot="1">
      <c r="A22" s="363"/>
      <c r="B22" s="112"/>
      <c r="C22" s="337"/>
      <c r="D22" s="337"/>
      <c r="E22" s="338"/>
      <c r="F22" s="339"/>
      <c r="G22" s="337"/>
      <c r="H22" s="153"/>
    </row>
    <row r="23" spans="1:8" s="736" customFormat="1" ht="63" customHeight="1" thickBot="1">
      <c r="A23" s="739"/>
      <c r="B23" s="1065" t="s">
        <v>106</v>
      </c>
      <c r="C23" s="1066"/>
      <c r="D23" s="1066"/>
      <c r="E23" s="1066"/>
      <c r="F23" s="1066"/>
      <c r="G23" s="1067"/>
    </row>
    <row r="24" spans="1:8">
      <c r="A24" s="363"/>
      <c r="B24" s="153"/>
      <c r="C24" s="153"/>
      <c r="D24" s="153"/>
      <c r="E24" s="153"/>
      <c r="F24" s="153"/>
      <c r="G24" s="153"/>
      <c r="H24" s="153"/>
    </row>
    <row r="25" spans="1:8">
      <c r="A25" s="364"/>
      <c r="B25" s="340" t="s">
        <v>73</v>
      </c>
      <c r="C25" s="153"/>
      <c r="D25" s="153"/>
      <c r="E25" s="340"/>
      <c r="F25" s="153"/>
      <c r="G25" s="153"/>
      <c r="H25" s="164"/>
    </row>
    <row r="26" spans="1:8" ht="15.75" thickBot="1">
      <c r="B26" s="153"/>
      <c r="C26" s="153"/>
      <c r="D26" s="153"/>
      <c r="E26" s="153"/>
      <c r="F26" s="153"/>
      <c r="G26" s="153"/>
      <c r="H26" s="164"/>
    </row>
    <row r="27" spans="1:8">
      <c r="A27" s="361">
        <f>A8</f>
        <v>11</v>
      </c>
      <c r="B27" s="341" t="s">
        <v>107</v>
      </c>
      <c r="C27" s="80"/>
      <c r="D27" s="125"/>
      <c r="E27" s="94" t="s">
        <v>103</v>
      </c>
      <c r="F27" s="80"/>
      <c r="G27" s="125"/>
      <c r="H27" s="362" t="s">
        <v>41</v>
      </c>
    </row>
    <row r="28" spans="1:8">
      <c r="A28" s="363"/>
      <c r="B28" s="124" t="s">
        <v>42</v>
      </c>
      <c r="C28" s="123"/>
      <c r="D28" s="124"/>
      <c r="E28" s="124" t="s">
        <v>42</v>
      </c>
      <c r="F28" s="123"/>
      <c r="G28" s="124"/>
      <c r="H28" s="153"/>
    </row>
    <row r="29" spans="1:8">
      <c r="A29" s="363"/>
      <c r="B29" s="342" t="s">
        <v>50</v>
      </c>
      <c r="C29" s="343"/>
      <c r="D29" s="344"/>
      <c r="E29" s="342" t="s">
        <v>50</v>
      </c>
      <c r="F29" s="343"/>
      <c r="G29" s="344"/>
      <c r="H29" s="153"/>
    </row>
    <row r="30" spans="1:8">
      <c r="A30" s="363"/>
      <c r="B30" s="345" t="s">
        <v>49</v>
      </c>
      <c r="C30" s="346"/>
      <c r="D30" s="347"/>
      <c r="E30" s="345" t="s">
        <v>49</v>
      </c>
      <c r="F30" s="346"/>
      <c r="G30" s="347"/>
      <c r="H30" s="153"/>
    </row>
    <row r="31" spans="1:8">
      <c r="A31" s="363"/>
      <c r="B31" s="95" t="s">
        <v>4</v>
      </c>
      <c r="C31" s="348">
        <v>431222629</v>
      </c>
      <c r="D31" s="348">
        <v>-1011180</v>
      </c>
      <c r="E31" s="95" t="s">
        <v>4</v>
      </c>
      <c r="F31" s="348">
        <v>334326783</v>
      </c>
      <c r="G31" s="348">
        <v>1011180</v>
      </c>
      <c r="H31" s="153"/>
    </row>
    <row r="32" spans="1:8">
      <c r="A32" s="363"/>
      <c r="B32" s="98" t="s">
        <v>11</v>
      </c>
      <c r="C32" s="349">
        <v>431222629</v>
      </c>
      <c r="D32" s="349">
        <v>-1011180</v>
      </c>
      <c r="E32" s="98" t="s">
        <v>11</v>
      </c>
      <c r="F32" s="349">
        <v>327039183</v>
      </c>
      <c r="G32" s="349">
        <v>1011180</v>
      </c>
      <c r="H32" s="153"/>
    </row>
    <row r="33" spans="1:8" ht="25.5">
      <c r="A33" s="363"/>
      <c r="B33" s="101" t="s">
        <v>12</v>
      </c>
      <c r="C33" s="349">
        <v>431222629</v>
      </c>
      <c r="D33" s="349">
        <v>-1011180</v>
      </c>
      <c r="E33" s="101" t="s">
        <v>12</v>
      </c>
      <c r="F33" s="349">
        <v>327039183</v>
      </c>
      <c r="G33" s="349">
        <v>1011180</v>
      </c>
      <c r="H33" s="153"/>
    </row>
    <row r="34" spans="1:8">
      <c r="A34" s="363"/>
      <c r="B34" s="95" t="s">
        <v>13</v>
      </c>
      <c r="C34" s="348">
        <v>431222629</v>
      </c>
      <c r="D34" s="348">
        <v>-1011180</v>
      </c>
      <c r="E34" s="95" t="s">
        <v>13</v>
      </c>
      <c r="F34" s="348">
        <v>316113777</v>
      </c>
      <c r="G34" s="348">
        <v>1011180</v>
      </c>
      <c r="H34" s="153"/>
    </row>
    <row r="35" spans="1:8">
      <c r="A35" s="363"/>
      <c r="B35" s="98" t="s">
        <v>14</v>
      </c>
      <c r="C35" s="349">
        <v>431222629</v>
      </c>
      <c r="D35" s="349">
        <v>-1011180</v>
      </c>
      <c r="E35" s="98" t="s">
        <v>14</v>
      </c>
      <c r="F35" s="349">
        <v>304193418</v>
      </c>
      <c r="G35" s="349">
        <v>1011180</v>
      </c>
      <c r="H35" s="153"/>
    </row>
    <row r="36" spans="1:8" ht="39">
      <c r="A36" s="363"/>
      <c r="B36" s="334" t="s">
        <v>31</v>
      </c>
      <c r="C36" s="349">
        <v>431222629</v>
      </c>
      <c r="D36" s="349">
        <v>-1011180</v>
      </c>
      <c r="E36" s="350" t="s">
        <v>53</v>
      </c>
      <c r="F36" s="349">
        <v>50829857</v>
      </c>
      <c r="G36" s="349">
        <v>1011180</v>
      </c>
      <c r="H36" s="153"/>
    </row>
    <row r="37" spans="1:8" ht="26.25">
      <c r="A37" s="363"/>
      <c r="B37" s="334" t="s">
        <v>38</v>
      </c>
      <c r="C37" s="349">
        <v>431222629</v>
      </c>
      <c r="D37" s="349">
        <v>-1011180</v>
      </c>
      <c r="E37" s="351" t="s">
        <v>18</v>
      </c>
      <c r="F37" s="349">
        <v>40793556</v>
      </c>
      <c r="G37" s="349">
        <v>1011180</v>
      </c>
      <c r="H37" s="153"/>
    </row>
    <row r="38" spans="1:8" ht="25.5">
      <c r="A38" s="363"/>
      <c r="B38" s="335" t="s">
        <v>51</v>
      </c>
      <c r="C38" s="349">
        <v>431222629</v>
      </c>
      <c r="D38" s="349">
        <v>-1011180</v>
      </c>
      <c r="E38" s="351"/>
      <c r="F38" s="349"/>
      <c r="G38" s="352"/>
      <c r="H38" s="153"/>
    </row>
    <row r="39" spans="1:8">
      <c r="A39" s="363"/>
      <c r="B39" s="353"/>
      <c r="C39" s="349"/>
      <c r="D39" s="349"/>
      <c r="E39" s="351"/>
      <c r="F39" s="349"/>
      <c r="G39" s="352"/>
      <c r="H39" s="153"/>
    </row>
    <row r="40" spans="1:8">
      <c r="A40" s="363"/>
      <c r="B40" s="334"/>
      <c r="C40" s="349"/>
      <c r="D40" s="349"/>
      <c r="E40" s="350"/>
      <c r="F40" s="349"/>
      <c r="G40" s="349"/>
      <c r="H40" s="153"/>
    </row>
    <row r="41" spans="1:8">
      <c r="A41" s="363"/>
      <c r="B41" s="351"/>
      <c r="C41" s="349"/>
      <c r="D41" s="349"/>
      <c r="E41" s="351"/>
      <c r="F41" s="349"/>
      <c r="G41" s="349"/>
      <c r="H41" s="153"/>
    </row>
    <row r="42" spans="1:8">
      <c r="A42" s="363"/>
      <c r="B42" s="354"/>
      <c r="C42" s="349"/>
      <c r="D42" s="349"/>
      <c r="E42" s="354"/>
      <c r="F42" s="349"/>
      <c r="G42" s="349"/>
      <c r="H42" s="153"/>
    </row>
    <row r="43" spans="1:8">
      <c r="A43" s="363"/>
      <c r="B43" s="345" t="s">
        <v>93</v>
      </c>
      <c r="C43" s="346"/>
      <c r="D43" s="347"/>
      <c r="E43" s="345" t="s">
        <v>93</v>
      </c>
      <c r="F43" s="346"/>
      <c r="G43" s="347"/>
      <c r="H43" s="153"/>
    </row>
    <row r="44" spans="1:8">
      <c r="A44" s="363"/>
      <c r="B44" s="95" t="s">
        <v>4</v>
      </c>
      <c r="C44" s="348">
        <v>453536441</v>
      </c>
      <c r="D44" s="348">
        <v>-1011180</v>
      </c>
      <c r="E44" s="95" t="s">
        <v>4</v>
      </c>
      <c r="F44" s="348">
        <v>318678839</v>
      </c>
      <c r="G44" s="348">
        <v>1011180</v>
      </c>
      <c r="H44" s="153"/>
    </row>
    <row r="45" spans="1:8">
      <c r="A45" s="363"/>
      <c r="B45" s="98" t="s">
        <v>11</v>
      </c>
      <c r="C45" s="349">
        <v>453536441</v>
      </c>
      <c r="D45" s="349">
        <v>-1011180</v>
      </c>
      <c r="E45" s="98" t="s">
        <v>11</v>
      </c>
      <c r="F45" s="349">
        <v>311946569</v>
      </c>
      <c r="G45" s="349">
        <v>1011180</v>
      </c>
      <c r="H45" s="153"/>
    </row>
    <row r="46" spans="1:8" ht="25.5">
      <c r="A46" s="363"/>
      <c r="B46" s="101" t="s">
        <v>12</v>
      </c>
      <c r="C46" s="349">
        <v>453536441</v>
      </c>
      <c r="D46" s="349">
        <v>-1011180</v>
      </c>
      <c r="E46" s="101" t="s">
        <v>12</v>
      </c>
      <c r="F46" s="349">
        <v>311946569</v>
      </c>
      <c r="G46" s="349">
        <v>1011180</v>
      </c>
      <c r="H46" s="153"/>
    </row>
    <row r="47" spans="1:8">
      <c r="A47" s="363"/>
      <c r="B47" s="95" t="s">
        <v>13</v>
      </c>
      <c r="C47" s="348">
        <v>453536441</v>
      </c>
      <c r="D47" s="348">
        <v>-1011180</v>
      </c>
      <c r="E47" s="95" t="s">
        <v>13</v>
      </c>
      <c r="F47" s="348">
        <v>317863344</v>
      </c>
      <c r="G47" s="348">
        <v>1011180</v>
      </c>
      <c r="H47" s="153"/>
    </row>
    <row r="48" spans="1:8">
      <c r="A48" s="363"/>
      <c r="B48" s="98" t="s">
        <v>14</v>
      </c>
      <c r="C48" s="349">
        <v>453536441</v>
      </c>
      <c r="D48" s="349">
        <v>-1011180</v>
      </c>
      <c r="E48" s="98" t="s">
        <v>14</v>
      </c>
      <c r="F48" s="349">
        <v>311394688</v>
      </c>
      <c r="G48" s="349">
        <v>1011180</v>
      </c>
      <c r="H48" s="153"/>
    </row>
    <row r="49" spans="1:8" ht="39">
      <c r="A49" s="363"/>
      <c r="B49" s="334" t="s">
        <v>31</v>
      </c>
      <c r="C49" s="349">
        <v>453536441</v>
      </c>
      <c r="D49" s="349">
        <v>-1011180</v>
      </c>
      <c r="E49" s="350" t="s">
        <v>53</v>
      </c>
      <c r="F49" s="349">
        <v>51503899</v>
      </c>
      <c r="G49" s="349">
        <v>1011180</v>
      </c>
      <c r="H49" s="153"/>
    </row>
    <row r="50" spans="1:8" ht="26.25">
      <c r="A50" s="363"/>
      <c r="B50" s="334" t="s">
        <v>38</v>
      </c>
      <c r="C50" s="349">
        <v>453536441</v>
      </c>
      <c r="D50" s="349">
        <v>-1011180</v>
      </c>
      <c r="E50" s="351" t="s">
        <v>18</v>
      </c>
      <c r="F50" s="349">
        <v>41287578</v>
      </c>
      <c r="G50" s="349">
        <v>1011180</v>
      </c>
      <c r="H50" s="153"/>
    </row>
    <row r="51" spans="1:8" ht="25.5">
      <c r="A51" s="363"/>
      <c r="B51" s="335" t="s">
        <v>51</v>
      </c>
      <c r="C51" s="349">
        <v>453536441</v>
      </c>
      <c r="D51" s="349">
        <v>-1011180</v>
      </c>
      <c r="E51" s="350"/>
      <c r="F51" s="349"/>
      <c r="G51" s="352"/>
      <c r="H51" s="153"/>
    </row>
    <row r="52" spans="1:8">
      <c r="A52" s="363"/>
      <c r="B52" s="345" t="s">
        <v>102</v>
      </c>
      <c r="C52" s="346"/>
      <c r="D52" s="347"/>
      <c r="E52" s="345" t="s">
        <v>102</v>
      </c>
      <c r="F52" s="346"/>
      <c r="G52" s="347"/>
      <c r="H52" s="153"/>
    </row>
    <row r="53" spans="1:8">
      <c r="A53" s="363"/>
      <c r="B53" s="95" t="s">
        <v>4</v>
      </c>
      <c r="C53" s="348">
        <v>453536441</v>
      </c>
      <c r="D53" s="348">
        <v>-1011180</v>
      </c>
      <c r="E53" s="95" t="s">
        <v>4</v>
      </c>
      <c r="F53" s="348">
        <v>319434266</v>
      </c>
      <c r="G53" s="348">
        <v>1011180</v>
      </c>
      <c r="H53" s="153"/>
    </row>
    <row r="54" spans="1:8">
      <c r="A54" s="363"/>
      <c r="B54" s="98" t="s">
        <v>11</v>
      </c>
      <c r="C54" s="349">
        <v>453536441</v>
      </c>
      <c r="D54" s="349">
        <v>-1011180</v>
      </c>
      <c r="E54" s="98" t="s">
        <v>11</v>
      </c>
      <c r="F54" s="349">
        <v>313179736</v>
      </c>
      <c r="G54" s="349">
        <v>1011180</v>
      </c>
      <c r="H54" s="153"/>
    </row>
    <row r="55" spans="1:8" ht="25.5">
      <c r="A55" s="363"/>
      <c r="B55" s="101" t="s">
        <v>12</v>
      </c>
      <c r="C55" s="349">
        <v>453536441</v>
      </c>
      <c r="D55" s="349">
        <v>-1011180</v>
      </c>
      <c r="E55" s="101" t="s">
        <v>12</v>
      </c>
      <c r="F55" s="349">
        <v>313179736</v>
      </c>
      <c r="G55" s="349">
        <v>1011180</v>
      </c>
      <c r="H55" s="153"/>
    </row>
    <row r="56" spans="1:8">
      <c r="A56" s="363"/>
      <c r="B56" s="95" t="s">
        <v>13</v>
      </c>
      <c r="C56" s="348">
        <v>453536441</v>
      </c>
      <c r="D56" s="348">
        <v>-1011180</v>
      </c>
      <c r="E56" s="95" t="s">
        <v>13</v>
      </c>
      <c r="F56" s="348">
        <v>318618771</v>
      </c>
      <c r="G56" s="348">
        <v>1011180</v>
      </c>
      <c r="H56" s="153"/>
    </row>
    <row r="57" spans="1:8">
      <c r="A57" s="363"/>
      <c r="B57" s="98" t="s">
        <v>14</v>
      </c>
      <c r="C57" s="349">
        <v>453536441</v>
      </c>
      <c r="D57" s="349">
        <v>-1011180</v>
      </c>
      <c r="E57" s="98" t="s">
        <v>14</v>
      </c>
      <c r="F57" s="349">
        <v>312150115</v>
      </c>
      <c r="G57" s="349">
        <v>1011180</v>
      </c>
      <c r="H57" s="153"/>
    </row>
    <row r="58" spans="1:8" ht="39">
      <c r="A58" s="363"/>
      <c r="B58" s="334" t="s">
        <v>31</v>
      </c>
      <c r="C58" s="349">
        <v>453536441</v>
      </c>
      <c r="D58" s="349">
        <v>-1011180</v>
      </c>
      <c r="E58" s="350" t="s">
        <v>53</v>
      </c>
      <c r="F58" s="349">
        <v>50762550</v>
      </c>
      <c r="G58" s="349">
        <v>1011180</v>
      </c>
      <c r="H58" s="153"/>
    </row>
    <row r="59" spans="1:8" ht="26.25">
      <c r="A59" s="363"/>
      <c r="B59" s="334" t="s">
        <v>38</v>
      </c>
      <c r="C59" s="349">
        <v>453536441</v>
      </c>
      <c r="D59" s="349">
        <v>-1011180</v>
      </c>
      <c r="E59" s="351" t="s">
        <v>18</v>
      </c>
      <c r="F59" s="349">
        <v>40390549</v>
      </c>
      <c r="G59" s="349">
        <v>1011180</v>
      </c>
      <c r="H59" s="153"/>
    </row>
    <row r="60" spans="1:8" ht="26.25" thickBot="1">
      <c r="A60" s="363"/>
      <c r="B60" s="335" t="s">
        <v>51</v>
      </c>
      <c r="C60" s="349">
        <v>453536441</v>
      </c>
      <c r="D60" s="349">
        <v>-1011180</v>
      </c>
      <c r="E60" s="350"/>
      <c r="F60" s="349"/>
      <c r="G60" s="352"/>
      <c r="H60" s="153"/>
    </row>
    <row r="61" spans="1:8" s="736" customFormat="1" ht="61.5" customHeight="1" thickBot="1">
      <c r="A61" s="739"/>
      <c r="B61" s="1065" t="s">
        <v>106</v>
      </c>
      <c r="C61" s="1066"/>
      <c r="D61" s="1066"/>
      <c r="E61" s="1066"/>
      <c r="F61" s="1066"/>
      <c r="G61" s="1067"/>
    </row>
    <row r="62" spans="1:8">
      <c r="A62" s="363"/>
      <c r="B62" s="355"/>
      <c r="C62" s="355"/>
      <c r="D62" s="355"/>
      <c r="E62" s="355"/>
      <c r="F62" s="355"/>
      <c r="G62" s="355"/>
      <c r="H62" s="153"/>
    </row>
    <row r="63" spans="1:8">
      <c r="A63" s="361"/>
      <c r="B63" s="330" t="s">
        <v>72</v>
      </c>
      <c r="C63" s="153"/>
      <c r="D63" s="153"/>
      <c r="E63" s="153"/>
      <c r="F63" s="153"/>
      <c r="G63" s="153"/>
      <c r="H63" s="153"/>
    </row>
    <row r="64" spans="1:8" ht="15.75" thickBot="1">
      <c r="A64" s="363"/>
      <c r="B64" s="153"/>
      <c r="C64" s="153"/>
      <c r="D64" s="153"/>
      <c r="E64" s="153"/>
      <c r="F64" s="153"/>
      <c r="G64" s="153"/>
      <c r="H64" s="153"/>
    </row>
    <row r="65" spans="1:8">
      <c r="A65" s="361">
        <f>A8+1</f>
        <v>12</v>
      </c>
      <c r="B65" s="94" t="s">
        <v>104</v>
      </c>
      <c r="C65" s="80"/>
      <c r="D65" s="125"/>
      <c r="E65" s="94" t="s">
        <v>103</v>
      </c>
      <c r="F65" s="80"/>
      <c r="G65" s="125"/>
      <c r="H65" s="362" t="s">
        <v>41</v>
      </c>
    </row>
    <row r="66" spans="1:8">
      <c r="A66" s="363"/>
      <c r="B66" s="124" t="s">
        <v>3</v>
      </c>
      <c r="C66" s="123"/>
      <c r="D66" s="124"/>
      <c r="E66" s="124" t="s">
        <v>3</v>
      </c>
      <c r="F66" s="123"/>
      <c r="G66" s="124"/>
      <c r="H66" s="153"/>
    </row>
    <row r="67" spans="1:8" ht="27">
      <c r="A67" s="363"/>
      <c r="B67" s="122" t="s">
        <v>105</v>
      </c>
      <c r="C67" s="121"/>
      <c r="D67" s="120"/>
      <c r="E67" s="119" t="s">
        <v>290</v>
      </c>
      <c r="F67" s="121"/>
      <c r="G67" s="120"/>
      <c r="H67" s="153"/>
    </row>
    <row r="68" spans="1:8">
      <c r="A68" s="363"/>
      <c r="B68" s="95" t="s">
        <v>4</v>
      </c>
      <c r="C68" s="97">
        <v>57454704</v>
      </c>
      <c r="D68" s="97">
        <v>-33833</v>
      </c>
      <c r="E68" s="95" t="s">
        <v>4</v>
      </c>
      <c r="F68" s="331">
        <v>398632</v>
      </c>
      <c r="G68" s="97">
        <v>33833</v>
      </c>
      <c r="H68" s="153"/>
    </row>
    <row r="69" spans="1:8">
      <c r="A69" s="363"/>
      <c r="B69" s="98" t="s">
        <v>11</v>
      </c>
      <c r="C69" s="104">
        <v>57454704</v>
      </c>
      <c r="D69" s="100">
        <v>-33833</v>
      </c>
      <c r="E69" s="98" t="s">
        <v>11</v>
      </c>
      <c r="F69" s="332">
        <v>398632</v>
      </c>
      <c r="G69" s="100">
        <v>33833</v>
      </c>
      <c r="H69" s="153"/>
    </row>
    <row r="70" spans="1:8" ht="25.5">
      <c r="A70" s="363"/>
      <c r="B70" s="101" t="s">
        <v>12</v>
      </c>
      <c r="C70" s="104">
        <v>57454704</v>
      </c>
      <c r="D70" s="100">
        <v>-33833</v>
      </c>
      <c r="E70" s="98" t="s">
        <v>12</v>
      </c>
      <c r="F70" s="332">
        <v>398632</v>
      </c>
      <c r="G70" s="100">
        <v>33833</v>
      </c>
      <c r="H70" s="153"/>
    </row>
    <row r="71" spans="1:8">
      <c r="A71" s="363"/>
      <c r="B71" s="95" t="s">
        <v>13</v>
      </c>
      <c r="C71" s="103">
        <v>57454704</v>
      </c>
      <c r="D71" s="97">
        <v>-33833</v>
      </c>
      <c r="E71" s="178" t="s">
        <v>13</v>
      </c>
      <c r="F71" s="331">
        <v>398632</v>
      </c>
      <c r="G71" s="97">
        <v>33833</v>
      </c>
      <c r="H71" s="153"/>
    </row>
    <row r="72" spans="1:8">
      <c r="A72" s="363"/>
      <c r="B72" s="98" t="s">
        <v>14</v>
      </c>
      <c r="C72" s="104">
        <v>57454704</v>
      </c>
      <c r="D72" s="100">
        <v>-33833</v>
      </c>
      <c r="E72" s="356" t="s">
        <v>14</v>
      </c>
      <c r="F72" s="331">
        <v>398632</v>
      </c>
      <c r="G72" s="333">
        <v>33833</v>
      </c>
      <c r="H72" s="153"/>
    </row>
    <row r="73" spans="1:8" ht="39">
      <c r="A73" s="363"/>
      <c r="B73" s="334" t="s">
        <v>31</v>
      </c>
      <c r="C73" s="104">
        <v>57454704</v>
      </c>
      <c r="D73" s="100">
        <v>-33833</v>
      </c>
      <c r="E73" s="356" t="s">
        <v>15</v>
      </c>
      <c r="F73" s="332">
        <v>64241</v>
      </c>
      <c r="G73" s="100">
        <v>24833</v>
      </c>
      <c r="H73" s="153"/>
    </row>
    <row r="74" spans="1:8" ht="26.25">
      <c r="A74" s="363"/>
      <c r="B74" s="334" t="s">
        <v>38</v>
      </c>
      <c r="C74" s="104">
        <v>57454704</v>
      </c>
      <c r="D74" s="100">
        <v>-33833</v>
      </c>
      <c r="E74" s="357" t="s">
        <v>16</v>
      </c>
      <c r="F74" s="332">
        <v>64241</v>
      </c>
      <c r="G74" s="100">
        <v>24833</v>
      </c>
      <c r="H74" s="153"/>
    </row>
    <row r="75" spans="1:8" ht="39">
      <c r="A75" s="363"/>
      <c r="B75" s="335" t="s">
        <v>51</v>
      </c>
      <c r="C75" s="117">
        <v>57454704</v>
      </c>
      <c r="D75" s="117">
        <v>-33833</v>
      </c>
      <c r="E75" s="334" t="s">
        <v>31</v>
      </c>
      <c r="F75" s="332">
        <v>146942</v>
      </c>
      <c r="G75" s="100">
        <v>9000</v>
      </c>
      <c r="H75" s="153"/>
    </row>
    <row r="76" spans="1:8" ht="26.25">
      <c r="A76" s="363"/>
      <c r="B76" s="102"/>
      <c r="C76" s="104"/>
      <c r="D76" s="104"/>
      <c r="E76" s="334" t="s">
        <v>38</v>
      </c>
      <c r="F76" s="332">
        <v>146942</v>
      </c>
      <c r="G76" s="104">
        <v>9000</v>
      </c>
      <c r="H76" s="153"/>
    </row>
    <row r="77" spans="1:8" ht="26.25" thickBot="1">
      <c r="A77" s="363"/>
      <c r="B77" s="112"/>
      <c r="C77" s="337"/>
      <c r="D77" s="337"/>
      <c r="E77" s="335" t="s">
        <v>51</v>
      </c>
      <c r="F77" s="339">
        <v>146942</v>
      </c>
      <c r="G77" s="337">
        <v>9000</v>
      </c>
      <c r="H77" s="153"/>
    </row>
    <row r="78" spans="1:8" s="736" customFormat="1" ht="66" customHeight="1" thickBot="1">
      <c r="A78" s="739"/>
      <c r="B78" s="1065" t="s">
        <v>108</v>
      </c>
      <c r="C78" s="1066"/>
      <c r="D78" s="1066"/>
      <c r="E78" s="1066"/>
      <c r="F78" s="1066"/>
      <c r="G78" s="1067"/>
    </row>
    <row r="79" spans="1:8">
      <c r="A79" s="363"/>
      <c r="B79" s="153"/>
      <c r="C79" s="153"/>
      <c r="D79" s="153"/>
      <c r="E79" s="153"/>
      <c r="F79" s="153"/>
      <c r="G79" s="153"/>
      <c r="H79" s="153"/>
    </row>
    <row r="80" spans="1:8">
      <c r="A80" s="364"/>
      <c r="B80" s="340" t="s">
        <v>73</v>
      </c>
      <c r="C80" s="153"/>
      <c r="D80" s="153"/>
      <c r="E80" s="340"/>
      <c r="F80" s="153"/>
      <c r="G80" s="153"/>
      <c r="H80" s="164"/>
    </row>
    <row r="81" spans="1:8" ht="15.75" thickBot="1">
      <c r="B81" s="153"/>
      <c r="C81" s="153"/>
      <c r="D81" s="153"/>
      <c r="E81" s="153"/>
      <c r="F81" s="153"/>
      <c r="G81" s="153"/>
      <c r="H81" s="164"/>
    </row>
    <row r="82" spans="1:8">
      <c r="A82" s="361">
        <f>A65</f>
        <v>12</v>
      </c>
      <c r="B82" s="341" t="s">
        <v>107</v>
      </c>
      <c r="C82" s="80"/>
      <c r="D82" s="125"/>
      <c r="E82" s="94" t="s">
        <v>103</v>
      </c>
      <c r="F82" s="80"/>
      <c r="G82" s="125"/>
      <c r="H82" s="362" t="s">
        <v>41</v>
      </c>
    </row>
    <row r="83" spans="1:8">
      <c r="A83" s="363"/>
      <c r="B83" s="124" t="s">
        <v>42</v>
      </c>
      <c r="C83" s="123"/>
      <c r="D83" s="124"/>
      <c r="E83" s="124" t="s">
        <v>42</v>
      </c>
      <c r="F83" s="123"/>
      <c r="G83" s="124"/>
      <c r="H83" s="153"/>
    </row>
    <row r="84" spans="1:8">
      <c r="A84" s="363"/>
      <c r="B84" s="342" t="s">
        <v>50</v>
      </c>
      <c r="C84" s="343"/>
      <c r="D84" s="344"/>
      <c r="E84" s="342" t="s">
        <v>50</v>
      </c>
      <c r="F84" s="343"/>
      <c r="G84" s="344"/>
      <c r="H84" s="153"/>
    </row>
    <row r="85" spans="1:8">
      <c r="A85" s="363"/>
      <c r="B85" s="345" t="s">
        <v>49</v>
      </c>
      <c r="C85" s="346"/>
      <c r="D85" s="347"/>
      <c r="E85" s="345" t="s">
        <v>49</v>
      </c>
      <c r="F85" s="346"/>
      <c r="G85" s="347"/>
      <c r="H85" s="153"/>
    </row>
    <row r="86" spans="1:8">
      <c r="A86" s="363"/>
      <c r="B86" s="95" t="s">
        <v>4</v>
      </c>
      <c r="C86" s="348">
        <v>431222629</v>
      </c>
      <c r="D86" s="348">
        <v>-33833</v>
      </c>
      <c r="E86" s="95" t="s">
        <v>4</v>
      </c>
      <c r="F86" s="348">
        <v>334326783</v>
      </c>
      <c r="G86" s="348">
        <v>33833</v>
      </c>
      <c r="H86" s="153"/>
    </row>
    <row r="87" spans="1:8">
      <c r="A87" s="363"/>
      <c r="B87" s="98" t="s">
        <v>11</v>
      </c>
      <c r="C87" s="349">
        <v>431222629</v>
      </c>
      <c r="D87" s="349">
        <v>-33833</v>
      </c>
      <c r="E87" s="98" t="s">
        <v>11</v>
      </c>
      <c r="F87" s="349">
        <v>327039183</v>
      </c>
      <c r="G87" s="349">
        <v>33833</v>
      </c>
      <c r="H87" s="153"/>
    </row>
    <row r="88" spans="1:8" ht="25.5">
      <c r="A88" s="363"/>
      <c r="B88" s="101" t="s">
        <v>12</v>
      </c>
      <c r="C88" s="349">
        <v>431222629</v>
      </c>
      <c r="D88" s="349">
        <v>-33833</v>
      </c>
      <c r="E88" s="101" t="s">
        <v>12</v>
      </c>
      <c r="F88" s="349">
        <v>327039183</v>
      </c>
      <c r="G88" s="349">
        <v>33833</v>
      </c>
      <c r="H88" s="153"/>
    </row>
    <row r="89" spans="1:8">
      <c r="A89" s="363"/>
      <c r="B89" s="95" t="s">
        <v>13</v>
      </c>
      <c r="C89" s="348">
        <v>431222629</v>
      </c>
      <c r="D89" s="348">
        <v>-33833</v>
      </c>
      <c r="E89" s="95" t="s">
        <v>13</v>
      </c>
      <c r="F89" s="348">
        <v>316113777</v>
      </c>
      <c r="G89" s="348">
        <v>33833</v>
      </c>
      <c r="H89" s="153"/>
    </row>
    <row r="90" spans="1:8">
      <c r="A90" s="363"/>
      <c r="B90" s="98" t="s">
        <v>14</v>
      </c>
      <c r="C90" s="349">
        <v>431222629</v>
      </c>
      <c r="D90" s="349">
        <v>-33833</v>
      </c>
      <c r="E90" s="98" t="s">
        <v>14</v>
      </c>
      <c r="F90" s="349">
        <v>304193418</v>
      </c>
      <c r="G90" s="349">
        <v>33833</v>
      </c>
      <c r="H90" s="153"/>
    </row>
    <row r="91" spans="1:8" ht="39">
      <c r="A91" s="363"/>
      <c r="B91" s="334" t="s">
        <v>31</v>
      </c>
      <c r="C91" s="349">
        <v>431222629</v>
      </c>
      <c r="D91" s="349">
        <v>-33833</v>
      </c>
      <c r="E91" s="350" t="s">
        <v>15</v>
      </c>
      <c r="F91" s="349">
        <v>91447468</v>
      </c>
      <c r="G91" s="349">
        <v>24833</v>
      </c>
      <c r="H91" s="153"/>
    </row>
    <row r="92" spans="1:8" ht="26.25">
      <c r="A92" s="363"/>
      <c r="B92" s="334" t="s">
        <v>38</v>
      </c>
      <c r="C92" s="349">
        <v>431222629</v>
      </c>
      <c r="D92" s="349">
        <v>-33833</v>
      </c>
      <c r="E92" s="351" t="s">
        <v>16</v>
      </c>
      <c r="F92" s="349">
        <v>66539025</v>
      </c>
      <c r="G92" s="349">
        <v>24833</v>
      </c>
      <c r="H92" s="153"/>
    </row>
    <row r="93" spans="1:8" ht="39">
      <c r="A93" s="363"/>
      <c r="B93" s="335" t="s">
        <v>51</v>
      </c>
      <c r="C93" s="349">
        <v>431222629</v>
      </c>
      <c r="D93" s="349">
        <v>-33833</v>
      </c>
      <c r="E93" s="334" t="s">
        <v>31</v>
      </c>
      <c r="F93" s="349">
        <v>159081342</v>
      </c>
      <c r="G93" s="352">
        <v>9000</v>
      </c>
      <c r="H93" s="153"/>
    </row>
    <row r="94" spans="1:8" ht="26.25">
      <c r="A94" s="363"/>
      <c r="B94" s="353"/>
      <c r="C94" s="349"/>
      <c r="D94" s="349"/>
      <c r="E94" s="334" t="s">
        <v>38</v>
      </c>
      <c r="F94" s="349">
        <v>158919688</v>
      </c>
      <c r="G94" s="352">
        <v>9000</v>
      </c>
      <c r="H94" s="153"/>
    </row>
    <row r="95" spans="1:8" ht="25.5">
      <c r="A95" s="363"/>
      <c r="B95" s="334"/>
      <c r="C95" s="349"/>
      <c r="D95" s="349"/>
      <c r="E95" s="335" t="s">
        <v>51</v>
      </c>
      <c r="F95" s="349">
        <v>29076964</v>
      </c>
      <c r="G95" s="349">
        <v>9000</v>
      </c>
      <c r="H95" s="153"/>
    </row>
    <row r="96" spans="1:8">
      <c r="A96" s="363"/>
      <c r="B96" s="345" t="s">
        <v>93</v>
      </c>
      <c r="C96" s="346"/>
      <c r="D96" s="347"/>
      <c r="E96" s="345" t="s">
        <v>93</v>
      </c>
      <c r="F96" s="346"/>
      <c r="G96" s="347"/>
      <c r="H96" s="153"/>
    </row>
    <row r="97" spans="1:8">
      <c r="A97" s="363"/>
      <c r="B97" s="95" t="s">
        <v>4</v>
      </c>
      <c r="C97" s="348">
        <v>453536441</v>
      </c>
      <c r="D97" s="348">
        <v>-33833</v>
      </c>
      <c r="E97" s="95" t="s">
        <v>4</v>
      </c>
      <c r="F97" s="348">
        <v>318678839</v>
      </c>
      <c r="G97" s="348">
        <v>33833</v>
      </c>
      <c r="H97" s="153"/>
    </row>
    <row r="98" spans="1:8">
      <c r="A98" s="363"/>
      <c r="B98" s="98" t="s">
        <v>11</v>
      </c>
      <c r="C98" s="349">
        <v>453536441</v>
      </c>
      <c r="D98" s="349">
        <v>-33833</v>
      </c>
      <c r="E98" s="98" t="s">
        <v>11</v>
      </c>
      <c r="F98" s="349">
        <v>311946569</v>
      </c>
      <c r="G98" s="349">
        <v>33833</v>
      </c>
      <c r="H98" s="153"/>
    </row>
    <row r="99" spans="1:8" ht="25.5">
      <c r="A99" s="363"/>
      <c r="B99" s="101" t="s">
        <v>12</v>
      </c>
      <c r="C99" s="349">
        <v>453536441</v>
      </c>
      <c r="D99" s="349">
        <v>-33833</v>
      </c>
      <c r="E99" s="101" t="s">
        <v>12</v>
      </c>
      <c r="F99" s="349">
        <v>311946569</v>
      </c>
      <c r="G99" s="349">
        <v>33833</v>
      </c>
      <c r="H99" s="153"/>
    </row>
    <row r="100" spans="1:8">
      <c r="A100" s="363"/>
      <c r="B100" s="95" t="s">
        <v>13</v>
      </c>
      <c r="C100" s="348">
        <v>453536441</v>
      </c>
      <c r="D100" s="348">
        <v>-33833</v>
      </c>
      <c r="E100" s="95" t="s">
        <v>13</v>
      </c>
      <c r="F100" s="348">
        <v>317863344</v>
      </c>
      <c r="G100" s="348">
        <v>33833</v>
      </c>
      <c r="H100" s="153"/>
    </row>
    <row r="101" spans="1:8">
      <c r="A101" s="363"/>
      <c r="B101" s="98" t="s">
        <v>14</v>
      </c>
      <c r="C101" s="349">
        <v>453536441</v>
      </c>
      <c r="D101" s="349">
        <v>-33833</v>
      </c>
      <c r="E101" s="98" t="s">
        <v>14</v>
      </c>
      <c r="F101" s="349">
        <v>311394688</v>
      </c>
      <c r="G101" s="349">
        <v>33833</v>
      </c>
      <c r="H101" s="153"/>
    </row>
    <row r="102" spans="1:8" ht="39">
      <c r="A102" s="363"/>
      <c r="B102" s="334" t="s">
        <v>31</v>
      </c>
      <c r="C102" s="349">
        <v>453536441</v>
      </c>
      <c r="D102" s="349">
        <v>-33833</v>
      </c>
      <c r="E102" s="350" t="s">
        <v>15</v>
      </c>
      <c r="F102" s="349">
        <v>94882351</v>
      </c>
      <c r="G102" s="349">
        <v>24833</v>
      </c>
      <c r="H102" s="153"/>
    </row>
    <row r="103" spans="1:8" ht="26.25">
      <c r="A103" s="363"/>
      <c r="B103" s="334" t="s">
        <v>38</v>
      </c>
      <c r="C103" s="349">
        <v>453536441</v>
      </c>
      <c r="D103" s="349">
        <v>-33833</v>
      </c>
      <c r="E103" s="351" t="s">
        <v>16</v>
      </c>
      <c r="F103" s="349">
        <v>70190179</v>
      </c>
      <c r="G103" s="349">
        <v>24833</v>
      </c>
      <c r="H103" s="153"/>
    </row>
    <row r="104" spans="1:8" ht="39">
      <c r="A104" s="363"/>
      <c r="B104" s="335" t="s">
        <v>51</v>
      </c>
      <c r="C104" s="349">
        <v>453536441</v>
      </c>
      <c r="D104" s="349">
        <v>-33833</v>
      </c>
      <c r="E104" s="334" t="s">
        <v>31</v>
      </c>
      <c r="F104" s="349">
        <v>162082310</v>
      </c>
      <c r="G104" s="352">
        <v>9000</v>
      </c>
      <c r="H104" s="153"/>
    </row>
    <row r="105" spans="1:8" ht="26.25">
      <c r="A105" s="363"/>
      <c r="B105" s="353"/>
      <c r="C105" s="349"/>
      <c r="D105" s="349"/>
      <c r="E105" s="334" t="s">
        <v>38</v>
      </c>
      <c r="F105" s="349">
        <v>162082310</v>
      </c>
      <c r="G105" s="352">
        <v>9000</v>
      </c>
      <c r="H105" s="153"/>
    </row>
    <row r="106" spans="1:8" ht="25.5">
      <c r="A106" s="363"/>
      <c r="B106" s="334"/>
      <c r="C106" s="349"/>
      <c r="D106" s="349"/>
      <c r="E106" s="335" t="s">
        <v>51</v>
      </c>
      <c r="F106" s="349">
        <v>30434168</v>
      </c>
      <c r="G106" s="349">
        <v>9000</v>
      </c>
      <c r="H106" s="153"/>
    </row>
    <row r="107" spans="1:8">
      <c r="A107" s="363"/>
      <c r="B107" s="345" t="s">
        <v>102</v>
      </c>
      <c r="C107" s="346"/>
      <c r="D107" s="347"/>
      <c r="E107" s="345" t="s">
        <v>102</v>
      </c>
      <c r="F107" s="346"/>
      <c r="G107" s="347"/>
      <c r="H107" s="153"/>
    </row>
    <row r="108" spans="1:8">
      <c r="A108" s="363"/>
      <c r="B108" s="95" t="s">
        <v>4</v>
      </c>
      <c r="C108" s="348">
        <v>453536441</v>
      </c>
      <c r="D108" s="348">
        <v>-33833</v>
      </c>
      <c r="E108" s="95" t="s">
        <v>4</v>
      </c>
      <c r="F108" s="348">
        <v>319434266</v>
      </c>
      <c r="G108" s="348">
        <v>33833</v>
      </c>
      <c r="H108" s="153"/>
    </row>
    <row r="109" spans="1:8">
      <c r="A109" s="363"/>
      <c r="B109" s="98" t="s">
        <v>11</v>
      </c>
      <c r="C109" s="349">
        <v>453536441</v>
      </c>
      <c r="D109" s="349">
        <v>-33833</v>
      </c>
      <c r="E109" s="98" t="s">
        <v>11</v>
      </c>
      <c r="F109" s="349">
        <v>313179736</v>
      </c>
      <c r="G109" s="349">
        <v>33833</v>
      </c>
      <c r="H109" s="153"/>
    </row>
    <row r="110" spans="1:8" ht="25.5">
      <c r="A110" s="363"/>
      <c r="B110" s="101" t="s">
        <v>12</v>
      </c>
      <c r="C110" s="349">
        <v>453536441</v>
      </c>
      <c r="D110" s="349">
        <v>-33833</v>
      </c>
      <c r="E110" s="101" t="s">
        <v>12</v>
      </c>
      <c r="F110" s="349">
        <v>313179736</v>
      </c>
      <c r="G110" s="349">
        <v>33833</v>
      </c>
      <c r="H110" s="153"/>
    </row>
    <row r="111" spans="1:8">
      <c r="A111" s="363"/>
      <c r="B111" s="95" t="s">
        <v>13</v>
      </c>
      <c r="C111" s="348">
        <v>453536441</v>
      </c>
      <c r="D111" s="348">
        <v>-33833</v>
      </c>
      <c r="E111" s="95" t="s">
        <v>13</v>
      </c>
      <c r="F111" s="348">
        <v>318618771</v>
      </c>
      <c r="G111" s="348">
        <v>33833</v>
      </c>
      <c r="H111" s="153"/>
    </row>
    <row r="112" spans="1:8">
      <c r="A112" s="363"/>
      <c r="B112" s="98" t="s">
        <v>14</v>
      </c>
      <c r="C112" s="349">
        <v>453536441</v>
      </c>
      <c r="D112" s="349">
        <v>-33833</v>
      </c>
      <c r="E112" s="98" t="s">
        <v>14</v>
      </c>
      <c r="F112" s="349">
        <v>312150115</v>
      </c>
      <c r="G112" s="349">
        <v>33833</v>
      </c>
      <c r="H112" s="153"/>
    </row>
    <row r="113" spans="1:8" ht="39">
      <c r="A113" s="363"/>
      <c r="B113" s="334" t="s">
        <v>31</v>
      </c>
      <c r="C113" s="349">
        <v>453536441</v>
      </c>
      <c r="D113" s="349">
        <v>-33833</v>
      </c>
      <c r="E113" s="350" t="s">
        <v>15</v>
      </c>
      <c r="F113" s="349">
        <v>94848910</v>
      </c>
      <c r="G113" s="349">
        <v>24833</v>
      </c>
      <c r="H113" s="153"/>
    </row>
    <row r="114" spans="1:8" ht="26.25">
      <c r="A114" s="363"/>
      <c r="B114" s="334" t="s">
        <v>38</v>
      </c>
      <c r="C114" s="349">
        <v>453536441</v>
      </c>
      <c r="D114" s="349">
        <v>-33833</v>
      </c>
      <c r="E114" s="351" t="s">
        <v>16</v>
      </c>
      <c r="F114" s="349">
        <v>70158574</v>
      </c>
      <c r="G114" s="349">
        <v>24833</v>
      </c>
      <c r="H114" s="153"/>
    </row>
    <row r="115" spans="1:8" ht="39">
      <c r="A115" s="363"/>
      <c r="B115" s="335" t="s">
        <v>51</v>
      </c>
      <c r="C115" s="349">
        <v>453536441</v>
      </c>
      <c r="D115" s="349">
        <v>-33833</v>
      </c>
      <c r="E115" s="334" t="s">
        <v>31</v>
      </c>
      <c r="F115" s="349">
        <v>163612527</v>
      </c>
      <c r="G115" s="352">
        <v>9000</v>
      </c>
      <c r="H115" s="153"/>
    </row>
    <row r="116" spans="1:8" ht="26.25">
      <c r="A116" s="363"/>
      <c r="B116" s="353"/>
      <c r="C116" s="349"/>
      <c r="D116" s="349"/>
      <c r="E116" s="334" t="s">
        <v>38</v>
      </c>
      <c r="F116" s="349">
        <v>163612527</v>
      </c>
      <c r="G116" s="352">
        <v>9000</v>
      </c>
      <c r="H116" s="153"/>
    </row>
    <row r="117" spans="1:8" ht="26.25" thickBot="1">
      <c r="A117" s="363"/>
      <c r="B117" s="334"/>
      <c r="C117" s="349"/>
      <c r="D117" s="349"/>
      <c r="E117" s="335" t="s">
        <v>51</v>
      </c>
      <c r="F117" s="349">
        <v>30572489</v>
      </c>
      <c r="G117" s="349">
        <v>9000</v>
      </c>
      <c r="H117" s="153"/>
    </row>
    <row r="118" spans="1:8" s="738" customFormat="1" ht="61.5" customHeight="1" thickBot="1">
      <c r="A118" s="737"/>
      <c r="B118" s="1062" t="s">
        <v>108</v>
      </c>
      <c r="C118" s="1063"/>
      <c r="D118" s="1063"/>
      <c r="E118" s="1063"/>
      <c r="F118" s="1063"/>
      <c r="G118" s="1064"/>
    </row>
    <row r="119" spans="1:8">
      <c r="B119" s="365"/>
      <c r="C119" s="365"/>
      <c r="D119" s="365"/>
      <c r="E119" s="365"/>
      <c r="F119" s="365"/>
      <c r="G119" s="365"/>
    </row>
  </sheetData>
  <mergeCells count="9">
    <mergeCell ref="H1:H2"/>
    <mergeCell ref="B118:G118"/>
    <mergeCell ref="B23:G23"/>
    <mergeCell ref="B61:G61"/>
    <mergeCell ref="B78:G78"/>
    <mergeCell ref="C1:C2"/>
    <mergeCell ref="D1:D2"/>
    <mergeCell ref="F1:F2"/>
    <mergeCell ref="G1:G2"/>
  </mergeCells>
  <pageMargins left="0.35433070866141736" right="0.27559055118110237" top="0.43307086614173229" bottom="0.47244094488188981" header="0.27559055118110237" footer="0.19685039370078741"/>
  <pageSetup scale="75" orientation="landscape" r:id="rId1"/>
  <headerFooter>
    <oddFooter>&amp;L&amp;F&amp;C&amp;P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676"/>
  <sheetViews>
    <sheetView zoomScale="80" zoomScaleNormal="80" workbookViewId="0">
      <selection activeCell="H428" sqref="H428:H429"/>
    </sheetView>
  </sheetViews>
  <sheetFormatPr defaultRowHeight="15"/>
  <cols>
    <col min="1" max="1" width="6.85546875" style="76" customWidth="1"/>
    <col min="2" max="2" width="53.85546875" style="45" customWidth="1"/>
    <col min="3" max="3" width="13.85546875" style="161" customWidth="1"/>
    <col min="4" max="4" width="14.140625" style="161" customWidth="1"/>
    <col min="5" max="5" width="50.140625" style="55" customWidth="1"/>
    <col min="6" max="6" width="14.85546875" style="55" customWidth="1"/>
    <col min="7" max="7" width="14" style="55" customWidth="1"/>
    <col min="8" max="8" width="17.5703125" style="57" customWidth="1"/>
  </cols>
  <sheetData>
    <row r="1" spans="1:8">
      <c r="A1" s="78"/>
      <c r="B1" s="40"/>
      <c r="C1" s="1045" t="s">
        <v>0</v>
      </c>
      <c r="D1" s="1045" t="s">
        <v>1</v>
      </c>
      <c r="E1" s="40"/>
      <c r="F1" s="1045" t="s">
        <v>0</v>
      </c>
      <c r="G1" s="1045" t="s">
        <v>1</v>
      </c>
      <c r="H1" s="1044" t="s">
        <v>40</v>
      </c>
    </row>
    <row r="2" spans="1:8" ht="15.75" thickBot="1">
      <c r="A2" s="78"/>
      <c r="B2" s="49"/>
      <c r="C2" s="1046"/>
      <c r="D2" s="1046"/>
      <c r="E2" s="49"/>
      <c r="F2" s="1046"/>
      <c r="G2" s="1046"/>
      <c r="H2" s="1038"/>
    </row>
    <row r="3" spans="1:8">
      <c r="A3" s="77"/>
      <c r="B3" s="50"/>
      <c r="C3" s="50"/>
      <c r="D3" s="50"/>
      <c r="E3" s="51"/>
      <c r="F3" s="51"/>
      <c r="G3" s="51"/>
    </row>
    <row r="4" spans="1:8">
      <c r="A4" s="77"/>
      <c r="B4" s="58" t="s">
        <v>46</v>
      </c>
      <c r="C4" s="51"/>
      <c r="D4" s="51"/>
      <c r="E4" s="51"/>
      <c r="F4" s="51"/>
      <c r="G4" s="51"/>
    </row>
    <row r="5" spans="1:8">
      <c r="A5" s="953"/>
      <c r="B5" s="153"/>
      <c r="C5" s="153"/>
      <c r="D5" s="153"/>
      <c r="E5" s="153"/>
      <c r="F5" s="153"/>
      <c r="G5" s="153"/>
      <c r="H5" s="172"/>
    </row>
    <row r="6" spans="1:8" s="153" customFormat="1">
      <c r="A6" s="954"/>
      <c r="B6" s="107" t="s">
        <v>72</v>
      </c>
      <c r="G6" s="471"/>
    </row>
    <row r="7" spans="1:8" s="153" customFormat="1" ht="15.75" thickBot="1">
      <c r="A7" s="954"/>
      <c r="B7" s="107"/>
      <c r="G7" s="471"/>
    </row>
    <row r="8" spans="1:8" s="153" customFormat="1">
      <c r="A8" s="954">
        <f>IZM!A65+1</f>
        <v>13</v>
      </c>
      <c r="B8" s="853" t="s">
        <v>184</v>
      </c>
      <c r="C8" s="854"/>
      <c r="D8" s="855"/>
      <c r="E8" s="856" t="s">
        <v>177</v>
      </c>
      <c r="F8" s="857"/>
      <c r="G8" s="446"/>
      <c r="H8" s="362" t="s">
        <v>41</v>
      </c>
    </row>
    <row r="9" spans="1:8" s="153" customFormat="1">
      <c r="A9" s="954"/>
      <c r="B9" s="858" t="s">
        <v>185</v>
      </c>
      <c r="C9" s="859"/>
      <c r="D9" s="474"/>
      <c r="E9" s="449" t="s">
        <v>3</v>
      </c>
      <c r="F9" s="447"/>
      <c r="G9" s="448"/>
    </row>
    <row r="10" spans="1:8" s="153" customFormat="1">
      <c r="A10" s="954"/>
      <c r="B10" s="860" t="s">
        <v>310</v>
      </c>
      <c r="C10" s="450"/>
      <c r="D10" s="451"/>
      <c r="E10" s="860" t="s">
        <v>178</v>
      </c>
      <c r="F10" s="450"/>
      <c r="G10" s="451"/>
    </row>
    <row r="11" spans="1:8" s="153" customFormat="1">
      <c r="A11" s="954"/>
      <c r="B11" s="861" t="s">
        <v>186</v>
      </c>
      <c r="C11" s="862">
        <v>2492891538</v>
      </c>
      <c r="D11" s="863">
        <v>0</v>
      </c>
      <c r="E11" s="452" t="s">
        <v>4</v>
      </c>
      <c r="F11" s="864">
        <v>71736562</v>
      </c>
      <c r="G11" s="865">
        <v>5861</v>
      </c>
    </row>
    <row r="12" spans="1:8" s="153" customFormat="1">
      <c r="A12" s="954"/>
      <c r="B12" s="866" t="s">
        <v>98</v>
      </c>
      <c r="C12" s="867">
        <v>2025073327</v>
      </c>
      <c r="D12" s="868"/>
      <c r="E12" s="454" t="s">
        <v>11</v>
      </c>
      <c r="F12" s="869">
        <v>71736562</v>
      </c>
      <c r="G12" s="870">
        <v>5861</v>
      </c>
    </row>
    <row r="13" spans="1:8" s="153" customFormat="1" ht="25.5">
      <c r="A13" s="954"/>
      <c r="B13" s="871" t="s">
        <v>188</v>
      </c>
      <c r="C13" s="867">
        <v>2025073327</v>
      </c>
      <c r="D13" s="868"/>
      <c r="E13" s="456" t="s">
        <v>12</v>
      </c>
      <c r="F13" s="869">
        <v>71736562</v>
      </c>
      <c r="G13" s="872">
        <v>5861</v>
      </c>
    </row>
    <row r="14" spans="1:8" s="153" customFormat="1">
      <c r="A14" s="954"/>
      <c r="B14" s="873" t="s">
        <v>189</v>
      </c>
      <c r="C14" s="867">
        <v>2025073327</v>
      </c>
      <c r="D14" s="868"/>
      <c r="E14" s="452" t="s">
        <v>179</v>
      </c>
      <c r="F14" s="874">
        <v>71736562</v>
      </c>
      <c r="G14" s="865">
        <v>5861</v>
      </c>
    </row>
    <row r="15" spans="1:8" s="153" customFormat="1">
      <c r="A15" s="954"/>
      <c r="B15" s="875" t="s">
        <v>190</v>
      </c>
      <c r="C15" s="867">
        <v>205000</v>
      </c>
      <c r="D15" s="868"/>
      <c r="E15" s="454" t="s">
        <v>14</v>
      </c>
      <c r="F15" s="869">
        <v>71736562</v>
      </c>
      <c r="G15" s="870">
        <v>5861</v>
      </c>
    </row>
    <row r="16" spans="1:8" s="153" customFormat="1" ht="26.25">
      <c r="A16" s="954"/>
      <c r="B16" s="876" t="s">
        <v>192</v>
      </c>
      <c r="C16" s="867">
        <v>205000</v>
      </c>
      <c r="D16" s="868"/>
      <c r="E16" s="456" t="s">
        <v>15</v>
      </c>
      <c r="F16" s="869">
        <v>71603</v>
      </c>
      <c r="G16" s="870"/>
    </row>
    <row r="17" spans="1:7" s="153" customFormat="1" ht="26.25">
      <c r="A17" s="954"/>
      <c r="B17" s="875" t="s">
        <v>194</v>
      </c>
      <c r="C17" s="867">
        <v>2024868327</v>
      </c>
      <c r="D17" s="868"/>
      <c r="E17" s="458" t="s">
        <v>17</v>
      </c>
      <c r="F17" s="869">
        <v>71603</v>
      </c>
      <c r="G17" s="870"/>
    </row>
    <row r="18" spans="1:7" s="153" customFormat="1" ht="26.25">
      <c r="A18" s="954"/>
      <c r="B18" s="876" t="s">
        <v>196</v>
      </c>
      <c r="C18" s="867">
        <v>2024868327</v>
      </c>
      <c r="D18" s="868"/>
      <c r="E18" s="456" t="s">
        <v>53</v>
      </c>
      <c r="F18" s="869">
        <v>21877397</v>
      </c>
      <c r="G18" s="877">
        <v>5861</v>
      </c>
    </row>
    <row r="19" spans="1:7" s="153" customFormat="1">
      <c r="A19" s="954"/>
      <c r="B19" s="866" t="s">
        <v>187</v>
      </c>
      <c r="C19" s="867">
        <v>57561832</v>
      </c>
      <c r="D19" s="868"/>
      <c r="E19" s="468" t="s">
        <v>18</v>
      </c>
      <c r="F19" s="869">
        <v>21876077</v>
      </c>
      <c r="G19" s="878">
        <v>5861</v>
      </c>
    </row>
    <row r="20" spans="1:7" s="153" customFormat="1">
      <c r="A20" s="954"/>
      <c r="B20" s="866" t="s">
        <v>6</v>
      </c>
      <c r="C20" s="867">
        <v>410256379</v>
      </c>
      <c r="D20" s="868"/>
      <c r="E20" s="468" t="s">
        <v>63</v>
      </c>
      <c r="F20" s="869">
        <v>1320</v>
      </c>
      <c r="G20" s="877"/>
    </row>
    <row r="21" spans="1:7" s="153" customFormat="1" ht="38.25">
      <c r="A21" s="954"/>
      <c r="B21" s="871" t="s">
        <v>7</v>
      </c>
      <c r="C21" s="867">
        <v>410256379</v>
      </c>
      <c r="D21" s="868"/>
      <c r="E21" s="469" t="s">
        <v>31</v>
      </c>
      <c r="F21" s="869">
        <v>49787562</v>
      </c>
      <c r="G21" s="877"/>
    </row>
    <row r="22" spans="1:7" s="153" customFormat="1" ht="26.25">
      <c r="A22" s="954"/>
      <c r="B22" s="873" t="s">
        <v>191</v>
      </c>
      <c r="C22" s="867">
        <v>205965246</v>
      </c>
      <c r="D22" s="868"/>
      <c r="E22" s="468" t="s">
        <v>180</v>
      </c>
      <c r="F22" s="869">
        <v>49787562</v>
      </c>
      <c r="G22" s="877"/>
    </row>
    <row r="23" spans="1:7" s="153" customFormat="1" ht="25.5">
      <c r="A23" s="954"/>
      <c r="B23" s="873" t="s">
        <v>193</v>
      </c>
      <c r="C23" s="867">
        <v>204291133</v>
      </c>
      <c r="D23" s="868"/>
      <c r="E23" s="879" t="s">
        <v>181</v>
      </c>
      <c r="F23" s="869">
        <v>49787562</v>
      </c>
      <c r="G23" s="872"/>
    </row>
    <row r="24" spans="1:7" s="153" customFormat="1">
      <c r="A24" s="954"/>
      <c r="B24" s="875" t="s">
        <v>195</v>
      </c>
      <c r="C24" s="867">
        <v>204291133</v>
      </c>
      <c r="D24" s="868"/>
      <c r="E24" s="880"/>
      <c r="F24" s="881"/>
      <c r="G24" s="882"/>
    </row>
    <row r="25" spans="1:7" s="153" customFormat="1" ht="26.25">
      <c r="A25" s="954"/>
      <c r="B25" s="876" t="s">
        <v>201</v>
      </c>
      <c r="C25" s="867">
        <v>31868443</v>
      </c>
      <c r="D25" s="868"/>
      <c r="E25" s="880"/>
      <c r="F25" s="881"/>
      <c r="G25" s="883"/>
    </row>
    <row r="26" spans="1:7" s="153" customFormat="1" ht="26.25">
      <c r="A26" s="954"/>
      <c r="B26" s="876" t="s">
        <v>202</v>
      </c>
      <c r="C26" s="867">
        <v>6469352</v>
      </c>
      <c r="D26" s="868"/>
      <c r="E26" s="880"/>
      <c r="F26" s="881"/>
      <c r="G26" s="883"/>
    </row>
    <row r="27" spans="1:7" s="153" customFormat="1" ht="26.25">
      <c r="A27" s="954"/>
      <c r="B27" s="876" t="s">
        <v>203</v>
      </c>
      <c r="C27" s="867">
        <v>165953338</v>
      </c>
      <c r="D27" s="868"/>
      <c r="E27" s="880"/>
      <c r="F27" s="881"/>
      <c r="G27" s="883"/>
    </row>
    <row r="28" spans="1:7" s="153" customFormat="1">
      <c r="A28" s="954"/>
      <c r="B28" s="861" t="s">
        <v>13</v>
      </c>
      <c r="C28" s="862">
        <v>2400018872</v>
      </c>
      <c r="D28" s="884">
        <v>-5861</v>
      </c>
      <c r="E28" s="880"/>
      <c r="F28" s="881"/>
      <c r="G28" s="883"/>
    </row>
    <row r="29" spans="1:7" s="153" customFormat="1">
      <c r="A29" s="954"/>
      <c r="B29" s="866" t="s">
        <v>14</v>
      </c>
      <c r="C29" s="867">
        <v>2400018872</v>
      </c>
      <c r="D29" s="475">
        <v>-5861</v>
      </c>
      <c r="E29" s="880"/>
      <c r="F29" s="881"/>
      <c r="G29" s="883"/>
    </row>
    <row r="30" spans="1:7" s="153" customFormat="1">
      <c r="A30" s="954"/>
      <c r="B30" s="871" t="s">
        <v>53</v>
      </c>
      <c r="C30" s="867">
        <v>2386051983</v>
      </c>
      <c r="D30" s="868"/>
      <c r="E30" s="880"/>
      <c r="F30" s="881"/>
      <c r="G30" s="883"/>
    </row>
    <row r="31" spans="1:7" s="153" customFormat="1">
      <c r="A31" s="954"/>
      <c r="B31" s="873" t="s">
        <v>63</v>
      </c>
      <c r="C31" s="867">
        <v>2386051983</v>
      </c>
      <c r="D31" s="868"/>
      <c r="E31" s="880"/>
      <c r="F31" s="881"/>
      <c r="G31" s="883"/>
    </row>
    <row r="32" spans="1:7" s="153" customFormat="1" ht="26.25">
      <c r="A32" s="954"/>
      <c r="B32" s="871" t="s">
        <v>31</v>
      </c>
      <c r="C32" s="867">
        <v>13966889</v>
      </c>
      <c r="D32" s="475">
        <v>-5861</v>
      </c>
      <c r="E32" s="880"/>
      <c r="F32" s="881"/>
      <c r="G32" s="883"/>
    </row>
    <row r="33" spans="1:7" s="153" customFormat="1" ht="26.25">
      <c r="A33" s="954"/>
      <c r="B33" s="873" t="s">
        <v>32</v>
      </c>
      <c r="C33" s="867">
        <v>13966889</v>
      </c>
      <c r="D33" s="475">
        <v>-5861</v>
      </c>
      <c r="E33" s="880"/>
      <c r="F33" s="881"/>
      <c r="G33" s="883"/>
    </row>
    <row r="34" spans="1:7" s="153" customFormat="1" ht="26.25">
      <c r="A34" s="954"/>
      <c r="B34" s="875" t="s">
        <v>204</v>
      </c>
      <c r="C34" s="867">
        <v>13966889</v>
      </c>
      <c r="D34" s="475">
        <v>-5861</v>
      </c>
      <c r="E34" s="880"/>
      <c r="F34" s="881"/>
      <c r="G34" s="883"/>
    </row>
    <row r="35" spans="1:7" s="153" customFormat="1">
      <c r="A35" s="954"/>
      <c r="B35" s="885" t="s">
        <v>22</v>
      </c>
      <c r="C35" s="867">
        <v>92872666</v>
      </c>
      <c r="D35" s="475">
        <v>5861</v>
      </c>
      <c r="E35" s="880"/>
      <c r="F35" s="881"/>
      <c r="G35" s="883"/>
    </row>
    <row r="36" spans="1:7" s="153" customFormat="1">
      <c r="A36" s="954"/>
      <c r="B36" s="886" t="s">
        <v>23</v>
      </c>
      <c r="C36" s="867">
        <v>-92872666</v>
      </c>
      <c r="D36" s="475">
        <v>-5861</v>
      </c>
      <c r="E36" s="880"/>
      <c r="F36" s="881"/>
      <c r="G36" s="883"/>
    </row>
    <row r="37" spans="1:7" s="153" customFormat="1">
      <c r="A37" s="954"/>
      <c r="B37" s="886" t="s">
        <v>24</v>
      </c>
      <c r="C37" s="867">
        <v>-92872666</v>
      </c>
      <c r="D37" s="475">
        <v>-5861</v>
      </c>
      <c r="E37" s="880"/>
      <c r="F37" s="881"/>
      <c r="G37" s="883"/>
    </row>
    <row r="38" spans="1:7" s="153" customFormat="1" ht="26.25">
      <c r="A38" s="954"/>
      <c r="B38" s="887" t="s">
        <v>205</v>
      </c>
      <c r="C38" s="888">
        <v>-92872666</v>
      </c>
      <c r="D38" s="889">
        <v>-5861</v>
      </c>
      <c r="E38" s="880"/>
      <c r="F38" s="881"/>
      <c r="G38" s="883"/>
    </row>
    <row r="39" spans="1:7" s="153" customFormat="1" ht="27">
      <c r="A39" s="171"/>
      <c r="B39" s="860" t="s">
        <v>311</v>
      </c>
      <c r="C39" s="450"/>
      <c r="D39" s="451"/>
      <c r="E39" s="880"/>
      <c r="F39" s="881"/>
      <c r="G39" s="882"/>
    </row>
    <row r="40" spans="1:7" s="153" customFormat="1">
      <c r="A40" s="171"/>
      <c r="B40" s="861" t="s">
        <v>186</v>
      </c>
      <c r="C40" s="862">
        <v>24263955</v>
      </c>
      <c r="D40" s="884">
        <v>-5861</v>
      </c>
      <c r="E40" s="880"/>
      <c r="F40" s="881"/>
      <c r="G40" s="882"/>
    </row>
    <row r="41" spans="1:7" s="153" customFormat="1">
      <c r="A41" s="171"/>
      <c r="B41" s="866" t="s">
        <v>187</v>
      </c>
      <c r="C41" s="867">
        <v>1026255</v>
      </c>
      <c r="D41" s="884"/>
      <c r="E41" s="880"/>
      <c r="F41" s="881"/>
      <c r="G41" s="882"/>
    </row>
    <row r="42" spans="1:7" s="153" customFormat="1" ht="26.25">
      <c r="A42" s="171"/>
      <c r="B42" s="866" t="s">
        <v>5</v>
      </c>
      <c r="C42" s="867">
        <v>16105</v>
      </c>
      <c r="D42" s="884"/>
      <c r="E42" s="880"/>
      <c r="F42" s="881"/>
      <c r="G42" s="882"/>
    </row>
    <row r="43" spans="1:7" s="153" customFormat="1">
      <c r="A43" s="171"/>
      <c r="B43" s="866" t="s">
        <v>6</v>
      </c>
      <c r="C43" s="867">
        <v>23221595</v>
      </c>
      <c r="D43" s="890">
        <v>-5861</v>
      </c>
      <c r="E43" s="880"/>
      <c r="F43" s="881"/>
      <c r="G43" s="882"/>
    </row>
    <row r="44" spans="1:7" s="153" customFormat="1">
      <c r="A44" s="171"/>
      <c r="B44" s="871" t="s">
        <v>7</v>
      </c>
      <c r="C44" s="867">
        <v>23221595</v>
      </c>
      <c r="D44" s="890">
        <v>-5861</v>
      </c>
      <c r="E44" s="880"/>
      <c r="F44" s="881"/>
      <c r="G44" s="882"/>
    </row>
    <row r="45" spans="1:7" s="153" customFormat="1" ht="26.25">
      <c r="A45" s="171"/>
      <c r="B45" s="873" t="s">
        <v>191</v>
      </c>
      <c r="C45" s="867">
        <v>3399157</v>
      </c>
      <c r="D45" s="891"/>
      <c r="E45" s="880"/>
      <c r="F45" s="881"/>
      <c r="G45" s="882"/>
    </row>
    <row r="46" spans="1:7" s="153" customFormat="1">
      <c r="A46" s="171"/>
      <c r="B46" s="873" t="s">
        <v>193</v>
      </c>
      <c r="C46" s="867">
        <v>19822438</v>
      </c>
      <c r="D46" s="890">
        <v>-5861</v>
      </c>
      <c r="E46" s="880"/>
      <c r="F46" s="881"/>
      <c r="G46" s="882"/>
    </row>
    <row r="47" spans="1:7" s="153" customFormat="1" ht="26.25">
      <c r="A47" s="171"/>
      <c r="B47" s="875" t="s">
        <v>195</v>
      </c>
      <c r="C47" s="867">
        <v>19822438</v>
      </c>
      <c r="D47" s="890">
        <v>-5861</v>
      </c>
      <c r="E47" s="880"/>
      <c r="F47" s="881"/>
      <c r="G47" s="882"/>
    </row>
    <row r="48" spans="1:7" s="153" customFormat="1" ht="26.25">
      <c r="A48" s="171"/>
      <c r="B48" s="876" t="s">
        <v>197</v>
      </c>
      <c r="C48" s="867">
        <v>13966889</v>
      </c>
      <c r="D48" s="890">
        <v>-5861</v>
      </c>
      <c r="E48" s="880"/>
      <c r="F48" s="881"/>
      <c r="G48" s="882"/>
    </row>
    <row r="49" spans="1:8" s="153" customFormat="1" ht="26.25">
      <c r="A49" s="171"/>
      <c r="B49" s="876" t="s">
        <v>198</v>
      </c>
      <c r="C49" s="867">
        <v>689822</v>
      </c>
      <c r="D49" s="891"/>
      <c r="E49" s="880"/>
      <c r="F49" s="881"/>
      <c r="G49" s="882"/>
    </row>
    <row r="50" spans="1:8" s="153" customFormat="1" ht="26.25">
      <c r="A50" s="171"/>
      <c r="B50" s="876" t="s">
        <v>199</v>
      </c>
      <c r="C50" s="867">
        <v>412306</v>
      </c>
      <c r="D50" s="891"/>
      <c r="E50" s="880"/>
      <c r="F50" s="881"/>
      <c r="G50" s="882"/>
    </row>
    <row r="51" spans="1:8" s="153" customFormat="1" ht="39">
      <c r="A51" s="171"/>
      <c r="B51" s="876" t="s">
        <v>200</v>
      </c>
      <c r="C51" s="867">
        <v>4753421</v>
      </c>
      <c r="D51" s="891"/>
      <c r="E51" s="880"/>
      <c r="F51" s="881"/>
      <c r="G51" s="882"/>
    </row>
    <row r="52" spans="1:8" s="153" customFormat="1">
      <c r="A52" s="171"/>
      <c r="B52" s="861" t="s">
        <v>13</v>
      </c>
      <c r="C52" s="862">
        <v>24263955</v>
      </c>
      <c r="D52" s="884">
        <v>-5861</v>
      </c>
      <c r="E52" s="880"/>
      <c r="F52" s="881"/>
      <c r="G52" s="882"/>
    </row>
    <row r="53" spans="1:8" s="153" customFormat="1">
      <c r="A53" s="171"/>
      <c r="B53" s="866" t="s">
        <v>14</v>
      </c>
      <c r="C53" s="867">
        <v>21933049</v>
      </c>
      <c r="D53" s="890">
        <v>-5861</v>
      </c>
      <c r="E53" s="880"/>
      <c r="F53" s="881"/>
      <c r="G53" s="882"/>
    </row>
    <row r="54" spans="1:8" s="153" customFormat="1">
      <c r="A54" s="171"/>
      <c r="B54" s="871" t="s">
        <v>15</v>
      </c>
      <c r="C54" s="892">
        <v>21912735</v>
      </c>
      <c r="D54" s="890">
        <v>-5861</v>
      </c>
      <c r="E54" s="880"/>
      <c r="F54" s="881"/>
      <c r="G54" s="882"/>
    </row>
    <row r="55" spans="1:8" s="153" customFormat="1">
      <c r="A55" s="171"/>
      <c r="B55" s="873" t="s">
        <v>16</v>
      </c>
      <c r="C55" s="867">
        <v>15463536</v>
      </c>
      <c r="D55" s="890">
        <v>-5861</v>
      </c>
      <c r="E55" s="880"/>
      <c r="F55" s="881"/>
      <c r="G55" s="882"/>
    </row>
    <row r="56" spans="1:8" s="153" customFormat="1">
      <c r="A56" s="171"/>
      <c r="B56" s="873" t="s">
        <v>17</v>
      </c>
      <c r="C56" s="867">
        <v>6449199</v>
      </c>
      <c r="D56" s="890"/>
      <c r="E56" s="880"/>
      <c r="F56" s="881"/>
      <c r="G56" s="882"/>
    </row>
    <row r="57" spans="1:8" s="153" customFormat="1" ht="26.25">
      <c r="A57" s="171"/>
      <c r="B57" s="871" t="s">
        <v>43</v>
      </c>
      <c r="C57" s="867">
        <v>20314</v>
      </c>
      <c r="D57" s="884"/>
      <c r="E57" s="880"/>
      <c r="F57" s="881"/>
      <c r="G57" s="882"/>
    </row>
    <row r="58" spans="1:8" s="153" customFormat="1">
      <c r="A58" s="171"/>
      <c r="B58" s="873" t="s">
        <v>44</v>
      </c>
      <c r="C58" s="867">
        <v>20314</v>
      </c>
      <c r="D58" s="890"/>
      <c r="E58" s="880"/>
      <c r="F58" s="881"/>
      <c r="G58" s="882"/>
    </row>
    <row r="59" spans="1:8" s="153" customFormat="1">
      <c r="A59" s="171"/>
      <c r="B59" s="866" t="s">
        <v>20</v>
      </c>
      <c r="C59" s="867">
        <v>2330906</v>
      </c>
      <c r="D59" s="891"/>
      <c r="E59" s="880"/>
      <c r="F59" s="881"/>
      <c r="G59" s="882"/>
    </row>
    <row r="60" spans="1:8" s="153" customFormat="1" ht="15.75" thickBot="1">
      <c r="A60" s="171"/>
      <c r="B60" s="893" t="s">
        <v>21</v>
      </c>
      <c r="C60" s="894">
        <v>2330906</v>
      </c>
      <c r="D60" s="895"/>
      <c r="E60" s="757"/>
      <c r="F60" s="896"/>
      <c r="G60" s="897"/>
    </row>
    <row r="61" spans="1:8" s="736" customFormat="1" ht="183.6" customHeight="1" thickBot="1">
      <c r="A61" s="955"/>
      <c r="B61" s="1068" t="s">
        <v>312</v>
      </c>
      <c r="C61" s="1069"/>
      <c r="D61" s="1069"/>
      <c r="E61" s="1069"/>
      <c r="F61" s="1069"/>
      <c r="G61" s="1070"/>
      <c r="H61" s="956"/>
    </row>
    <row r="62" spans="1:8" s="153" customFormat="1">
      <c r="A62" s="171"/>
    </row>
    <row r="63" spans="1:8" s="153" customFormat="1">
      <c r="A63" s="954"/>
      <c r="B63" s="113" t="s">
        <v>73</v>
      </c>
      <c r="C63" s="360"/>
      <c r="D63" s="360"/>
      <c r="G63" s="471"/>
    </row>
    <row r="64" spans="1:8" s="153" customFormat="1" ht="15.75" thickBot="1">
      <c r="A64" s="954"/>
      <c r="B64" s="113"/>
      <c r="C64" s="360"/>
      <c r="D64" s="360"/>
      <c r="G64" s="471"/>
    </row>
    <row r="65" spans="1:8" s="153" customFormat="1">
      <c r="A65" s="954">
        <f>A8</f>
        <v>13</v>
      </c>
      <c r="B65" s="853" t="s">
        <v>184</v>
      </c>
      <c r="C65" s="898"/>
      <c r="D65" s="899"/>
      <c r="E65" s="856" t="s">
        <v>46</v>
      </c>
      <c r="F65" s="857"/>
      <c r="G65" s="446"/>
      <c r="H65" s="362" t="s">
        <v>41</v>
      </c>
    </row>
    <row r="66" spans="1:8" s="153" customFormat="1">
      <c r="A66" s="171"/>
      <c r="B66" s="858" t="s">
        <v>42</v>
      </c>
      <c r="C66" s="900"/>
      <c r="D66" s="901"/>
      <c r="E66" s="449" t="s">
        <v>42</v>
      </c>
      <c r="F66" s="447"/>
      <c r="G66" s="448"/>
    </row>
    <row r="67" spans="1:8" s="153" customFormat="1">
      <c r="A67" s="171"/>
      <c r="B67" s="902" t="s">
        <v>84</v>
      </c>
      <c r="C67" s="900"/>
      <c r="D67" s="901"/>
      <c r="E67" s="903" t="s">
        <v>84</v>
      </c>
      <c r="F67" s="904"/>
      <c r="G67" s="905"/>
    </row>
    <row r="68" spans="1:8" s="153" customFormat="1">
      <c r="A68" s="171"/>
      <c r="B68" s="906" t="s">
        <v>49</v>
      </c>
      <c r="C68" s="900"/>
      <c r="D68" s="901"/>
      <c r="E68" s="907" t="s">
        <v>49</v>
      </c>
      <c r="F68" s="904"/>
      <c r="G68" s="905"/>
    </row>
    <row r="69" spans="1:8" s="153" customFormat="1">
      <c r="A69" s="171"/>
      <c r="B69" s="908" t="s">
        <v>186</v>
      </c>
      <c r="C69" s="909">
        <v>3437530586</v>
      </c>
      <c r="D69" s="910">
        <v>0</v>
      </c>
      <c r="E69" s="452" t="s">
        <v>4</v>
      </c>
      <c r="F69" s="874">
        <f>F70+F71+F79</f>
        <v>878302035</v>
      </c>
      <c r="G69" s="911">
        <f>G79</f>
        <v>5861</v>
      </c>
    </row>
    <row r="70" spans="1:8" s="153" customFormat="1" ht="25.5">
      <c r="A70" s="171"/>
      <c r="B70" s="912" t="s">
        <v>98</v>
      </c>
      <c r="C70" s="913">
        <v>3133344030</v>
      </c>
      <c r="D70" s="901"/>
      <c r="E70" s="462" t="s">
        <v>5</v>
      </c>
      <c r="F70" s="869">
        <v>7737228</v>
      </c>
      <c r="G70" s="911"/>
    </row>
    <row r="71" spans="1:8" s="153" customFormat="1">
      <c r="A71" s="171"/>
      <c r="B71" s="914" t="s">
        <v>188</v>
      </c>
      <c r="C71" s="913">
        <v>3133344030</v>
      </c>
      <c r="D71" s="901"/>
      <c r="E71" s="462" t="s">
        <v>6</v>
      </c>
      <c r="F71" s="869">
        <f>F72+F76</f>
        <v>199932</v>
      </c>
      <c r="G71" s="911"/>
    </row>
    <row r="72" spans="1:8" s="153" customFormat="1">
      <c r="A72" s="171"/>
      <c r="B72" s="912" t="s">
        <v>187</v>
      </c>
      <c r="C72" s="913">
        <v>60333819</v>
      </c>
      <c r="D72" s="901"/>
      <c r="E72" s="463" t="s">
        <v>7</v>
      </c>
      <c r="F72" s="869">
        <f>F73</f>
        <v>92122</v>
      </c>
      <c r="G72" s="911"/>
    </row>
    <row r="73" spans="1:8" s="153" customFormat="1" ht="26.25">
      <c r="A73" s="171"/>
      <c r="B73" s="912" t="s">
        <v>5</v>
      </c>
      <c r="C73" s="913">
        <v>16105</v>
      </c>
      <c r="D73" s="901"/>
      <c r="E73" s="464" t="s">
        <v>8</v>
      </c>
      <c r="F73" s="869">
        <f>F74</f>
        <v>92122</v>
      </c>
      <c r="G73" s="911"/>
    </row>
    <row r="74" spans="1:8" s="153" customFormat="1" ht="25.5">
      <c r="A74" s="171"/>
      <c r="B74" s="912" t="s">
        <v>6</v>
      </c>
      <c r="C74" s="913">
        <v>243836632</v>
      </c>
      <c r="D74" s="901"/>
      <c r="E74" s="465" t="s">
        <v>9</v>
      </c>
      <c r="F74" s="869">
        <f>F75</f>
        <v>92122</v>
      </c>
      <c r="G74" s="911"/>
    </row>
    <row r="75" spans="1:8" s="153" customFormat="1" ht="38.25">
      <c r="A75" s="171"/>
      <c r="B75" s="914" t="s">
        <v>7</v>
      </c>
      <c r="C75" s="913">
        <v>243836632</v>
      </c>
      <c r="D75" s="901"/>
      <c r="E75" s="466" t="s">
        <v>10</v>
      </c>
      <c r="F75" s="869">
        <v>92122</v>
      </c>
      <c r="G75" s="911"/>
    </row>
    <row r="76" spans="1:8" s="153" customFormat="1">
      <c r="A76" s="171"/>
      <c r="B76" s="908" t="s">
        <v>13</v>
      </c>
      <c r="C76" s="909">
        <v>3387127470</v>
      </c>
      <c r="D76" s="884">
        <v>-5861</v>
      </c>
      <c r="E76" s="463" t="s">
        <v>182</v>
      </c>
      <c r="F76" s="869">
        <f>F77</f>
        <v>107810</v>
      </c>
      <c r="G76" s="911"/>
    </row>
    <row r="77" spans="1:8" s="153" customFormat="1" ht="26.25">
      <c r="A77" s="171"/>
      <c r="B77" s="912" t="s">
        <v>14</v>
      </c>
      <c r="C77" s="913">
        <v>3384796564</v>
      </c>
      <c r="D77" s="890">
        <v>-5861</v>
      </c>
      <c r="E77" s="467" t="s">
        <v>55</v>
      </c>
      <c r="F77" s="869">
        <f>F78</f>
        <v>107810</v>
      </c>
      <c r="G77" s="911"/>
    </row>
    <row r="78" spans="1:8" s="153" customFormat="1" ht="25.5">
      <c r="A78" s="171"/>
      <c r="B78" s="914" t="s">
        <v>15</v>
      </c>
      <c r="C78" s="913">
        <v>23292063</v>
      </c>
      <c r="D78" s="890">
        <v>-5861</v>
      </c>
      <c r="E78" s="466" t="s">
        <v>56</v>
      </c>
      <c r="F78" s="869">
        <v>107810</v>
      </c>
      <c r="G78" s="911"/>
    </row>
    <row r="79" spans="1:8" s="153" customFormat="1">
      <c r="A79" s="171"/>
      <c r="B79" s="915" t="s">
        <v>16</v>
      </c>
      <c r="C79" s="913">
        <v>16704150</v>
      </c>
      <c r="D79" s="890">
        <v>-5861</v>
      </c>
      <c r="E79" s="453" t="s">
        <v>11</v>
      </c>
      <c r="F79" s="869">
        <f>F80</f>
        <v>870364875</v>
      </c>
      <c r="G79" s="877">
        <f>G80</f>
        <v>5861</v>
      </c>
    </row>
    <row r="80" spans="1:8" s="153" customFormat="1" ht="26.25">
      <c r="A80" s="171"/>
      <c r="B80" s="915" t="s">
        <v>17</v>
      </c>
      <c r="C80" s="913">
        <v>6587913</v>
      </c>
      <c r="D80" s="901"/>
      <c r="E80" s="455" t="s">
        <v>12</v>
      </c>
      <c r="F80" s="869">
        <v>870364875</v>
      </c>
      <c r="G80" s="877">
        <f>G81</f>
        <v>5861</v>
      </c>
    </row>
    <row r="81" spans="1:7" s="153" customFormat="1">
      <c r="A81" s="171"/>
      <c r="B81" s="914" t="s">
        <v>53</v>
      </c>
      <c r="C81" s="913">
        <v>3355609982</v>
      </c>
      <c r="D81" s="890"/>
      <c r="E81" s="452" t="s">
        <v>179</v>
      </c>
      <c r="F81" s="874">
        <f>F82+F96</f>
        <v>878302035</v>
      </c>
      <c r="G81" s="911">
        <f>G82+G96</f>
        <v>5861</v>
      </c>
    </row>
    <row r="82" spans="1:7" s="153" customFormat="1">
      <c r="A82" s="171"/>
      <c r="B82" s="915" t="s">
        <v>18</v>
      </c>
      <c r="C82" s="913">
        <v>2193380</v>
      </c>
      <c r="D82" s="890"/>
      <c r="E82" s="454" t="s">
        <v>14</v>
      </c>
      <c r="F82" s="869">
        <f>F83+F86+F89+F91</f>
        <v>869417989</v>
      </c>
      <c r="G82" s="877">
        <f>G86</f>
        <v>5861</v>
      </c>
    </row>
    <row r="83" spans="1:7" s="153" customFormat="1">
      <c r="A83" s="171"/>
      <c r="B83" s="915" t="s">
        <v>63</v>
      </c>
      <c r="C83" s="913">
        <v>3353416602</v>
      </c>
      <c r="D83" s="890"/>
      <c r="E83" s="456" t="s">
        <v>15</v>
      </c>
      <c r="F83" s="869">
        <f>F84+F85</f>
        <v>78587228</v>
      </c>
      <c r="G83" s="877"/>
    </row>
    <row r="84" spans="1:7" s="153" customFormat="1" ht="26.25">
      <c r="A84" s="171"/>
      <c r="B84" s="914" t="s">
        <v>43</v>
      </c>
      <c r="C84" s="913">
        <v>20314</v>
      </c>
      <c r="D84" s="901"/>
      <c r="E84" s="468" t="s">
        <v>16</v>
      </c>
      <c r="F84" s="869">
        <v>61001667</v>
      </c>
      <c r="G84" s="877"/>
    </row>
    <row r="85" spans="1:7" s="153" customFormat="1">
      <c r="A85" s="171"/>
      <c r="B85" s="915" t="s">
        <v>44</v>
      </c>
      <c r="C85" s="913">
        <v>20314</v>
      </c>
      <c r="D85" s="901"/>
      <c r="E85" s="468" t="s">
        <v>17</v>
      </c>
      <c r="F85" s="869">
        <v>17585561</v>
      </c>
      <c r="G85" s="877"/>
    </row>
    <row r="86" spans="1:7" s="153" customFormat="1" ht="26.25">
      <c r="A86" s="171"/>
      <c r="B86" s="914" t="s">
        <v>31</v>
      </c>
      <c r="C86" s="913">
        <v>5874205</v>
      </c>
      <c r="D86" s="901"/>
      <c r="E86" s="914" t="s">
        <v>53</v>
      </c>
      <c r="F86" s="869">
        <f>F87+F88</f>
        <v>497687451</v>
      </c>
      <c r="G86" s="877">
        <v>5861</v>
      </c>
    </row>
    <row r="87" spans="1:7" s="153" customFormat="1" ht="26.25">
      <c r="A87" s="171"/>
      <c r="B87" s="915" t="s">
        <v>38</v>
      </c>
      <c r="C87" s="913">
        <v>5874205</v>
      </c>
      <c r="D87" s="901"/>
      <c r="E87" s="468" t="s">
        <v>18</v>
      </c>
      <c r="F87" s="869">
        <v>24913176</v>
      </c>
      <c r="G87" s="877">
        <v>5861</v>
      </c>
    </row>
    <row r="88" spans="1:7" s="153" customFormat="1" ht="26.25">
      <c r="A88" s="171"/>
      <c r="B88" s="916" t="s">
        <v>51</v>
      </c>
      <c r="C88" s="913">
        <v>5742578</v>
      </c>
      <c r="D88" s="901"/>
      <c r="E88" s="468" t="s">
        <v>63</v>
      </c>
      <c r="F88" s="869">
        <v>472774275</v>
      </c>
      <c r="G88" s="877"/>
    </row>
    <row r="89" spans="1:7" s="153" customFormat="1" ht="39">
      <c r="A89" s="171"/>
      <c r="B89" s="916" t="s">
        <v>90</v>
      </c>
      <c r="C89" s="913">
        <v>131627</v>
      </c>
      <c r="D89" s="901"/>
      <c r="E89" s="456" t="s">
        <v>43</v>
      </c>
      <c r="F89" s="869">
        <f>F90</f>
        <v>179787</v>
      </c>
      <c r="G89" s="877"/>
    </row>
    <row r="90" spans="1:7" s="153" customFormat="1">
      <c r="A90" s="171"/>
      <c r="B90" s="912" t="s">
        <v>20</v>
      </c>
      <c r="C90" s="913">
        <v>2330906</v>
      </c>
      <c r="D90" s="901"/>
      <c r="E90" s="468" t="s">
        <v>44</v>
      </c>
      <c r="F90" s="869">
        <v>179787</v>
      </c>
      <c r="G90" s="877"/>
    </row>
    <row r="91" spans="1:7" s="153" customFormat="1" ht="38.25">
      <c r="A91" s="171"/>
      <c r="B91" s="914" t="s">
        <v>21</v>
      </c>
      <c r="C91" s="913">
        <v>2330906</v>
      </c>
      <c r="D91" s="901"/>
      <c r="E91" s="469" t="s">
        <v>31</v>
      </c>
      <c r="F91" s="917">
        <f>F92+F94</f>
        <v>292963523</v>
      </c>
      <c r="G91" s="918"/>
    </row>
    <row r="92" spans="1:7" s="153" customFormat="1" ht="25.5">
      <c r="A92" s="171"/>
      <c r="B92" s="919" t="s">
        <v>22</v>
      </c>
      <c r="C92" s="913">
        <v>50403116</v>
      </c>
      <c r="D92" s="890">
        <v>5861</v>
      </c>
      <c r="E92" s="468" t="s">
        <v>183</v>
      </c>
      <c r="F92" s="869">
        <f>F93</f>
        <v>242175961</v>
      </c>
      <c r="G92" s="877"/>
    </row>
    <row r="93" spans="1:7" s="153" customFormat="1" ht="38.25">
      <c r="A93" s="171"/>
      <c r="B93" s="920" t="s">
        <v>23</v>
      </c>
      <c r="C93" s="913">
        <v>-50403116</v>
      </c>
      <c r="D93" s="890">
        <v>-5861</v>
      </c>
      <c r="E93" s="470" t="s">
        <v>19</v>
      </c>
      <c r="F93" s="869">
        <v>242175961</v>
      </c>
      <c r="G93" s="877"/>
    </row>
    <row r="94" spans="1:7" s="153" customFormat="1" ht="25.5">
      <c r="A94" s="171"/>
      <c r="B94" s="912" t="s">
        <v>24</v>
      </c>
      <c r="C94" s="913">
        <v>-50403116</v>
      </c>
      <c r="D94" s="890">
        <v>-5861</v>
      </c>
      <c r="E94" s="468" t="s">
        <v>180</v>
      </c>
      <c r="F94" s="869">
        <f>F95</f>
        <v>50787562</v>
      </c>
      <c r="G94" s="877"/>
    </row>
    <row r="95" spans="1:7" s="153" customFormat="1" ht="26.25">
      <c r="A95" s="171"/>
      <c r="B95" s="921" t="s">
        <v>205</v>
      </c>
      <c r="C95" s="913">
        <v>-50403116</v>
      </c>
      <c r="D95" s="922">
        <v>-5861</v>
      </c>
      <c r="E95" s="470" t="s">
        <v>181</v>
      </c>
      <c r="F95" s="869">
        <v>50787562</v>
      </c>
      <c r="G95" s="877"/>
    </row>
    <row r="96" spans="1:7" s="153" customFormat="1">
      <c r="A96" s="171"/>
      <c r="B96" s="880"/>
      <c r="C96" s="881"/>
      <c r="D96" s="882"/>
      <c r="E96" s="454" t="s">
        <v>20</v>
      </c>
      <c r="F96" s="869">
        <f>F97+F98</f>
        <v>8884046</v>
      </c>
      <c r="G96" s="877"/>
    </row>
    <row r="97" spans="1:8" s="153" customFormat="1">
      <c r="A97" s="171"/>
      <c r="B97" s="880"/>
      <c r="C97" s="881"/>
      <c r="D97" s="882"/>
      <c r="E97" s="456" t="s">
        <v>21</v>
      </c>
      <c r="F97" s="869">
        <v>7529619</v>
      </c>
      <c r="G97" s="877"/>
    </row>
    <row r="98" spans="1:8" s="153" customFormat="1">
      <c r="A98" s="171"/>
      <c r="B98" s="880"/>
      <c r="C98" s="881"/>
      <c r="D98" s="882"/>
      <c r="E98" s="456" t="s">
        <v>35</v>
      </c>
      <c r="F98" s="869">
        <f>F100</f>
        <v>1354427</v>
      </c>
      <c r="G98" s="877"/>
    </row>
    <row r="99" spans="1:8" s="153" customFormat="1">
      <c r="A99" s="171"/>
      <c r="B99" s="880"/>
      <c r="C99" s="881"/>
      <c r="D99" s="882"/>
      <c r="E99" s="456" t="s">
        <v>45</v>
      </c>
      <c r="F99" s="869">
        <f>F100</f>
        <v>1354427</v>
      </c>
      <c r="G99" s="877"/>
    </row>
    <row r="100" spans="1:8" s="153" customFormat="1" ht="26.25" thickBot="1">
      <c r="A100" s="171"/>
      <c r="B100" s="757"/>
      <c r="C100" s="896"/>
      <c r="D100" s="897"/>
      <c r="E100" s="923" t="s">
        <v>57</v>
      </c>
      <c r="F100" s="924">
        <v>1354427</v>
      </c>
      <c r="G100" s="925"/>
    </row>
    <row r="101" spans="1:8" s="736" customFormat="1" ht="178.9" customHeight="1" thickBot="1">
      <c r="A101" s="955"/>
      <c r="B101" s="1068" t="s">
        <v>312</v>
      </c>
      <c r="C101" s="1069"/>
      <c r="D101" s="1069"/>
      <c r="E101" s="1069"/>
      <c r="F101" s="1069"/>
      <c r="G101" s="1070"/>
    </row>
    <row r="102" spans="1:8" s="359" customFormat="1" ht="12.75">
      <c r="A102" s="472"/>
      <c r="B102" s="366"/>
      <c r="C102" s="360"/>
      <c r="D102" s="360"/>
      <c r="G102" s="471"/>
    </row>
    <row r="103" spans="1:8" s="359" customFormat="1" ht="12.75">
      <c r="A103" s="954"/>
      <c r="B103" s="107" t="s">
        <v>72</v>
      </c>
      <c r="C103" s="360"/>
      <c r="D103" s="360"/>
      <c r="G103" s="471"/>
    </row>
    <row r="104" spans="1:8" s="359" customFormat="1" ht="13.5" thickBot="1">
      <c r="A104" s="954"/>
      <c r="B104" s="107"/>
      <c r="C104" s="360"/>
      <c r="D104" s="360"/>
      <c r="G104" s="471"/>
    </row>
    <row r="105" spans="1:8" s="359" customFormat="1" ht="13.5">
      <c r="A105" s="954">
        <f>A8+1</f>
        <v>14</v>
      </c>
      <c r="B105" s="853" t="s">
        <v>184</v>
      </c>
      <c r="C105" s="854"/>
      <c r="D105" s="855"/>
      <c r="E105" s="856" t="s">
        <v>177</v>
      </c>
      <c r="F105" s="857"/>
      <c r="G105" s="446"/>
      <c r="H105" s="362" t="s">
        <v>41</v>
      </c>
    </row>
    <row r="106" spans="1:8" s="359" customFormat="1">
      <c r="A106" s="472"/>
      <c r="B106" s="858" t="s">
        <v>185</v>
      </c>
      <c r="C106" s="859"/>
      <c r="D106" s="474"/>
      <c r="E106" s="449" t="s">
        <v>3</v>
      </c>
      <c r="F106" s="447"/>
      <c r="G106" s="448"/>
      <c r="H106" s="153"/>
    </row>
    <row r="107" spans="1:8" s="359" customFormat="1" ht="13.5">
      <c r="A107" s="472"/>
      <c r="B107" s="860" t="s">
        <v>313</v>
      </c>
      <c r="C107" s="450"/>
      <c r="D107" s="451"/>
      <c r="E107" s="860" t="s">
        <v>178</v>
      </c>
      <c r="F107" s="450"/>
      <c r="G107" s="451"/>
    </row>
    <row r="108" spans="1:8" s="359" customFormat="1" ht="12.75">
      <c r="A108" s="472"/>
      <c r="B108" s="926" t="s">
        <v>186</v>
      </c>
      <c r="C108" s="862">
        <v>137057993</v>
      </c>
      <c r="D108" s="863">
        <v>0</v>
      </c>
      <c r="E108" s="452" t="s">
        <v>4</v>
      </c>
      <c r="F108" s="864">
        <v>71736562</v>
      </c>
      <c r="G108" s="865">
        <v>289</v>
      </c>
    </row>
    <row r="109" spans="1:8" s="359" customFormat="1" ht="12.75">
      <c r="A109" s="472"/>
      <c r="B109" s="927" t="s">
        <v>98</v>
      </c>
      <c r="C109" s="867">
        <v>129936799</v>
      </c>
      <c r="D109" s="868"/>
      <c r="E109" s="454" t="s">
        <v>11</v>
      </c>
      <c r="F109" s="869">
        <v>71736562</v>
      </c>
      <c r="G109" s="870">
        <v>289</v>
      </c>
    </row>
    <row r="110" spans="1:8" s="359" customFormat="1" ht="25.5">
      <c r="A110" s="472"/>
      <c r="B110" s="928" t="s">
        <v>188</v>
      </c>
      <c r="C110" s="867">
        <v>129936799</v>
      </c>
      <c r="D110" s="868"/>
      <c r="E110" s="456" t="s">
        <v>12</v>
      </c>
      <c r="F110" s="869">
        <v>71736562</v>
      </c>
      <c r="G110" s="870">
        <v>289</v>
      </c>
    </row>
    <row r="111" spans="1:8" s="359" customFormat="1" ht="12.75">
      <c r="A111" s="472"/>
      <c r="B111" s="929" t="s">
        <v>189</v>
      </c>
      <c r="C111" s="867">
        <v>129936799</v>
      </c>
      <c r="D111" s="868"/>
      <c r="E111" s="452" t="s">
        <v>179</v>
      </c>
      <c r="F111" s="874">
        <v>71736562</v>
      </c>
      <c r="G111" s="865">
        <v>289</v>
      </c>
    </row>
    <row r="112" spans="1:8" s="359" customFormat="1" ht="12.75">
      <c r="A112" s="472"/>
      <c r="B112" s="930" t="s">
        <v>190</v>
      </c>
      <c r="C112" s="867">
        <v>3500</v>
      </c>
      <c r="D112" s="868"/>
      <c r="E112" s="454" t="s">
        <v>14</v>
      </c>
      <c r="F112" s="869">
        <v>71736562</v>
      </c>
      <c r="G112" s="870">
        <v>289</v>
      </c>
    </row>
    <row r="113" spans="1:7" s="359" customFormat="1" ht="25.5">
      <c r="A113" s="472"/>
      <c r="B113" s="931" t="s">
        <v>206</v>
      </c>
      <c r="C113" s="867">
        <v>3500</v>
      </c>
      <c r="D113" s="868"/>
      <c r="E113" s="456" t="s">
        <v>15</v>
      </c>
      <c r="F113" s="869">
        <v>71603</v>
      </c>
      <c r="G113" s="870"/>
    </row>
    <row r="114" spans="1:7" s="359" customFormat="1" ht="25.5">
      <c r="A114" s="472"/>
      <c r="B114" s="930" t="s">
        <v>194</v>
      </c>
      <c r="C114" s="867">
        <v>129933299</v>
      </c>
      <c r="D114" s="868"/>
      <c r="E114" s="458" t="s">
        <v>17</v>
      </c>
      <c r="F114" s="869">
        <v>71603</v>
      </c>
      <c r="G114" s="870"/>
    </row>
    <row r="115" spans="1:7" s="359" customFormat="1" ht="25.5">
      <c r="A115" s="472"/>
      <c r="B115" s="931" t="s">
        <v>207</v>
      </c>
      <c r="C115" s="867">
        <v>129933299</v>
      </c>
      <c r="D115" s="868"/>
      <c r="E115" s="456" t="s">
        <v>53</v>
      </c>
      <c r="F115" s="869">
        <v>21877397</v>
      </c>
      <c r="G115" s="877">
        <v>289</v>
      </c>
    </row>
    <row r="116" spans="1:7" s="359" customFormat="1" ht="12.75">
      <c r="A116" s="472"/>
      <c r="B116" s="927" t="s">
        <v>187</v>
      </c>
      <c r="C116" s="867">
        <v>200172</v>
      </c>
      <c r="D116" s="868"/>
      <c r="E116" s="468" t="s">
        <v>18</v>
      </c>
      <c r="F116" s="869">
        <v>21876077</v>
      </c>
      <c r="G116" s="878">
        <v>289</v>
      </c>
    </row>
    <row r="117" spans="1:7" s="359" customFormat="1" ht="12.75">
      <c r="A117" s="472"/>
      <c r="B117" s="927" t="s">
        <v>6</v>
      </c>
      <c r="C117" s="867">
        <v>6921022</v>
      </c>
      <c r="D117" s="868"/>
      <c r="E117" s="468" t="s">
        <v>63</v>
      </c>
      <c r="F117" s="869">
        <v>1320</v>
      </c>
      <c r="G117" s="877"/>
    </row>
    <row r="118" spans="1:7" s="359" customFormat="1" ht="38.25">
      <c r="A118" s="472"/>
      <c r="B118" s="928" t="s">
        <v>7</v>
      </c>
      <c r="C118" s="867">
        <v>6921022</v>
      </c>
      <c r="D118" s="868"/>
      <c r="E118" s="469" t="s">
        <v>31</v>
      </c>
      <c r="F118" s="869">
        <v>49787562</v>
      </c>
      <c r="G118" s="877"/>
    </row>
    <row r="119" spans="1:7" s="359" customFormat="1" ht="25.5">
      <c r="A119" s="472"/>
      <c r="B119" s="929" t="s">
        <v>191</v>
      </c>
      <c r="C119" s="867">
        <v>360820</v>
      </c>
      <c r="D119" s="868"/>
      <c r="E119" s="468" t="s">
        <v>180</v>
      </c>
      <c r="F119" s="869">
        <v>49787562</v>
      </c>
      <c r="G119" s="877"/>
    </row>
    <row r="120" spans="1:7" s="359" customFormat="1" ht="25.5">
      <c r="A120" s="472"/>
      <c r="B120" s="929" t="s">
        <v>193</v>
      </c>
      <c r="C120" s="867">
        <v>6560202</v>
      </c>
      <c r="D120" s="868"/>
      <c r="E120" s="879" t="s">
        <v>181</v>
      </c>
      <c r="F120" s="869">
        <v>49787562</v>
      </c>
      <c r="G120" s="872"/>
    </row>
    <row r="121" spans="1:7" s="359" customFormat="1" ht="26.25">
      <c r="A121" s="472"/>
      <c r="B121" s="930" t="s">
        <v>195</v>
      </c>
      <c r="C121" s="867">
        <v>6560202</v>
      </c>
      <c r="D121" s="868"/>
      <c r="E121" s="880"/>
      <c r="F121" s="881"/>
      <c r="G121" s="882"/>
    </row>
    <row r="122" spans="1:7" s="359" customFormat="1" ht="25.5">
      <c r="A122" s="472"/>
      <c r="B122" s="931" t="s">
        <v>208</v>
      </c>
      <c r="C122" s="867">
        <v>192423</v>
      </c>
      <c r="D122" s="868"/>
      <c r="E122" s="786"/>
      <c r="F122" s="787"/>
      <c r="G122" s="883"/>
    </row>
    <row r="123" spans="1:7" s="359" customFormat="1" ht="25.5">
      <c r="A123" s="472"/>
      <c r="B123" s="931" t="s">
        <v>209</v>
      </c>
      <c r="C123" s="867">
        <v>6367779</v>
      </c>
      <c r="D123" s="868"/>
      <c r="E123" s="786"/>
      <c r="F123" s="787"/>
      <c r="G123" s="883"/>
    </row>
    <row r="124" spans="1:7" s="359" customFormat="1" ht="12.75">
      <c r="A124" s="472"/>
      <c r="B124" s="926" t="s">
        <v>13</v>
      </c>
      <c r="C124" s="862">
        <v>191990718</v>
      </c>
      <c r="D124" s="473">
        <v>-289</v>
      </c>
      <c r="E124" s="786"/>
      <c r="F124" s="787"/>
      <c r="G124" s="883"/>
    </row>
    <row r="125" spans="1:7" s="359" customFormat="1" ht="12.75">
      <c r="A125" s="472"/>
      <c r="B125" s="927" t="s">
        <v>14</v>
      </c>
      <c r="C125" s="867">
        <v>191990718</v>
      </c>
      <c r="D125" s="475">
        <v>-289</v>
      </c>
      <c r="E125" s="786"/>
      <c r="F125" s="787"/>
      <c r="G125" s="883"/>
    </row>
    <row r="126" spans="1:7" s="359" customFormat="1" ht="12.75">
      <c r="A126" s="472"/>
      <c r="B126" s="928" t="s">
        <v>15</v>
      </c>
      <c r="C126" s="867">
        <v>1379328</v>
      </c>
      <c r="D126" s="475"/>
      <c r="E126" s="786"/>
      <c r="F126" s="787"/>
      <c r="G126" s="883"/>
    </row>
    <row r="127" spans="1:7" s="359" customFormat="1" ht="12.75">
      <c r="A127" s="472"/>
      <c r="B127" s="929" t="s">
        <v>16</v>
      </c>
      <c r="C127" s="867">
        <v>1240614</v>
      </c>
      <c r="D127" s="475"/>
      <c r="E127" s="786"/>
      <c r="F127" s="787"/>
      <c r="G127" s="883"/>
    </row>
    <row r="128" spans="1:7" s="359" customFormat="1" ht="12.75">
      <c r="A128" s="472"/>
      <c r="B128" s="929" t="s">
        <v>17</v>
      </c>
      <c r="C128" s="867">
        <v>138714</v>
      </c>
      <c r="D128" s="475"/>
      <c r="E128" s="786"/>
      <c r="F128" s="787"/>
      <c r="G128" s="883"/>
    </row>
    <row r="129" spans="1:7" s="359" customFormat="1" ht="12.75">
      <c r="A129" s="472"/>
      <c r="B129" s="928" t="s">
        <v>53</v>
      </c>
      <c r="C129" s="867">
        <v>152310547</v>
      </c>
      <c r="D129" s="475"/>
      <c r="E129" s="786"/>
      <c r="F129" s="787"/>
      <c r="G129" s="883"/>
    </row>
    <row r="130" spans="1:7" s="359" customFormat="1" ht="12.75">
      <c r="A130" s="472"/>
      <c r="B130" s="929" t="s">
        <v>18</v>
      </c>
      <c r="C130" s="867">
        <v>1747059</v>
      </c>
      <c r="D130" s="475"/>
      <c r="E130" s="786"/>
      <c r="F130" s="787"/>
      <c r="G130" s="883"/>
    </row>
    <row r="131" spans="1:7" s="359" customFormat="1" ht="12.75">
      <c r="A131" s="472"/>
      <c r="B131" s="929" t="s">
        <v>63</v>
      </c>
      <c r="C131" s="867">
        <v>150563488</v>
      </c>
      <c r="D131" s="475"/>
      <c r="E131" s="786"/>
      <c r="F131" s="787"/>
      <c r="G131" s="883"/>
    </row>
    <row r="132" spans="1:7" s="359" customFormat="1" ht="25.5">
      <c r="A132" s="472"/>
      <c r="B132" s="928" t="s">
        <v>31</v>
      </c>
      <c r="C132" s="867">
        <v>38300843</v>
      </c>
      <c r="D132" s="475">
        <v>-289</v>
      </c>
      <c r="E132" s="786"/>
      <c r="F132" s="787"/>
      <c r="G132" s="883"/>
    </row>
    <row r="133" spans="1:7" s="359" customFormat="1" ht="25.5">
      <c r="A133" s="472"/>
      <c r="B133" s="929" t="s">
        <v>32</v>
      </c>
      <c r="C133" s="867">
        <v>32558265</v>
      </c>
      <c r="D133" s="475">
        <v>-289</v>
      </c>
      <c r="E133" s="786"/>
      <c r="F133" s="787"/>
      <c r="G133" s="883"/>
    </row>
    <row r="134" spans="1:7" s="359" customFormat="1" ht="25.5">
      <c r="A134" s="472"/>
      <c r="B134" s="930" t="s">
        <v>204</v>
      </c>
      <c r="C134" s="867">
        <v>32558265</v>
      </c>
      <c r="D134" s="475">
        <v>-289</v>
      </c>
      <c r="E134" s="786"/>
      <c r="F134" s="787"/>
      <c r="G134" s="883"/>
    </row>
    <row r="135" spans="1:7" s="359" customFormat="1" ht="25.5">
      <c r="A135" s="472"/>
      <c r="B135" s="929" t="s">
        <v>38</v>
      </c>
      <c r="C135" s="867">
        <v>5742578</v>
      </c>
      <c r="D135" s="475"/>
      <c r="E135" s="786"/>
      <c r="F135" s="787"/>
      <c r="G135" s="883"/>
    </row>
    <row r="136" spans="1:7" s="359" customFormat="1" ht="25.5">
      <c r="A136" s="472"/>
      <c r="B136" s="930" t="s">
        <v>51</v>
      </c>
      <c r="C136" s="867">
        <v>5742578</v>
      </c>
      <c r="D136" s="475"/>
      <c r="E136" s="786"/>
      <c r="F136" s="787"/>
      <c r="G136" s="883"/>
    </row>
    <row r="137" spans="1:7" s="359" customFormat="1" ht="12.75">
      <c r="A137" s="472"/>
      <c r="B137" s="932" t="s">
        <v>22</v>
      </c>
      <c r="C137" s="867">
        <v>-54932725</v>
      </c>
      <c r="D137" s="475">
        <v>289</v>
      </c>
      <c r="E137" s="786"/>
      <c r="F137" s="787"/>
      <c r="G137" s="883"/>
    </row>
    <row r="138" spans="1:7" s="359" customFormat="1" ht="12.75">
      <c r="A138" s="472"/>
      <c r="B138" s="933" t="s">
        <v>23</v>
      </c>
      <c r="C138" s="867">
        <v>54932725</v>
      </c>
      <c r="D138" s="475">
        <v>-289</v>
      </c>
      <c r="E138" s="786"/>
      <c r="F138" s="787"/>
      <c r="G138" s="883"/>
    </row>
    <row r="139" spans="1:7" s="359" customFormat="1" ht="12.75">
      <c r="A139" s="472"/>
      <c r="B139" s="933" t="s">
        <v>24</v>
      </c>
      <c r="C139" s="867">
        <v>54932725</v>
      </c>
      <c r="D139" s="475">
        <v>-289</v>
      </c>
      <c r="E139" s="786"/>
      <c r="F139" s="787"/>
      <c r="G139" s="883"/>
    </row>
    <row r="140" spans="1:7" s="359" customFormat="1" ht="26.25" thickBot="1">
      <c r="A140" s="472"/>
      <c r="B140" s="934" t="s">
        <v>205</v>
      </c>
      <c r="C140" s="894">
        <v>54932725</v>
      </c>
      <c r="D140" s="935">
        <v>-289</v>
      </c>
      <c r="E140" s="786"/>
      <c r="F140" s="787"/>
      <c r="G140" s="883"/>
    </row>
    <row r="141" spans="1:7" s="359" customFormat="1" ht="27">
      <c r="A141" s="472"/>
      <c r="B141" s="936" t="s">
        <v>311</v>
      </c>
      <c r="C141" s="450"/>
      <c r="D141" s="451"/>
      <c r="E141" s="786"/>
      <c r="F141" s="787"/>
      <c r="G141" s="883"/>
    </row>
    <row r="142" spans="1:7" s="359" customFormat="1" ht="12.75">
      <c r="A142" s="472"/>
      <c r="B142" s="937" t="s">
        <v>186</v>
      </c>
      <c r="C142" s="862">
        <v>24263955</v>
      </c>
      <c r="D142" s="884">
        <v>-289</v>
      </c>
      <c r="E142" s="786"/>
      <c r="F142" s="787"/>
      <c r="G142" s="883"/>
    </row>
    <row r="143" spans="1:7" s="359" customFormat="1" ht="12.75">
      <c r="A143" s="472"/>
      <c r="B143" s="866" t="s">
        <v>187</v>
      </c>
      <c r="C143" s="867">
        <v>1026255</v>
      </c>
      <c r="D143" s="884"/>
      <c r="E143" s="786"/>
      <c r="F143" s="787"/>
      <c r="G143" s="883"/>
    </row>
    <row r="144" spans="1:7" s="359" customFormat="1" ht="25.5">
      <c r="A144" s="472"/>
      <c r="B144" s="866" t="s">
        <v>5</v>
      </c>
      <c r="C144" s="867">
        <v>16105</v>
      </c>
      <c r="D144" s="884"/>
      <c r="E144" s="786"/>
      <c r="F144" s="787"/>
      <c r="G144" s="883"/>
    </row>
    <row r="145" spans="1:7" s="359" customFormat="1" ht="12.75">
      <c r="A145" s="472"/>
      <c r="B145" s="866" t="s">
        <v>6</v>
      </c>
      <c r="C145" s="867">
        <v>23221595</v>
      </c>
      <c r="D145" s="890">
        <v>-289</v>
      </c>
      <c r="E145" s="786"/>
      <c r="F145" s="787"/>
      <c r="G145" s="883"/>
    </row>
    <row r="146" spans="1:7" s="359" customFormat="1" ht="12.75">
      <c r="A146" s="472"/>
      <c r="B146" s="871" t="s">
        <v>7</v>
      </c>
      <c r="C146" s="867">
        <v>23221595</v>
      </c>
      <c r="D146" s="890">
        <v>-289</v>
      </c>
      <c r="E146" s="786"/>
      <c r="F146" s="787"/>
      <c r="G146" s="883"/>
    </row>
    <row r="147" spans="1:7" s="359" customFormat="1" ht="25.5">
      <c r="A147" s="472"/>
      <c r="B147" s="873" t="s">
        <v>191</v>
      </c>
      <c r="C147" s="867">
        <v>3399157</v>
      </c>
      <c r="D147" s="891"/>
      <c r="E147" s="786"/>
      <c r="F147" s="787"/>
      <c r="G147" s="883"/>
    </row>
    <row r="148" spans="1:7" s="359" customFormat="1" ht="12.75">
      <c r="A148" s="472"/>
      <c r="B148" s="873" t="s">
        <v>193</v>
      </c>
      <c r="C148" s="867">
        <v>19822438</v>
      </c>
      <c r="D148" s="890">
        <v>-289</v>
      </c>
      <c r="E148" s="786"/>
      <c r="F148" s="787"/>
      <c r="G148" s="883"/>
    </row>
    <row r="149" spans="1:7" s="359" customFormat="1" ht="25.5">
      <c r="A149" s="472"/>
      <c r="B149" s="875" t="s">
        <v>195</v>
      </c>
      <c r="C149" s="867">
        <v>19822438</v>
      </c>
      <c r="D149" s="890">
        <v>-289</v>
      </c>
      <c r="E149" s="786"/>
      <c r="F149" s="787"/>
      <c r="G149" s="883"/>
    </row>
    <row r="150" spans="1:7" s="359" customFormat="1" ht="25.5">
      <c r="A150" s="472"/>
      <c r="B150" s="876" t="s">
        <v>197</v>
      </c>
      <c r="C150" s="867">
        <v>13966889</v>
      </c>
      <c r="D150" s="890"/>
      <c r="E150" s="786"/>
      <c r="F150" s="787"/>
      <c r="G150" s="883"/>
    </row>
    <row r="151" spans="1:7" s="359" customFormat="1" ht="25.5">
      <c r="A151" s="472"/>
      <c r="B151" s="876" t="s">
        <v>198</v>
      </c>
      <c r="C151" s="867">
        <v>689822</v>
      </c>
      <c r="D151" s="890">
        <v>-289</v>
      </c>
      <c r="E151" s="786"/>
      <c r="F151" s="787"/>
      <c r="G151" s="883"/>
    </row>
    <row r="152" spans="1:7" s="359" customFormat="1" ht="25.5">
      <c r="A152" s="472"/>
      <c r="B152" s="876" t="s">
        <v>199</v>
      </c>
      <c r="C152" s="867">
        <v>412306</v>
      </c>
      <c r="D152" s="891"/>
      <c r="E152" s="786"/>
      <c r="F152" s="787"/>
      <c r="G152" s="883"/>
    </row>
    <row r="153" spans="1:7" s="359" customFormat="1" ht="38.25">
      <c r="A153" s="472"/>
      <c r="B153" s="876" t="s">
        <v>200</v>
      </c>
      <c r="C153" s="867">
        <v>4753421</v>
      </c>
      <c r="D153" s="891"/>
      <c r="E153" s="786"/>
      <c r="F153" s="787"/>
      <c r="G153" s="883"/>
    </row>
    <row r="154" spans="1:7" s="359" customFormat="1" ht="12.75">
      <c r="A154" s="472"/>
      <c r="B154" s="861" t="s">
        <v>13</v>
      </c>
      <c r="C154" s="862">
        <v>24263955</v>
      </c>
      <c r="D154" s="884">
        <v>-289</v>
      </c>
      <c r="E154" s="786"/>
      <c r="F154" s="787"/>
      <c r="G154" s="883"/>
    </row>
    <row r="155" spans="1:7" s="359" customFormat="1" ht="12.75">
      <c r="A155" s="472"/>
      <c r="B155" s="866" t="s">
        <v>14</v>
      </c>
      <c r="C155" s="867">
        <v>21933049</v>
      </c>
      <c r="D155" s="890">
        <v>-289</v>
      </c>
      <c r="E155" s="786"/>
      <c r="F155" s="787"/>
      <c r="G155" s="883"/>
    </row>
    <row r="156" spans="1:7" s="359" customFormat="1" ht="12.75">
      <c r="A156" s="472"/>
      <c r="B156" s="871" t="s">
        <v>15</v>
      </c>
      <c r="C156" s="892">
        <v>21912735</v>
      </c>
      <c r="D156" s="890">
        <v>-289</v>
      </c>
      <c r="E156" s="786"/>
      <c r="F156" s="787"/>
      <c r="G156" s="883"/>
    </row>
    <row r="157" spans="1:7" s="359" customFormat="1" ht="12.75">
      <c r="A157" s="472"/>
      <c r="B157" s="873" t="s">
        <v>16</v>
      </c>
      <c r="C157" s="867">
        <v>15463536</v>
      </c>
      <c r="D157" s="890">
        <v>-289</v>
      </c>
      <c r="E157" s="786"/>
      <c r="F157" s="787"/>
      <c r="G157" s="883"/>
    </row>
    <row r="158" spans="1:7" s="359" customFormat="1" ht="12.75">
      <c r="A158" s="472"/>
      <c r="B158" s="873" t="s">
        <v>17</v>
      </c>
      <c r="C158" s="867">
        <v>6449199</v>
      </c>
      <c r="D158" s="890"/>
      <c r="E158" s="786"/>
      <c r="F158" s="787"/>
      <c r="G158" s="883"/>
    </row>
    <row r="159" spans="1:7" s="359" customFormat="1" ht="25.5">
      <c r="A159" s="472"/>
      <c r="B159" s="871" t="s">
        <v>43</v>
      </c>
      <c r="C159" s="867">
        <v>20314</v>
      </c>
      <c r="D159" s="884"/>
      <c r="E159" s="786"/>
      <c r="F159" s="787"/>
      <c r="G159" s="883"/>
    </row>
    <row r="160" spans="1:7" s="359" customFormat="1" ht="12.75">
      <c r="A160" s="472"/>
      <c r="B160" s="873" t="s">
        <v>44</v>
      </c>
      <c r="C160" s="867">
        <v>20314</v>
      </c>
      <c r="D160" s="890"/>
      <c r="E160" s="786"/>
      <c r="F160" s="787"/>
      <c r="G160" s="883"/>
    </row>
    <row r="161" spans="1:8" s="359" customFormat="1" ht="12.75">
      <c r="A161" s="472"/>
      <c r="B161" s="866" t="s">
        <v>20</v>
      </c>
      <c r="C161" s="867">
        <v>2330906</v>
      </c>
      <c r="D161" s="891"/>
      <c r="E161" s="786"/>
      <c r="F161" s="787"/>
      <c r="G161" s="883"/>
    </row>
    <row r="162" spans="1:8" s="359" customFormat="1" ht="13.5" thickBot="1">
      <c r="A162" s="472"/>
      <c r="B162" s="938" t="s">
        <v>21</v>
      </c>
      <c r="C162" s="894">
        <v>2330906</v>
      </c>
      <c r="D162" s="939"/>
      <c r="E162" s="795"/>
      <c r="F162" s="796"/>
      <c r="G162" s="940"/>
    </row>
    <row r="163" spans="1:8" s="702" customFormat="1" ht="182.45" customHeight="1" thickBot="1">
      <c r="A163" s="701"/>
      <c r="B163" s="1068" t="s">
        <v>314</v>
      </c>
      <c r="C163" s="1069"/>
      <c r="D163" s="1069"/>
      <c r="E163" s="1069"/>
      <c r="F163" s="1069"/>
      <c r="G163" s="1070"/>
    </row>
    <row r="164" spans="1:8" s="359" customFormat="1" ht="12.75">
      <c r="A164" s="472"/>
      <c r="B164" s="366"/>
      <c r="C164" s="360"/>
      <c r="D164" s="360"/>
      <c r="G164" s="471"/>
    </row>
    <row r="165" spans="1:8" s="153" customFormat="1">
      <c r="A165" s="954"/>
      <c r="B165" s="113" t="s">
        <v>73</v>
      </c>
      <c r="C165" s="360"/>
      <c r="D165" s="360"/>
      <c r="G165" s="471"/>
    </row>
    <row r="166" spans="1:8" s="153" customFormat="1" ht="15.75" thickBot="1">
      <c r="A166" s="954"/>
      <c r="B166" s="113"/>
      <c r="C166" s="360"/>
      <c r="D166" s="360"/>
      <c r="G166" s="471"/>
    </row>
    <row r="167" spans="1:8" s="153" customFormat="1">
      <c r="A167" s="954">
        <f>A105</f>
        <v>14</v>
      </c>
      <c r="B167" s="853" t="s">
        <v>184</v>
      </c>
      <c r="C167" s="898"/>
      <c r="D167" s="899"/>
      <c r="E167" s="856" t="s">
        <v>46</v>
      </c>
      <c r="F167" s="857"/>
      <c r="G167" s="446"/>
      <c r="H167" s="362" t="s">
        <v>41</v>
      </c>
    </row>
    <row r="168" spans="1:8" s="153" customFormat="1">
      <c r="A168" s="171"/>
      <c r="B168" s="858" t="s">
        <v>42</v>
      </c>
      <c r="C168" s="900"/>
      <c r="D168" s="901"/>
      <c r="E168" s="449" t="s">
        <v>42</v>
      </c>
      <c r="F168" s="447"/>
      <c r="G168" s="448"/>
    </row>
    <row r="169" spans="1:8" s="153" customFormat="1">
      <c r="A169" s="171"/>
      <c r="B169" s="902" t="s">
        <v>84</v>
      </c>
      <c r="C169" s="900"/>
      <c r="D169" s="901"/>
      <c r="E169" s="903" t="s">
        <v>84</v>
      </c>
      <c r="F169" s="904"/>
      <c r="G169" s="905"/>
    </row>
    <row r="170" spans="1:8" s="153" customFormat="1">
      <c r="A170" s="171"/>
      <c r="B170" s="906" t="s">
        <v>49</v>
      </c>
      <c r="C170" s="900"/>
      <c r="D170" s="901"/>
      <c r="E170" s="907" t="s">
        <v>49</v>
      </c>
      <c r="F170" s="904"/>
      <c r="G170" s="905"/>
    </row>
    <row r="171" spans="1:8" s="153" customFormat="1">
      <c r="A171" s="171"/>
      <c r="B171" s="908" t="s">
        <v>186</v>
      </c>
      <c r="C171" s="909">
        <v>3437530586</v>
      </c>
      <c r="D171" s="910">
        <v>0</v>
      </c>
      <c r="E171" s="452" t="s">
        <v>4</v>
      </c>
      <c r="F171" s="874">
        <f>F172+F173+F181</f>
        <v>878302035</v>
      </c>
      <c r="G171" s="911">
        <v>289</v>
      </c>
    </row>
    <row r="172" spans="1:8" s="153" customFormat="1" ht="25.5">
      <c r="A172" s="171"/>
      <c r="B172" s="912" t="s">
        <v>98</v>
      </c>
      <c r="C172" s="913">
        <v>3133344030</v>
      </c>
      <c r="D172" s="901"/>
      <c r="E172" s="462" t="s">
        <v>5</v>
      </c>
      <c r="F172" s="869">
        <v>7737228</v>
      </c>
      <c r="G172" s="911"/>
    </row>
    <row r="173" spans="1:8" s="153" customFormat="1">
      <c r="A173" s="171"/>
      <c r="B173" s="914" t="s">
        <v>188</v>
      </c>
      <c r="C173" s="913">
        <v>3133344030</v>
      </c>
      <c r="D173" s="901"/>
      <c r="E173" s="462" t="s">
        <v>6</v>
      </c>
      <c r="F173" s="869">
        <f>F174+F178</f>
        <v>199932</v>
      </c>
      <c r="G173" s="911"/>
    </row>
    <row r="174" spans="1:8" s="153" customFormat="1">
      <c r="A174" s="171"/>
      <c r="B174" s="912" t="s">
        <v>187</v>
      </c>
      <c r="C174" s="913">
        <v>60333819</v>
      </c>
      <c r="D174" s="901"/>
      <c r="E174" s="463" t="s">
        <v>7</v>
      </c>
      <c r="F174" s="869">
        <f>F175</f>
        <v>92122</v>
      </c>
      <c r="G174" s="911"/>
    </row>
    <row r="175" spans="1:8" s="153" customFormat="1" ht="26.25">
      <c r="A175" s="171"/>
      <c r="B175" s="912" t="s">
        <v>5</v>
      </c>
      <c r="C175" s="913">
        <v>16105</v>
      </c>
      <c r="D175" s="901"/>
      <c r="E175" s="464" t="s">
        <v>8</v>
      </c>
      <c r="F175" s="869">
        <f>F176</f>
        <v>92122</v>
      </c>
      <c r="G175" s="911"/>
    </row>
    <row r="176" spans="1:8" s="153" customFormat="1" ht="25.5">
      <c r="A176" s="171"/>
      <c r="B176" s="912" t="s">
        <v>6</v>
      </c>
      <c r="C176" s="913">
        <v>243836632</v>
      </c>
      <c r="D176" s="901"/>
      <c r="E176" s="465" t="s">
        <v>9</v>
      </c>
      <c r="F176" s="869">
        <f>F177</f>
        <v>92122</v>
      </c>
      <c r="G176" s="911"/>
    </row>
    <row r="177" spans="1:7" s="153" customFormat="1" ht="38.25">
      <c r="A177" s="171"/>
      <c r="B177" s="914" t="s">
        <v>7</v>
      </c>
      <c r="C177" s="913">
        <v>243836632</v>
      </c>
      <c r="D177" s="901"/>
      <c r="E177" s="466" t="s">
        <v>10</v>
      </c>
      <c r="F177" s="869">
        <v>92122</v>
      </c>
      <c r="G177" s="911"/>
    </row>
    <row r="178" spans="1:7" s="153" customFormat="1">
      <c r="A178" s="171"/>
      <c r="B178" s="908" t="s">
        <v>13</v>
      </c>
      <c r="C178" s="909">
        <v>3387127470</v>
      </c>
      <c r="D178" s="884">
        <v>-289</v>
      </c>
      <c r="E178" s="463" t="s">
        <v>182</v>
      </c>
      <c r="F178" s="869">
        <f>F179</f>
        <v>107810</v>
      </c>
      <c r="G178" s="911"/>
    </row>
    <row r="179" spans="1:7" s="153" customFormat="1" ht="26.25">
      <c r="A179" s="171"/>
      <c r="B179" s="912" t="s">
        <v>14</v>
      </c>
      <c r="C179" s="913">
        <v>3384796564</v>
      </c>
      <c r="D179" s="890">
        <v>-289</v>
      </c>
      <c r="E179" s="467" t="s">
        <v>55</v>
      </c>
      <c r="F179" s="869">
        <f>F180</f>
        <v>107810</v>
      </c>
      <c r="G179" s="911"/>
    </row>
    <row r="180" spans="1:7" s="153" customFormat="1" ht="25.5">
      <c r="A180" s="171"/>
      <c r="B180" s="914" t="s">
        <v>15</v>
      </c>
      <c r="C180" s="913">
        <v>23292063</v>
      </c>
      <c r="D180" s="890">
        <v>-289</v>
      </c>
      <c r="E180" s="466" t="s">
        <v>56</v>
      </c>
      <c r="F180" s="869">
        <v>107810</v>
      </c>
      <c r="G180" s="911"/>
    </row>
    <row r="181" spans="1:7" s="153" customFormat="1">
      <c r="A181" s="171"/>
      <c r="B181" s="915" t="s">
        <v>16</v>
      </c>
      <c r="C181" s="913">
        <v>16704150</v>
      </c>
      <c r="D181" s="890">
        <v>-289</v>
      </c>
      <c r="E181" s="453" t="s">
        <v>11</v>
      </c>
      <c r="F181" s="869">
        <f>F182</f>
        <v>870364875</v>
      </c>
      <c r="G181" s="877">
        <v>289</v>
      </c>
    </row>
    <row r="182" spans="1:7" s="153" customFormat="1" ht="26.25">
      <c r="A182" s="171"/>
      <c r="B182" s="915" t="s">
        <v>17</v>
      </c>
      <c r="C182" s="913">
        <v>6587913</v>
      </c>
      <c r="D182" s="901"/>
      <c r="E182" s="455" t="s">
        <v>12</v>
      </c>
      <c r="F182" s="869">
        <v>870364875</v>
      </c>
      <c r="G182" s="877">
        <v>289</v>
      </c>
    </row>
    <row r="183" spans="1:7" s="153" customFormat="1">
      <c r="A183" s="171"/>
      <c r="B183" s="914" t="s">
        <v>53</v>
      </c>
      <c r="C183" s="913">
        <v>3355609982</v>
      </c>
      <c r="D183" s="890"/>
      <c r="E183" s="452" t="s">
        <v>179</v>
      </c>
      <c r="F183" s="874">
        <f>F184+F198</f>
        <v>878302035</v>
      </c>
      <c r="G183" s="911">
        <v>289</v>
      </c>
    </row>
    <row r="184" spans="1:7" s="153" customFormat="1">
      <c r="A184" s="171"/>
      <c r="B184" s="915" t="s">
        <v>18</v>
      </c>
      <c r="C184" s="913">
        <v>2193380</v>
      </c>
      <c r="D184" s="890"/>
      <c r="E184" s="454" t="s">
        <v>14</v>
      </c>
      <c r="F184" s="869">
        <f>F185+F188+F191+F193</f>
        <v>869417989</v>
      </c>
      <c r="G184" s="877">
        <v>289</v>
      </c>
    </row>
    <row r="185" spans="1:7" s="153" customFormat="1">
      <c r="A185" s="171"/>
      <c r="B185" s="915" t="s">
        <v>63</v>
      </c>
      <c r="C185" s="913">
        <v>3353416602</v>
      </c>
      <c r="D185" s="890"/>
      <c r="E185" s="456" t="s">
        <v>15</v>
      </c>
      <c r="F185" s="869">
        <f>F186+F187</f>
        <v>78587228</v>
      </c>
      <c r="G185" s="877"/>
    </row>
    <row r="186" spans="1:7" s="153" customFormat="1" ht="26.25">
      <c r="A186" s="171"/>
      <c r="B186" s="914" t="s">
        <v>43</v>
      </c>
      <c r="C186" s="913">
        <v>20314</v>
      </c>
      <c r="D186" s="901"/>
      <c r="E186" s="468" t="s">
        <v>16</v>
      </c>
      <c r="F186" s="869">
        <v>61001667</v>
      </c>
      <c r="G186" s="877"/>
    </row>
    <row r="187" spans="1:7" s="153" customFormat="1">
      <c r="A187" s="171"/>
      <c r="B187" s="915" t="s">
        <v>44</v>
      </c>
      <c r="C187" s="913">
        <v>20314</v>
      </c>
      <c r="D187" s="901"/>
      <c r="E187" s="468" t="s">
        <v>17</v>
      </c>
      <c r="F187" s="869">
        <v>17585561</v>
      </c>
      <c r="G187" s="877"/>
    </row>
    <row r="188" spans="1:7" s="153" customFormat="1" ht="26.25">
      <c r="A188" s="171"/>
      <c r="B188" s="914" t="s">
        <v>31</v>
      </c>
      <c r="C188" s="913">
        <v>5874205</v>
      </c>
      <c r="D188" s="901"/>
      <c r="E188" s="914" t="s">
        <v>53</v>
      </c>
      <c r="F188" s="869">
        <f>F189+F190</f>
        <v>497687451</v>
      </c>
      <c r="G188" s="877">
        <v>289</v>
      </c>
    </row>
    <row r="189" spans="1:7" s="153" customFormat="1" ht="26.25">
      <c r="A189" s="171"/>
      <c r="B189" s="915" t="s">
        <v>38</v>
      </c>
      <c r="C189" s="913">
        <v>5874205</v>
      </c>
      <c r="D189" s="901"/>
      <c r="E189" s="468" t="s">
        <v>18</v>
      </c>
      <c r="F189" s="869">
        <v>24913176</v>
      </c>
      <c r="G189" s="877">
        <v>289</v>
      </c>
    </row>
    <row r="190" spans="1:7" s="153" customFormat="1" ht="26.25">
      <c r="A190" s="171"/>
      <c r="B190" s="916" t="s">
        <v>51</v>
      </c>
      <c r="C190" s="913">
        <v>5742578</v>
      </c>
      <c r="D190" s="901"/>
      <c r="E190" s="468" t="s">
        <v>63</v>
      </c>
      <c r="F190" s="869">
        <v>472774275</v>
      </c>
      <c r="G190" s="877"/>
    </row>
    <row r="191" spans="1:7" s="153" customFormat="1" ht="39">
      <c r="A191" s="171"/>
      <c r="B191" s="916" t="s">
        <v>90</v>
      </c>
      <c r="C191" s="913">
        <v>131627</v>
      </c>
      <c r="D191" s="901"/>
      <c r="E191" s="456" t="s">
        <v>43</v>
      </c>
      <c r="F191" s="869">
        <f>F192</f>
        <v>179787</v>
      </c>
      <c r="G191" s="877"/>
    </row>
    <row r="192" spans="1:7" s="153" customFormat="1">
      <c r="A192" s="171"/>
      <c r="B192" s="912" t="s">
        <v>20</v>
      </c>
      <c r="C192" s="913">
        <v>2330906</v>
      </c>
      <c r="D192" s="901"/>
      <c r="E192" s="468" t="s">
        <v>44</v>
      </c>
      <c r="F192" s="869">
        <v>179787</v>
      </c>
      <c r="G192" s="877"/>
    </row>
    <row r="193" spans="1:8" s="153" customFormat="1" ht="38.25">
      <c r="A193" s="171"/>
      <c r="B193" s="914" t="s">
        <v>21</v>
      </c>
      <c r="C193" s="913">
        <v>2330906</v>
      </c>
      <c r="D193" s="901"/>
      <c r="E193" s="469" t="s">
        <v>31</v>
      </c>
      <c r="F193" s="917">
        <f>F194+F196</f>
        <v>292963523</v>
      </c>
      <c r="G193" s="918"/>
    </row>
    <row r="194" spans="1:8" s="153" customFormat="1" ht="25.5">
      <c r="A194" s="171"/>
      <c r="B194" s="919" t="s">
        <v>22</v>
      </c>
      <c r="C194" s="913">
        <v>50403116</v>
      </c>
      <c r="D194" s="890">
        <v>289</v>
      </c>
      <c r="E194" s="468" t="s">
        <v>183</v>
      </c>
      <c r="F194" s="869">
        <f>F195</f>
        <v>242175961</v>
      </c>
      <c r="G194" s="877"/>
    </row>
    <row r="195" spans="1:8" s="153" customFormat="1" ht="38.25">
      <c r="A195" s="171"/>
      <c r="B195" s="920" t="s">
        <v>23</v>
      </c>
      <c r="C195" s="913">
        <v>-50403116</v>
      </c>
      <c r="D195" s="890">
        <v>-289</v>
      </c>
      <c r="E195" s="470" t="s">
        <v>19</v>
      </c>
      <c r="F195" s="869">
        <v>242175961</v>
      </c>
      <c r="G195" s="877"/>
    </row>
    <row r="196" spans="1:8" s="153" customFormat="1" ht="25.5">
      <c r="A196" s="171"/>
      <c r="B196" s="912" t="s">
        <v>24</v>
      </c>
      <c r="C196" s="913">
        <v>-50403116</v>
      </c>
      <c r="D196" s="890">
        <v>-289</v>
      </c>
      <c r="E196" s="468" t="s">
        <v>180</v>
      </c>
      <c r="F196" s="869">
        <f>F197</f>
        <v>50787562</v>
      </c>
      <c r="G196" s="877"/>
    </row>
    <row r="197" spans="1:8" s="153" customFormat="1" ht="26.25">
      <c r="A197" s="171"/>
      <c r="B197" s="921" t="s">
        <v>205</v>
      </c>
      <c r="C197" s="913">
        <v>-50403116</v>
      </c>
      <c r="D197" s="922">
        <v>-289</v>
      </c>
      <c r="E197" s="470" t="s">
        <v>181</v>
      </c>
      <c r="F197" s="869">
        <v>50787562</v>
      </c>
      <c r="G197" s="877"/>
    </row>
    <row r="198" spans="1:8" s="153" customFormat="1">
      <c r="A198" s="171"/>
      <c r="B198" s="880"/>
      <c r="C198" s="881"/>
      <c r="D198" s="882"/>
      <c r="E198" s="454" t="s">
        <v>20</v>
      </c>
      <c r="F198" s="869">
        <f>F199+F200</f>
        <v>8884046</v>
      </c>
      <c r="G198" s="877"/>
    </row>
    <row r="199" spans="1:8" s="153" customFormat="1">
      <c r="A199" s="171"/>
      <c r="B199" s="880"/>
      <c r="C199" s="881"/>
      <c r="D199" s="882"/>
      <c r="E199" s="456" t="s">
        <v>21</v>
      </c>
      <c r="F199" s="869">
        <v>7529619</v>
      </c>
      <c r="G199" s="877"/>
    </row>
    <row r="200" spans="1:8" s="153" customFormat="1">
      <c r="A200" s="171"/>
      <c r="B200" s="880"/>
      <c r="C200" s="881"/>
      <c r="D200" s="882"/>
      <c r="E200" s="456" t="s">
        <v>35</v>
      </c>
      <c r="F200" s="869">
        <f>F202</f>
        <v>1354427</v>
      </c>
      <c r="G200" s="877"/>
    </row>
    <row r="201" spans="1:8" s="153" customFormat="1">
      <c r="A201" s="171"/>
      <c r="B201" s="880"/>
      <c r="C201" s="881"/>
      <c r="D201" s="882"/>
      <c r="E201" s="456" t="s">
        <v>45</v>
      </c>
      <c r="F201" s="869">
        <f>F202</f>
        <v>1354427</v>
      </c>
      <c r="G201" s="877"/>
    </row>
    <row r="202" spans="1:8" s="153" customFormat="1" ht="26.25" thickBot="1">
      <c r="A202" s="171"/>
      <c r="B202" s="757"/>
      <c r="C202" s="896"/>
      <c r="D202" s="897"/>
      <c r="E202" s="923" t="s">
        <v>57</v>
      </c>
      <c r="F202" s="924">
        <v>1354427</v>
      </c>
      <c r="G202" s="925"/>
    </row>
    <row r="203" spans="1:8" s="736" customFormat="1" ht="180" customHeight="1" thickBot="1">
      <c r="A203" s="955"/>
      <c r="B203" s="1068" t="s">
        <v>315</v>
      </c>
      <c r="C203" s="1069"/>
      <c r="D203" s="1069"/>
      <c r="E203" s="1069"/>
      <c r="F203" s="1069"/>
      <c r="G203" s="1070"/>
    </row>
    <row r="204" spans="1:8" s="359" customFormat="1" ht="12.75">
      <c r="A204" s="472"/>
      <c r="B204" s="366"/>
      <c r="C204" s="360"/>
      <c r="D204" s="360"/>
      <c r="G204" s="471"/>
    </row>
    <row r="205" spans="1:8" s="359" customFormat="1" ht="12.75">
      <c r="A205" s="954"/>
      <c r="B205" s="107" t="s">
        <v>72</v>
      </c>
      <c r="C205" s="360"/>
      <c r="D205" s="360"/>
      <c r="G205" s="471"/>
    </row>
    <row r="206" spans="1:8" s="359" customFormat="1" ht="13.5" thickBot="1">
      <c r="A206" s="954"/>
      <c r="B206" s="107"/>
      <c r="C206" s="360"/>
      <c r="D206" s="360"/>
      <c r="G206" s="471"/>
    </row>
    <row r="207" spans="1:8" s="359" customFormat="1" ht="13.5">
      <c r="A207" s="954">
        <f>A105+1</f>
        <v>15</v>
      </c>
      <c r="B207" s="853" t="s">
        <v>184</v>
      </c>
      <c r="C207" s="854"/>
      <c r="D207" s="855"/>
      <c r="E207" s="856" t="s">
        <v>177</v>
      </c>
      <c r="F207" s="857"/>
      <c r="G207" s="446"/>
      <c r="H207" s="362" t="s">
        <v>41</v>
      </c>
    </row>
    <row r="208" spans="1:8" s="359" customFormat="1">
      <c r="A208" s="472"/>
      <c r="B208" s="858" t="s">
        <v>185</v>
      </c>
      <c r="C208" s="859"/>
      <c r="D208" s="474"/>
      <c r="E208" s="449" t="s">
        <v>3</v>
      </c>
      <c r="F208" s="447"/>
      <c r="G208" s="448"/>
      <c r="H208" s="153"/>
    </row>
    <row r="209" spans="1:7" s="359" customFormat="1" ht="13.5">
      <c r="A209" s="472"/>
      <c r="B209" s="860" t="s">
        <v>316</v>
      </c>
      <c r="C209" s="450"/>
      <c r="D209" s="451"/>
      <c r="E209" s="860" t="s">
        <v>178</v>
      </c>
      <c r="F209" s="450"/>
      <c r="G209" s="451"/>
    </row>
    <row r="210" spans="1:7" s="359" customFormat="1" ht="12.75">
      <c r="A210" s="472"/>
      <c r="B210" s="861" t="s">
        <v>186</v>
      </c>
      <c r="C210" s="941">
        <v>79114559</v>
      </c>
      <c r="D210" s="863">
        <v>0</v>
      </c>
      <c r="E210" s="452" t="s">
        <v>4</v>
      </c>
      <c r="F210" s="864">
        <v>71736562</v>
      </c>
      <c r="G210" s="865">
        <v>173</v>
      </c>
    </row>
    <row r="211" spans="1:7" s="359" customFormat="1" ht="12.75">
      <c r="A211" s="472"/>
      <c r="B211" s="866" t="s">
        <v>98</v>
      </c>
      <c r="C211" s="942">
        <v>78036756</v>
      </c>
      <c r="D211" s="868"/>
      <c r="E211" s="454" t="s">
        <v>11</v>
      </c>
      <c r="F211" s="869">
        <v>71736562</v>
      </c>
      <c r="G211" s="870">
        <v>173</v>
      </c>
    </row>
    <row r="212" spans="1:7" s="359" customFormat="1" ht="25.5">
      <c r="A212" s="472"/>
      <c r="B212" s="871" t="s">
        <v>188</v>
      </c>
      <c r="C212" s="942">
        <v>78036756</v>
      </c>
      <c r="D212" s="868"/>
      <c r="E212" s="456" t="s">
        <v>12</v>
      </c>
      <c r="F212" s="869">
        <v>71736562</v>
      </c>
      <c r="G212" s="870">
        <v>173</v>
      </c>
    </row>
    <row r="213" spans="1:7" s="359" customFormat="1" ht="12.75">
      <c r="A213" s="472"/>
      <c r="B213" s="873" t="s">
        <v>189</v>
      </c>
      <c r="C213" s="942">
        <v>78036756</v>
      </c>
      <c r="D213" s="868"/>
      <c r="E213" s="452" t="s">
        <v>179</v>
      </c>
      <c r="F213" s="874">
        <v>71736562</v>
      </c>
      <c r="G213" s="865">
        <v>173</v>
      </c>
    </row>
    <row r="214" spans="1:7" s="359" customFormat="1" ht="12.75">
      <c r="A214" s="472"/>
      <c r="B214" s="875" t="s">
        <v>190</v>
      </c>
      <c r="C214" s="942">
        <v>1500</v>
      </c>
      <c r="D214" s="868"/>
      <c r="E214" s="454" t="s">
        <v>14</v>
      </c>
      <c r="F214" s="869">
        <v>71736562</v>
      </c>
      <c r="G214" s="870">
        <v>173</v>
      </c>
    </row>
    <row r="215" spans="1:7" s="359" customFormat="1" ht="38.25">
      <c r="A215" s="472"/>
      <c r="B215" s="876" t="s">
        <v>210</v>
      </c>
      <c r="C215" s="942">
        <v>1500</v>
      </c>
      <c r="D215" s="868"/>
      <c r="E215" s="456" t="s">
        <v>15</v>
      </c>
      <c r="F215" s="869">
        <v>71603</v>
      </c>
      <c r="G215" s="870"/>
    </row>
    <row r="216" spans="1:7" s="359" customFormat="1" ht="25.5">
      <c r="A216" s="472"/>
      <c r="B216" s="875" t="s">
        <v>194</v>
      </c>
      <c r="C216" s="942">
        <v>78035256</v>
      </c>
      <c r="D216" s="868"/>
      <c r="E216" s="458" t="s">
        <v>17</v>
      </c>
      <c r="F216" s="869">
        <v>71603</v>
      </c>
      <c r="G216" s="870"/>
    </row>
    <row r="217" spans="1:7" s="359" customFormat="1" ht="38.25">
      <c r="A217" s="472"/>
      <c r="B217" s="876" t="s">
        <v>211</v>
      </c>
      <c r="C217" s="942">
        <v>78035256</v>
      </c>
      <c r="D217" s="868"/>
      <c r="E217" s="459" t="s">
        <v>53</v>
      </c>
      <c r="F217" s="869">
        <v>21877397</v>
      </c>
      <c r="G217" s="877">
        <v>173</v>
      </c>
    </row>
    <row r="218" spans="1:7" s="359" customFormat="1" ht="12.75">
      <c r="A218" s="472"/>
      <c r="B218" s="866" t="s">
        <v>187</v>
      </c>
      <c r="C218" s="942">
        <v>150000</v>
      </c>
      <c r="D218" s="868"/>
      <c r="E218" s="460" t="s">
        <v>18</v>
      </c>
      <c r="F218" s="869">
        <v>21876077</v>
      </c>
      <c r="G218" s="878">
        <v>173</v>
      </c>
    </row>
    <row r="219" spans="1:7" s="359" customFormat="1" ht="12.75">
      <c r="A219" s="472"/>
      <c r="B219" s="866" t="s">
        <v>6</v>
      </c>
      <c r="C219" s="942">
        <v>927803</v>
      </c>
      <c r="D219" s="868"/>
      <c r="E219" s="460" t="s">
        <v>63</v>
      </c>
      <c r="F219" s="869">
        <v>1320</v>
      </c>
      <c r="G219" s="877"/>
    </row>
    <row r="220" spans="1:7" s="359" customFormat="1" ht="38.25">
      <c r="A220" s="472"/>
      <c r="B220" s="871" t="s">
        <v>7</v>
      </c>
      <c r="C220" s="942">
        <v>927803</v>
      </c>
      <c r="D220" s="868"/>
      <c r="E220" s="461" t="s">
        <v>31</v>
      </c>
      <c r="F220" s="869">
        <v>49787562</v>
      </c>
      <c r="G220" s="877"/>
    </row>
    <row r="221" spans="1:7" s="359" customFormat="1" ht="25.5">
      <c r="A221" s="472"/>
      <c r="B221" s="873" t="s">
        <v>191</v>
      </c>
      <c r="C221" s="942">
        <v>927803</v>
      </c>
      <c r="D221" s="868"/>
      <c r="E221" s="460" t="s">
        <v>180</v>
      </c>
      <c r="F221" s="869">
        <v>49787562</v>
      </c>
      <c r="G221" s="877"/>
    </row>
    <row r="222" spans="1:7" s="359" customFormat="1" ht="25.5">
      <c r="A222" s="472"/>
      <c r="B222" s="861" t="s">
        <v>13</v>
      </c>
      <c r="C222" s="862">
        <v>82938791</v>
      </c>
      <c r="D222" s="473">
        <v>-173</v>
      </c>
      <c r="E222" s="879" t="s">
        <v>181</v>
      </c>
      <c r="F222" s="869">
        <v>49787562</v>
      </c>
      <c r="G222" s="872"/>
    </row>
    <row r="223" spans="1:7" s="359" customFormat="1">
      <c r="A223" s="472"/>
      <c r="B223" s="866" t="s">
        <v>14</v>
      </c>
      <c r="C223" s="867">
        <v>82938791</v>
      </c>
      <c r="D223" s="475">
        <v>-173</v>
      </c>
      <c r="E223" s="880"/>
      <c r="F223" s="881"/>
      <c r="G223" s="882"/>
    </row>
    <row r="224" spans="1:7" s="359" customFormat="1" ht="12.75">
      <c r="A224" s="472"/>
      <c r="B224" s="871" t="s">
        <v>53</v>
      </c>
      <c r="C224" s="867">
        <v>75733083</v>
      </c>
      <c r="D224" s="475"/>
      <c r="E224" s="786"/>
      <c r="F224" s="787"/>
      <c r="G224" s="883"/>
    </row>
    <row r="225" spans="1:7" s="359" customFormat="1" ht="12.75">
      <c r="A225" s="472"/>
      <c r="B225" s="873" t="s">
        <v>18</v>
      </c>
      <c r="C225" s="867">
        <v>446321</v>
      </c>
      <c r="D225" s="475"/>
      <c r="E225" s="786"/>
      <c r="F225" s="787"/>
      <c r="G225" s="883"/>
    </row>
    <row r="226" spans="1:7" s="359" customFormat="1" ht="12.75">
      <c r="A226" s="472"/>
      <c r="B226" s="873" t="s">
        <v>63</v>
      </c>
      <c r="C226" s="867">
        <v>75286762</v>
      </c>
      <c r="D226" s="475"/>
      <c r="E226" s="786"/>
      <c r="F226" s="787"/>
      <c r="G226" s="883"/>
    </row>
    <row r="227" spans="1:7" s="359" customFormat="1" ht="25.5">
      <c r="A227" s="472"/>
      <c r="B227" s="871" t="s">
        <v>31</v>
      </c>
      <c r="C227" s="867">
        <v>7205708</v>
      </c>
      <c r="D227" s="475">
        <v>-173</v>
      </c>
      <c r="E227" s="786"/>
      <c r="F227" s="787"/>
      <c r="G227" s="883"/>
    </row>
    <row r="228" spans="1:7" s="359" customFormat="1" ht="25.5">
      <c r="A228" s="472"/>
      <c r="B228" s="873" t="s">
        <v>32</v>
      </c>
      <c r="C228" s="867">
        <v>7074081</v>
      </c>
      <c r="D228" s="475">
        <v>-173</v>
      </c>
      <c r="E228" s="786"/>
      <c r="F228" s="787"/>
      <c r="G228" s="883"/>
    </row>
    <row r="229" spans="1:7" s="359" customFormat="1" ht="25.5">
      <c r="A229" s="472"/>
      <c r="B229" s="875" t="s">
        <v>204</v>
      </c>
      <c r="C229" s="867">
        <v>7074081</v>
      </c>
      <c r="D229" s="475">
        <v>-173</v>
      </c>
      <c r="E229" s="786"/>
      <c r="F229" s="787"/>
      <c r="G229" s="883"/>
    </row>
    <row r="230" spans="1:7" s="359" customFormat="1" ht="25.5">
      <c r="A230" s="472"/>
      <c r="B230" s="873" t="s">
        <v>38</v>
      </c>
      <c r="C230" s="867">
        <v>131627</v>
      </c>
      <c r="D230" s="475"/>
      <c r="E230" s="786"/>
      <c r="F230" s="787"/>
      <c r="G230" s="883"/>
    </row>
    <row r="231" spans="1:7" s="359" customFormat="1" ht="38.25">
      <c r="A231" s="472"/>
      <c r="B231" s="875" t="s">
        <v>90</v>
      </c>
      <c r="C231" s="867">
        <v>131627</v>
      </c>
      <c r="D231" s="475"/>
      <c r="E231" s="786"/>
      <c r="F231" s="787"/>
      <c r="G231" s="883"/>
    </row>
    <row r="232" spans="1:7" s="359" customFormat="1" ht="12.75">
      <c r="A232" s="472"/>
      <c r="B232" s="885" t="s">
        <v>22</v>
      </c>
      <c r="C232" s="867">
        <v>-3824232</v>
      </c>
      <c r="D232" s="475">
        <v>173</v>
      </c>
      <c r="E232" s="786"/>
      <c r="F232" s="787"/>
      <c r="G232" s="883"/>
    </row>
    <row r="233" spans="1:7" s="359" customFormat="1" ht="12.75">
      <c r="A233" s="472"/>
      <c r="B233" s="886" t="s">
        <v>23</v>
      </c>
      <c r="C233" s="867">
        <v>3824232</v>
      </c>
      <c r="D233" s="475">
        <v>-173</v>
      </c>
      <c r="E233" s="786"/>
      <c r="F233" s="787"/>
      <c r="G233" s="883"/>
    </row>
    <row r="234" spans="1:7" s="359" customFormat="1" ht="12.75">
      <c r="A234" s="472"/>
      <c r="B234" s="886" t="s">
        <v>24</v>
      </c>
      <c r="C234" s="867">
        <v>3824232</v>
      </c>
      <c r="D234" s="475">
        <v>-173</v>
      </c>
      <c r="E234" s="786"/>
      <c r="F234" s="787"/>
      <c r="G234" s="883"/>
    </row>
    <row r="235" spans="1:7" s="359" customFormat="1" ht="26.25" thickBot="1">
      <c r="A235" s="472"/>
      <c r="B235" s="943" t="s">
        <v>205</v>
      </c>
      <c r="C235" s="894">
        <v>3824232</v>
      </c>
      <c r="D235" s="935">
        <v>-173</v>
      </c>
      <c r="E235" s="786"/>
      <c r="F235" s="787"/>
      <c r="G235" s="883"/>
    </row>
    <row r="236" spans="1:7" s="359" customFormat="1" ht="27">
      <c r="A236" s="472"/>
      <c r="B236" s="860" t="s">
        <v>311</v>
      </c>
      <c r="C236" s="450"/>
      <c r="D236" s="451"/>
      <c r="E236" s="786"/>
      <c r="F236" s="787"/>
      <c r="G236" s="883"/>
    </row>
    <row r="237" spans="1:7" s="359" customFormat="1" ht="12.75">
      <c r="A237" s="472"/>
      <c r="B237" s="861" t="s">
        <v>186</v>
      </c>
      <c r="C237" s="862">
        <v>24263955</v>
      </c>
      <c r="D237" s="884">
        <v>-173</v>
      </c>
      <c r="E237" s="786"/>
      <c r="F237" s="787"/>
      <c r="G237" s="883"/>
    </row>
    <row r="238" spans="1:7" s="359" customFormat="1" ht="12.75">
      <c r="A238" s="472"/>
      <c r="B238" s="866" t="s">
        <v>187</v>
      </c>
      <c r="C238" s="867">
        <v>1026255</v>
      </c>
      <c r="D238" s="884"/>
      <c r="E238" s="786"/>
      <c r="F238" s="787"/>
      <c r="G238" s="883"/>
    </row>
    <row r="239" spans="1:7" s="359" customFormat="1" ht="25.5">
      <c r="A239" s="472"/>
      <c r="B239" s="866" t="s">
        <v>5</v>
      </c>
      <c r="C239" s="867">
        <v>16105</v>
      </c>
      <c r="D239" s="884"/>
      <c r="E239" s="786"/>
      <c r="F239" s="787"/>
      <c r="G239" s="883"/>
    </row>
    <row r="240" spans="1:7" s="359" customFormat="1" ht="12.75">
      <c r="A240" s="472"/>
      <c r="B240" s="866" t="s">
        <v>6</v>
      </c>
      <c r="C240" s="867">
        <v>23221595</v>
      </c>
      <c r="D240" s="890">
        <v>-173</v>
      </c>
      <c r="E240" s="786"/>
      <c r="F240" s="787"/>
      <c r="G240" s="883"/>
    </row>
    <row r="241" spans="1:7" s="359" customFormat="1" ht="12.75">
      <c r="A241" s="472"/>
      <c r="B241" s="871" t="s">
        <v>7</v>
      </c>
      <c r="C241" s="867">
        <v>23221595</v>
      </c>
      <c r="D241" s="890">
        <v>-173</v>
      </c>
      <c r="E241" s="786"/>
      <c r="F241" s="787"/>
      <c r="G241" s="883"/>
    </row>
    <row r="242" spans="1:7" s="359" customFormat="1" ht="25.5">
      <c r="A242" s="472"/>
      <c r="B242" s="873" t="s">
        <v>191</v>
      </c>
      <c r="C242" s="867">
        <v>3399157</v>
      </c>
      <c r="D242" s="891"/>
      <c r="E242" s="786"/>
      <c r="F242" s="787"/>
      <c r="G242" s="883"/>
    </row>
    <row r="243" spans="1:7" s="359" customFormat="1" ht="12.75">
      <c r="A243" s="472"/>
      <c r="B243" s="873" t="s">
        <v>193</v>
      </c>
      <c r="C243" s="867">
        <v>19822438</v>
      </c>
      <c r="D243" s="890">
        <v>-173</v>
      </c>
      <c r="E243" s="786"/>
      <c r="F243" s="787"/>
      <c r="G243" s="883"/>
    </row>
    <row r="244" spans="1:7" s="359" customFormat="1" ht="25.5">
      <c r="A244" s="472"/>
      <c r="B244" s="875" t="s">
        <v>195</v>
      </c>
      <c r="C244" s="867">
        <v>19822438</v>
      </c>
      <c r="D244" s="890">
        <v>-173</v>
      </c>
      <c r="E244" s="786"/>
      <c r="F244" s="787"/>
      <c r="G244" s="883"/>
    </row>
    <row r="245" spans="1:7" s="359" customFormat="1" ht="25.5">
      <c r="A245" s="472"/>
      <c r="B245" s="876" t="s">
        <v>197</v>
      </c>
      <c r="C245" s="867">
        <v>13966889</v>
      </c>
      <c r="D245" s="890"/>
      <c r="E245" s="786"/>
      <c r="F245" s="787"/>
      <c r="G245" s="883"/>
    </row>
    <row r="246" spans="1:7" s="359" customFormat="1" ht="25.5">
      <c r="A246" s="472"/>
      <c r="B246" s="876" t="s">
        <v>198</v>
      </c>
      <c r="C246" s="867">
        <v>689822</v>
      </c>
      <c r="D246" s="890"/>
      <c r="E246" s="786"/>
      <c r="F246" s="787"/>
      <c r="G246" s="883"/>
    </row>
    <row r="247" spans="1:7" s="359" customFormat="1" ht="25.5">
      <c r="A247" s="472"/>
      <c r="B247" s="876" t="s">
        <v>199</v>
      </c>
      <c r="C247" s="867">
        <v>412306</v>
      </c>
      <c r="D247" s="891">
        <v>-173</v>
      </c>
      <c r="E247" s="786"/>
      <c r="F247" s="787"/>
      <c r="G247" s="883"/>
    </row>
    <row r="248" spans="1:7" s="359" customFormat="1" ht="38.25">
      <c r="A248" s="472"/>
      <c r="B248" s="876" t="s">
        <v>200</v>
      </c>
      <c r="C248" s="867">
        <v>4753421</v>
      </c>
      <c r="D248" s="891"/>
      <c r="E248" s="786"/>
      <c r="F248" s="787"/>
      <c r="G248" s="883"/>
    </row>
    <row r="249" spans="1:7" s="359" customFormat="1" ht="12.75">
      <c r="A249" s="472"/>
      <c r="B249" s="861" t="s">
        <v>13</v>
      </c>
      <c r="C249" s="862">
        <v>24263955</v>
      </c>
      <c r="D249" s="884">
        <v>-173</v>
      </c>
      <c r="E249" s="786"/>
      <c r="F249" s="787"/>
      <c r="G249" s="883"/>
    </row>
    <row r="250" spans="1:7" s="359" customFormat="1" ht="12.75">
      <c r="A250" s="472"/>
      <c r="B250" s="866" t="s">
        <v>14</v>
      </c>
      <c r="C250" s="867">
        <v>21933049</v>
      </c>
      <c r="D250" s="890">
        <v>-173</v>
      </c>
      <c r="E250" s="786"/>
      <c r="F250" s="787"/>
      <c r="G250" s="883"/>
    </row>
    <row r="251" spans="1:7" s="359" customFormat="1" ht="12.75">
      <c r="A251" s="472"/>
      <c r="B251" s="871" t="s">
        <v>15</v>
      </c>
      <c r="C251" s="892">
        <v>21912735</v>
      </c>
      <c r="D251" s="890">
        <v>-173</v>
      </c>
      <c r="E251" s="786"/>
      <c r="F251" s="787"/>
      <c r="G251" s="883"/>
    </row>
    <row r="252" spans="1:7" s="359" customFormat="1" ht="12.75">
      <c r="A252" s="472"/>
      <c r="B252" s="873" t="s">
        <v>16</v>
      </c>
      <c r="C252" s="867">
        <v>15463536</v>
      </c>
      <c r="D252" s="890">
        <v>-173</v>
      </c>
      <c r="E252" s="786"/>
      <c r="F252" s="787"/>
      <c r="G252" s="883"/>
    </row>
    <row r="253" spans="1:7" s="359" customFormat="1" ht="12.75">
      <c r="A253" s="472"/>
      <c r="B253" s="873" t="s">
        <v>17</v>
      </c>
      <c r="C253" s="867">
        <v>6449199</v>
      </c>
      <c r="D253" s="890"/>
      <c r="E253" s="786"/>
      <c r="F253" s="787"/>
      <c r="G253" s="883"/>
    </row>
    <row r="254" spans="1:7" s="359" customFormat="1" ht="25.5">
      <c r="A254" s="472"/>
      <c r="B254" s="871" t="s">
        <v>43</v>
      </c>
      <c r="C254" s="867">
        <v>20314</v>
      </c>
      <c r="D254" s="884"/>
      <c r="E254" s="786"/>
      <c r="F254" s="787"/>
      <c r="G254" s="883"/>
    </row>
    <row r="255" spans="1:7" s="359" customFormat="1" ht="12.75">
      <c r="A255" s="472"/>
      <c r="B255" s="873" t="s">
        <v>44</v>
      </c>
      <c r="C255" s="867">
        <v>20314</v>
      </c>
      <c r="D255" s="890"/>
      <c r="E255" s="786"/>
      <c r="F255" s="787"/>
      <c r="G255" s="883"/>
    </row>
    <row r="256" spans="1:7" s="359" customFormat="1" ht="12.75">
      <c r="A256" s="472"/>
      <c r="B256" s="866" t="s">
        <v>20</v>
      </c>
      <c r="C256" s="867">
        <v>2330906</v>
      </c>
      <c r="D256" s="891"/>
      <c r="E256" s="786"/>
      <c r="F256" s="787"/>
      <c r="G256" s="883"/>
    </row>
    <row r="257" spans="1:8" s="359" customFormat="1" ht="13.5" thickBot="1">
      <c r="A257" s="472"/>
      <c r="B257" s="938" t="s">
        <v>21</v>
      </c>
      <c r="C257" s="894">
        <v>2330906</v>
      </c>
      <c r="D257" s="939"/>
      <c r="E257" s="795"/>
      <c r="F257" s="796"/>
      <c r="G257" s="940"/>
    </row>
    <row r="258" spans="1:8" s="702" customFormat="1" ht="178.9" customHeight="1" thickBot="1">
      <c r="A258" s="701"/>
      <c r="B258" s="1068" t="s">
        <v>317</v>
      </c>
      <c r="C258" s="1069"/>
      <c r="D258" s="1069"/>
      <c r="E258" s="1069"/>
      <c r="F258" s="1069"/>
      <c r="G258" s="1070"/>
    </row>
    <row r="259" spans="1:8" s="359" customFormat="1" ht="12.75">
      <c r="A259" s="472"/>
      <c r="B259" s="366"/>
      <c r="C259" s="360"/>
      <c r="D259" s="360"/>
      <c r="G259" s="471"/>
    </row>
    <row r="260" spans="1:8" s="359" customFormat="1">
      <c r="A260" s="954"/>
      <c r="B260" s="113" t="s">
        <v>73</v>
      </c>
      <c r="C260" s="360"/>
      <c r="D260" s="360"/>
      <c r="E260" s="153"/>
      <c r="F260" s="153"/>
      <c r="G260" s="471"/>
    </row>
    <row r="261" spans="1:8" s="359" customFormat="1" ht="15.75" thickBot="1">
      <c r="A261" s="954"/>
      <c r="B261" s="113"/>
      <c r="C261" s="360"/>
      <c r="D261" s="360"/>
      <c r="E261" s="153"/>
      <c r="F261" s="153"/>
      <c r="G261" s="471"/>
    </row>
    <row r="262" spans="1:8" s="359" customFormat="1" ht="13.5">
      <c r="A262" s="954">
        <f>A207</f>
        <v>15</v>
      </c>
      <c r="B262" s="853" t="s">
        <v>184</v>
      </c>
      <c r="C262" s="898"/>
      <c r="D262" s="899"/>
      <c r="E262" s="856" t="s">
        <v>46</v>
      </c>
      <c r="F262" s="857"/>
      <c r="G262" s="446"/>
      <c r="H262" s="362" t="s">
        <v>41</v>
      </c>
    </row>
    <row r="263" spans="1:8" s="359" customFormat="1">
      <c r="A263" s="472"/>
      <c r="B263" s="858" t="s">
        <v>42</v>
      </c>
      <c r="C263" s="900"/>
      <c r="D263" s="901"/>
      <c r="E263" s="449" t="s">
        <v>42</v>
      </c>
      <c r="F263" s="447"/>
      <c r="G263" s="448"/>
      <c r="H263" s="153"/>
    </row>
    <row r="264" spans="1:8" s="359" customFormat="1" ht="12.75">
      <c r="A264" s="472"/>
      <c r="B264" s="902" t="s">
        <v>84</v>
      </c>
      <c r="C264" s="900"/>
      <c r="D264" s="901"/>
      <c r="E264" s="903" t="s">
        <v>84</v>
      </c>
      <c r="F264" s="904"/>
      <c r="G264" s="905"/>
    </row>
    <row r="265" spans="1:8" s="359" customFormat="1" ht="12.75">
      <c r="A265" s="472"/>
      <c r="B265" s="906" t="s">
        <v>49</v>
      </c>
      <c r="C265" s="900"/>
      <c r="D265" s="901"/>
      <c r="E265" s="907" t="s">
        <v>49</v>
      </c>
      <c r="F265" s="904"/>
      <c r="G265" s="905"/>
    </row>
    <row r="266" spans="1:8" s="359" customFormat="1" ht="12.75">
      <c r="A266" s="472"/>
      <c r="B266" s="908" t="s">
        <v>186</v>
      </c>
      <c r="C266" s="909">
        <v>3437530586</v>
      </c>
      <c r="D266" s="910">
        <v>0</v>
      </c>
      <c r="E266" s="452" t="s">
        <v>4</v>
      </c>
      <c r="F266" s="874">
        <f>F267+F268+F276</f>
        <v>878302035</v>
      </c>
      <c r="G266" s="911">
        <v>173</v>
      </c>
    </row>
    <row r="267" spans="1:8" s="359" customFormat="1" ht="25.5">
      <c r="A267" s="472"/>
      <c r="B267" s="912" t="s">
        <v>98</v>
      </c>
      <c r="C267" s="913">
        <v>3133344030</v>
      </c>
      <c r="D267" s="901"/>
      <c r="E267" s="462" t="s">
        <v>5</v>
      </c>
      <c r="F267" s="869">
        <v>7737228</v>
      </c>
      <c r="G267" s="911"/>
    </row>
    <row r="268" spans="1:8" s="359" customFormat="1" ht="12.75">
      <c r="A268" s="472"/>
      <c r="B268" s="914" t="s">
        <v>188</v>
      </c>
      <c r="C268" s="913">
        <v>3133344030</v>
      </c>
      <c r="D268" s="901"/>
      <c r="E268" s="462" t="s">
        <v>6</v>
      </c>
      <c r="F268" s="869">
        <f>F269+F273</f>
        <v>199932</v>
      </c>
      <c r="G268" s="911"/>
    </row>
    <row r="269" spans="1:8" s="359" customFormat="1" ht="12.75">
      <c r="A269" s="472"/>
      <c r="B269" s="912" t="s">
        <v>187</v>
      </c>
      <c r="C269" s="913">
        <v>60333819</v>
      </c>
      <c r="D269" s="901"/>
      <c r="E269" s="463" t="s">
        <v>7</v>
      </c>
      <c r="F269" s="869">
        <f>F270</f>
        <v>92122</v>
      </c>
      <c r="G269" s="911"/>
    </row>
    <row r="270" spans="1:8" s="359" customFormat="1" ht="25.5">
      <c r="A270" s="472"/>
      <c r="B270" s="912" t="s">
        <v>5</v>
      </c>
      <c r="C270" s="913">
        <v>16105</v>
      </c>
      <c r="D270" s="901"/>
      <c r="E270" s="464" t="s">
        <v>8</v>
      </c>
      <c r="F270" s="869">
        <f>F271</f>
        <v>92122</v>
      </c>
      <c r="G270" s="911"/>
    </row>
    <row r="271" spans="1:8" s="359" customFormat="1" ht="25.5">
      <c r="A271" s="472"/>
      <c r="B271" s="912" t="s">
        <v>6</v>
      </c>
      <c r="C271" s="913">
        <v>243836632</v>
      </c>
      <c r="D271" s="901"/>
      <c r="E271" s="465" t="s">
        <v>9</v>
      </c>
      <c r="F271" s="869">
        <f>F272</f>
        <v>92122</v>
      </c>
      <c r="G271" s="911"/>
    </row>
    <row r="272" spans="1:8" s="359" customFormat="1" ht="38.25">
      <c r="A272" s="472"/>
      <c r="B272" s="914" t="s">
        <v>7</v>
      </c>
      <c r="C272" s="913">
        <v>243836632</v>
      </c>
      <c r="D272" s="901"/>
      <c r="E272" s="466" t="s">
        <v>10</v>
      </c>
      <c r="F272" s="869">
        <v>92122</v>
      </c>
      <c r="G272" s="911"/>
    </row>
    <row r="273" spans="1:7" s="359" customFormat="1" ht="12.75">
      <c r="A273" s="472"/>
      <c r="B273" s="908" t="s">
        <v>13</v>
      </c>
      <c r="C273" s="909">
        <v>3387127470</v>
      </c>
      <c r="D273" s="884">
        <v>-173</v>
      </c>
      <c r="E273" s="463" t="s">
        <v>182</v>
      </c>
      <c r="F273" s="869">
        <f>F274</f>
        <v>107810</v>
      </c>
      <c r="G273" s="911"/>
    </row>
    <row r="274" spans="1:7" s="359" customFormat="1" ht="25.5">
      <c r="A274" s="472"/>
      <c r="B274" s="912" t="s">
        <v>14</v>
      </c>
      <c r="C274" s="913">
        <v>3384796564</v>
      </c>
      <c r="D274" s="890">
        <v>-173</v>
      </c>
      <c r="E274" s="467" t="s">
        <v>55</v>
      </c>
      <c r="F274" s="869">
        <f>F275</f>
        <v>107810</v>
      </c>
      <c r="G274" s="911"/>
    </row>
    <row r="275" spans="1:7" s="359" customFormat="1" ht="25.5">
      <c r="A275" s="472"/>
      <c r="B275" s="914" t="s">
        <v>15</v>
      </c>
      <c r="C275" s="913">
        <v>23292063</v>
      </c>
      <c r="D275" s="890">
        <v>-173</v>
      </c>
      <c r="E275" s="466" t="s">
        <v>56</v>
      </c>
      <c r="F275" s="869">
        <v>107810</v>
      </c>
      <c r="G275" s="911"/>
    </row>
    <row r="276" spans="1:7" s="359" customFormat="1" ht="12.75">
      <c r="A276" s="472"/>
      <c r="B276" s="915" t="s">
        <v>16</v>
      </c>
      <c r="C276" s="913">
        <v>16704150</v>
      </c>
      <c r="D276" s="890">
        <v>-173</v>
      </c>
      <c r="E276" s="453" t="s">
        <v>11</v>
      </c>
      <c r="F276" s="869">
        <f>F277</f>
        <v>870364875</v>
      </c>
      <c r="G276" s="877">
        <v>173</v>
      </c>
    </row>
    <row r="277" spans="1:7" s="359" customFormat="1" ht="25.5">
      <c r="A277" s="472"/>
      <c r="B277" s="915" t="s">
        <v>17</v>
      </c>
      <c r="C277" s="913">
        <v>6587913</v>
      </c>
      <c r="D277" s="901"/>
      <c r="E277" s="455" t="s">
        <v>12</v>
      </c>
      <c r="F277" s="869">
        <v>870364875</v>
      </c>
      <c r="G277" s="877">
        <v>173</v>
      </c>
    </row>
    <row r="278" spans="1:7" s="359" customFormat="1" ht="12.75">
      <c r="A278" s="472"/>
      <c r="B278" s="914" t="s">
        <v>53</v>
      </c>
      <c r="C278" s="913">
        <v>3355609982</v>
      </c>
      <c r="D278" s="890"/>
      <c r="E278" s="452" t="s">
        <v>179</v>
      </c>
      <c r="F278" s="874">
        <f>F279+F293</f>
        <v>878302035</v>
      </c>
      <c r="G278" s="911">
        <v>173</v>
      </c>
    </row>
    <row r="279" spans="1:7" s="359" customFormat="1" ht="12.75">
      <c r="A279" s="472"/>
      <c r="B279" s="915" t="s">
        <v>18</v>
      </c>
      <c r="C279" s="913">
        <v>2193380</v>
      </c>
      <c r="D279" s="890"/>
      <c r="E279" s="454" t="s">
        <v>14</v>
      </c>
      <c r="F279" s="869">
        <f>F280+F283+F286+F288</f>
        <v>869417989</v>
      </c>
      <c r="G279" s="877">
        <v>173</v>
      </c>
    </row>
    <row r="280" spans="1:7" s="359" customFormat="1" ht="12.75">
      <c r="A280" s="472"/>
      <c r="B280" s="915" t="s">
        <v>63</v>
      </c>
      <c r="C280" s="913">
        <v>3353416602</v>
      </c>
      <c r="D280" s="890"/>
      <c r="E280" s="456" t="s">
        <v>15</v>
      </c>
      <c r="F280" s="869">
        <f>F281+F282</f>
        <v>78587228</v>
      </c>
      <c r="G280" s="877"/>
    </row>
    <row r="281" spans="1:7" s="359" customFormat="1" ht="25.5">
      <c r="A281" s="472"/>
      <c r="B281" s="914" t="s">
        <v>43</v>
      </c>
      <c r="C281" s="913">
        <v>20314</v>
      </c>
      <c r="D281" s="901"/>
      <c r="E281" s="468" t="s">
        <v>16</v>
      </c>
      <c r="F281" s="869">
        <v>61001667</v>
      </c>
      <c r="G281" s="877"/>
    </row>
    <row r="282" spans="1:7" s="359" customFormat="1" ht="12.75">
      <c r="A282" s="472"/>
      <c r="B282" s="915" t="s">
        <v>44</v>
      </c>
      <c r="C282" s="913">
        <v>20314</v>
      </c>
      <c r="D282" s="901"/>
      <c r="E282" s="468" t="s">
        <v>17</v>
      </c>
      <c r="F282" s="869">
        <v>17585561</v>
      </c>
      <c r="G282" s="877"/>
    </row>
    <row r="283" spans="1:7" s="359" customFormat="1" ht="25.5">
      <c r="A283" s="472"/>
      <c r="B283" s="914" t="s">
        <v>31</v>
      </c>
      <c r="C283" s="913">
        <v>5874205</v>
      </c>
      <c r="D283" s="901"/>
      <c r="E283" s="914" t="s">
        <v>53</v>
      </c>
      <c r="F283" s="869">
        <f>F284+F285</f>
        <v>497687451</v>
      </c>
      <c r="G283" s="877">
        <v>173</v>
      </c>
    </row>
    <row r="284" spans="1:7" s="359" customFormat="1" ht="25.5">
      <c r="A284" s="472"/>
      <c r="B284" s="915" t="s">
        <v>38</v>
      </c>
      <c r="C284" s="913">
        <v>5874205</v>
      </c>
      <c r="D284" s="901"/>
      <c r="E284" s="468" t="s">
        <v>18</v>
      </c>
      <c r="F284" s="869">
        <v>24913176</v>
      </c>
      <c r="G284" s="877">
        <v>173</v>
      </c>
    </row>
    <row r="285" spans="1:7" s="359" customFormat="1" ht="25.5">
      <c r="A285" s="472"/>
      <c r="B285" s="916" t="s">
        <v>51</v>
      </c>
      <c r="C285" s="913">
        <v>5742578</v>
      </c>
      <c r="D285" s="901"/>
      <c r="E285" s="468" t="s">
        <v>63</v>
      </c>
      <c r="F285" s="869">
        <v>472774275</v>
      </c>
      <c r="G285" s="877"/>
    </row>
    <row r="286" spans="1:7" s="359" customFormat="1" ht="38.25">
      <c r="A286" s="472"/>
      <c r="B286" s="916" t="s">
        <v>90</v>
      </c>
      <c r="C286" s="913">
        <v>131627</v>
      </c>
      <c r="D286" s="901"/>
      <c r="E286" s="456" t="s">
        <v>43</v>
      </c>
      <c r="F286" s="869">
        <f>F287</f>
        <v>179787</v>
      </c>
      <c r="G286" s="877"/>
    </row>
    <row r="287" spans="1:7" s="359" customFormat="1" ht="12.75">
      <c r="A287" s="472"/>
      <c r="B287" s="912" t="s">
        <v>20</v>
      </c>
      <c r="C287" s="913">
        <v>2330906</v>
      </c>
      <c r="D287" s="901"/>
      <c r="E287" s="468" t="s">
        <v>44</v>
      </c>
      <c r="F287" s="869">
        <v>179787</v>
      </c>
      <c r="G287" s="877"/>
    </row>
    <row r="288" spans="1:7" s="359" customFormat="1" ht="38.25">
      <c r="A288" s="472"/>
      <c r="B288" s="914" t="s">
        <v>21</v>
      </c>
      <c r="C288" s="913">
        <v>2330906</v>
      </c>
      <c r="D288" s="901"/>
      <c r="E288" s="469" t="s">
        <v>31</v>
      </c>
      <c r="F288" s="917">
        <f>F289+F291</f>
        <v>292963523</v>
      </c>
      <c r="G288" s="918"/>
    </row>
    <row r="289" spans="1:8" s="359" customFormat="1" ht="25.5">
      <c r="A289" s="472"/>
      <c r="B289" s="919" t="s">
        <v>22</v>
      </c>
      <c r="C289" s="913">
        <v>50403116</v>
      </c>
      <c r="D289" s="890">
        <v>173</v>
      </c>
      <c r="E289" s="468" t="s">
        <v>183</v>
      </c>
      <c r="F289" s="869">
        <f>F290</f>
        <v>242175961</v>
      </c>
      <c r="G289" s="877"/>
    </row>
    <row r="290" spans="1:8" s="359" customFormat="1" ht="38.25">
      <c r="A290" s="472"/>
      <c r="B290" s="920" t="s">
        <v>23</v>
      </c>
      <c r="C290" s="913">
        <v>-50403116</v>
      </c>
      <c r="D290" s="890">
        <v>-173</v>
      </c>
      <c r="E290" s="470" t="s">
        <v>19</v>
      </c>
      <c r="F290" s="869">
        <v>242175961</v>
      </c>
      <c r="G290" s="877"/>
    </row>
    <row r="291" spans="1:8" s="359" customFormat="1" ht="25.5">
      <c r="A291" s="472"/>
      <c r="B291" s="912" t="s">
        <v>24</v>
      </c>
      <c r="C291" s="913">
        <v>-50403116</v>
      </c>
      <c r="D291" s="890">
        <v>-173</v>
      </c>
      <c r="E291" s="468" t="s">
        <v>180</v>
      </c>
      <c r="F291" s="869">
        <f>F292</f>
        <v>50787562</v>
      </c>
      <c r="G291" s="877"/>
    </row>
    <row r="292" spans="1:8" s="359" customFormat="1" ht="25.5">
      <c r="A292" s="472"/>
      <c r="B292" s="921" t="s">
        <v>205</v>
      </c>
      <c r="C292" s="913">
        <v>-50403116</v>
      </c>
      <c r="D292" s="922">
        <v>-173</v>
      </c>
      <c r="E292" s="470" t="s">
        <v>181</v>
      </c>
      <c r="F292" s="869">
        <v>50787562</v>
      </c>
      <c r="G292" s="877"/>
    </row>
    <row r="293" spans="1:8" s="359" customFormat="1">
      <c r="A293" s="472"/>
      <c r="B293" s="880"/>
      <c r="C293" s="881"/>
      <c r="D293" s="882"/>
      <c r="E293" s="454" t="s">
        <v>20</v>
      </c>
      <c r="F293" s="869">
        <f>F294+F295</f>
        <v>8884046</v>
      </c>
      <c r="G293" s="877"/>
    </row>
    <row r="294" spans="1:8" s="359" customFormat="1">
      <c r="A294" s="472"/>
      <c r="B294" s="880"/>
      <c r="C294" s="881"/>
      <c r="D294" s="882"/>
      <c r="E294" s="456" t="s">
        <v>21</v>
      </c>
      <c r="F294" s="869">
        <v>7529619</v>
      </c>
      <c r="G294" s="877"/>
    </row>
    <row r="295" spans="1:8" s="359" customFormat="1">
      <c r="A295" s="472"/>
      <c r="B295" s="880"/>
      <c r="C295" s="881"/>
      <c r="D295" s="882"/>
      <c r="E295" s="456" t="s">
        <v>35</v>
      </c>
      <c r="F295" s="869">
        <f>F297</f>
        <v>1354427</v>
      </c>
      <c r="G295" s="877"/>
    </row>
    <row r="296" spans="1:8" s="359" customFormat="1">
      <c r="A296" s="472"/>
      <c r="B296" s="880"/>
      <c r="C296" s="881"/>
      <c r="D296" s="882"/>
      <c r="E296" s="456" t="s">
        <v>45</v>
      </c>
      <c r="F296" s="869">
        <f>F297</f>
        <v>1354427</v>
      </c>
      <c r="G296" s="877"/>
    </row>
    <row r="297" spans="1:8" s="359" customFormat="1" ht="26.25" thickBot="1">
      <c r="A297" s="472"/>
      <c r="B297" s="757"/>
      <c r="C297" s="896"/>
      <c r="D297" s="897"/>
      <c r="E297" s="923" t="s">
        <v>57</v>
      </c>
      <c r="F297" s="924">
        <v>1354427</v>
      </c>
      <c r="G297" s="925"/>
    </row>
    <row r="298" spans="1:8" s="702" customFormat="1" ht="190.9" customHeight="1" thickBot="1">
      <c r="A298" s="701"/>
      <c r="B298" s="1068" t="s">
        <v>318</v>
      </c>
      <c r="C298" s="1069"/>
      <c r="D298" s="1069"/>
      <c r="E298" s="1069"/>
      <c r="F298" s="1069"/>
      <c r="G298" s="1070"/>
    </row>
    <row r="299" spans="1:8" s="359" customFormat="1" ht="12.75">
      <c r="A299" s="472"/>
      <c r="B299" s="366"/>
      <c r="C299" s="360"/>
      <c r="D299" s="360"/>
      <c r="G299" s="471"/>
    </row>
    <row r="300" spans="1:8" s="359" customFormat="1" ht="12.75">
      <c r="A300" s="954"/>
      <c r="B300" s="107" t="s">
        <v>72</v>
      </c>
      <c r="C300" s="360"/>
      <c r="D300" s="360"/>
      <c r="G300" s="471"/>
    </row>
    <row r="301" spans="1:8" s="359" customFormat="1" ht="13.5" thickBot="1">
      <c r="A301" s="954"/>
      <c r="B301" s="107"/>
      <c r="C301" s="360"/>
      <c r="D301" s="360"/>
      <c r="G301" s="471"/>
    </row>
    <row r="302" spans="1:8" s="359" customFormat="1" ht="13.5">
      <c r="A302" s="954">
        <f>A207+1</f>
        <v>16</v>
      </c>
      <c r="B302" s="853" t="s">
        <v>184</v>
      </c>
      <c r="C302" s="854"/>
      <c r="D302" s="855"/>
      <c r="E302" s="856" t="s">
        <v>177</v>
      </c>
      <c r="F302" s="857"/>
      <c r="G302" s="446"/>
      <c r="H302" s="362" t="s">
        <v>41</v>
      </c>
    </row>
    <row r="303" spans="1:8" s="359" customFormat="1">
      <c r="A303" s="472"/>
      <c r="B303" s="858" t="s">
        <v>185</v>
      </c>
      <c r="C303" s="859"/>
      <c r="D303" s="474"/>
      <c r="E303" s="449" t="s">
        <v>3</v>
      </c>
      <c r="F303" s="447"/>
      <c r="G303" s="448"/>
      <c r="H303" s="153"/>
    </row>
    <row r="304" spans="1:8" s="359" customFormat="1" ht="27">
      <c r="A304" s="472"/>
      <c r="B304" s="860" t="s">
        <v>319</v>
      </c>
      <c r="C304" s="450"/>
      <c r="D304" s="451"/>
      <c r="E304" s="860" t="s">
        <v>178</v>
      </c>
      <c r="F304" s="450"/>
      <c r="G304" s="451"/>
    </row>
    <row r="305" spans="1:7" s="359" customFormat="1" ht="12.75">
      <c r="A305" s="472"/>
      <c r="B305" s="861" t="s">
        <v>186</v>
      </c>
      <c r="C305" s="941">
        <v>937155797</v>
      </c>
      <c r="D305" s="863">
        <v>0</v>
      </c>
      <c r="E305" s="452" t="s">
        <v>4</v>
      </c>
      <c r="F305" s="864">
        <v>71736562</v>
      </c>
      <c r="G305" s="865">
        <v>1995</v>
      </c>
    </row>
    <row r="306" spans="1:7" s="359" customFormat="1" ht="12.75">
      <c r="A306" s="472"/>
      <c r="B306" s="866" t="s">
        <v>98</v>
      </c>
      <c r="C306" s="942">
        <v>900297148</v>
      </c>
      <c r="D306" s="868"/>
      <c r="E306" s="454" t="s">
        <v>11</v>
      </c>
      <c r="F306" s="869">
        <v>71736562</v>
      </c>
      <c r="G306" s="870">
        <v>1995</v>
      </c>
    </row>
    <row r="307" spans="1:7" s="359" customFormat="1" ht="25.5">
      <c r="A307" s="472"/>
      <c r="B307" s="871" t="s">
        <v>188</v>
      </c>
      <c r="C307" s="942">
        <v>900297148</v>
      </c>
      <c r="D307" s="868"/>
      <c r="E307" s="456" t="s">
        <v>12</v>
      </c>
      <c r="F307" s="869">
        <v>71736562</v>
      </c>
      <c r="G307" s="870">
        <v>1995</v>
      </c>
    </row>
    <row r="308" spans="1:7" s="359" customFormat="1" ht="12.75">
      <c r="A308" s="472"/>
      <c r="B308" s="873" t="s">
        <v>189</v>
      </c>
      <c r="C308" s="942">
        <v>900297148</v>
      </c>
      <c r="D308" s="868"/>
      <c r="E308" s="452" t="s">
        <v>179</v>
      </c>
      <c r="F308" s="874">
        <v>71736562</v>
      </c>
      <c r="G308" s="865">
        <v>1995</v>
      </c>
    </row>
    <row r="309" spans="1:7" s="359" customFormat="1" ht="12.75">
      <c r="A309" s="472"/>
      <c r="B309" s="875" t="s">
        <v>190</v>
      </c>
      <c r="C309" s="942">
        <v>15000</v>
      </c>
      <c r="D309" s="868"/>
      <c r="E309" s="454" t="s">
        <v>14</v>
      </c>
      <c r="F309" s="869">
        <v>71736562</v>
      </c>
      <c r="G309" s="870">
        <v>1995</v>
      </c>
    </row>
    <row r="310" spans="1:7" s="359" customFormat="1" ht="38.25">
      <c r="A310" s="472"/>
      <c r="B310" s="876" t="s">
        <v>212</v>
      </c>
      <c r="C310" s="942">
        <v>15000</v>
      </c>
      <c r="D310" s="868"/>
      <c r="E310" s="456" t="s">
        <v>15</v>
      </c>
      <c r="F310" s="869">
        <v>71603</v>
      </c>
      <c r="G310" s="870"/>
    </row>
    <row r="311" spans="1:7" s="359" customFormat="1" ht="25.5">
      <c r="A311" s="472"/>
      <c r="B311" s="875" t="s">
        <v>194</v>
      </c>
      <c r="C311" s="942">
        <v>900282148</v>
      </c>
      <c r="D311" s="868"/>
      <c r="E311" s="458" t="s">
        <v>17</v>
      </c>
      <c r="F311" s="869">
        <v>71603</v>
      </c>
      <c r="G311" s="870"/>
    </row>
    <row r="312" spans="1:7" s="359" customFormat="1" ht="38.25">
      <c r="A312" s="472"/>
      <c r="B312" s="876" t="s">
        <v>213</v>
      </c>
      <c r="C312" s="942">
        <v>900282148</v>
      </c>
      <c r="D312" s="868"/>
      <c r="E312" s="459" t="s">
        <v>53</v>
      </c>
      <c r="F312" s="869">
        <v>21877397</v>
      </c>
      <c r="G312" s="877">
        <v>1995</v>
      </c>
    </row>
    <row r="313" spans="1:7" s="359" customFormat="1" ht="12.75">
      <c r="A313" s="472"/>
      <c r="B313" s="866" t="s">
        <v>187</v>
      </c>
      <c r="C313" s="942">
        <v>1395560</v>
      </c>
      <c r="D313" s="868"/>
      <c r="E313" s="460" t="s">
        <v>18</v>
      </c>
      <c r="F313" s="869">
        <v>21876077</v>
      </c>
      <c r="G313" s="878">
        <v>1995</v>
      </c>
    </row>
    <row r="314" spans="1:7" s="359" customFormat="1" ht="12.75">
      <c r="A314" s="472"/>
      <c r="B314" s="866" t="s">
        <v>6</v>
      </c>
      <c r="C314" s="942">
        <v>35463089</v>
      </c>
      <c r="D314" s="868"/>
      <c r="E314" s="460" t="s">
        <v>63</v>
      </c>
      <c r="F314" s="869">
        <v>1320</v>
      </c>
      <c r="G314" s="877"/>
    </row>
    <row r="315" spans="1:7" s="359" customFormat="1" ht="38.25">
      <c r="A315" s="472"/>
      <c r="B315" s="871" t="s">
        <v>7</v>
      </c>
      <c r="C315" s="942">
        <v>35463089</v>
      </c>
      <c r="D315" s="868"/>
      <c r="E315" s="461" t="s">
        <v>31</v>
      </c>
      <c r="F315" s="869">
        <v>49787562</v>
      </c>
      <c r="G315" s="877"/>
    </row>
    <row r="316" spans="1:7" s="359" customFormat="1" ht="25.5">
      <c r="A316" s="472"/>
      <c r="B316" s="873" t="s">
        <v>191</v>
      </c>
      <c r="C316" s="942">
        <v>33183606</v>
      </c>
      <c r="D316" s="868"/>
      <c r="E316" s="460" t="s">
        <v>180</v>
      </c>
      <c r="F316" s="869">
        <v>49787562</v>
      </c>
      <c r="G316" s="877"/>
    </row>
    <row r="317" spans="1:7" s="359" customFormat="1" ht="25.5">
      <c r="A317" s="472"/>
      <c r="B317" s="873" t="s">
        <v>193</v>
      </c>
      <c r="C317" s="942">
        <v>2279483</v>
      </c>
      <c r="D317" s="473"/>
      <c r="E317" s="879" t="s">
        <v>181</v>
      </c>
      <c r="F317" s="869">
        <v>49787562</v>
      </c>
      <c r="G317" s="872"/>
    </row>
    <row r="318" spans="1:7" s="359" customFormat="1" ht="27" customHeight="1">
      <c r="A318" s="472"/>
      <c r="B318" s="875" t="s">
        <v>214</v>
      </c>
      <c r="C318" s="942">
        <v>2279483</v>
      </c>
      <c r="D318" s="475"/>
      <c r="E318" s="880"/>
      <c r="F318" s="881"/>
      <c r="G318" s="882"/>
    </row>
    <row r="319" spans="1:7" s="359" customFormat="1" ht="12.75">
      <c r="A319" s="472"/>
      <c r="B319" s="861" t="s">
        <v>13</v>
      </c>
      <c r="C319" s="941">
        <v>920868390</v>
      </c>
      <c r="D319" s="473">
        <v>-1995</v>
      </c>
      <c r="E319" s="786"/>
      <c r="F319" s="787"/>
      <c r="G319" s="883"/>
    </row>
    <row r="320" spans="1:7" s="359" customFormat="1" ht="12.75">
      <c r="A320" s="472"/>
      <c r="B320" s="866" t="s">
        <v>14</v>
      </c>
      <c r="C320" s="942">
        <v>920868390</v>
      </c>
      <c r="D320" s="475">
        <v>-1995</v>
      </c>
      <c r="E320" s="786"/>
      <c r="F320" s="787"/>
      <c r="G320" s="883"/>
    </row>
    <row r="321" spans="1:7" s="359" customFormat="1" ht="12.75">
      <c r="A321" s="472"/>
      <c r="B321" s="871" t="s">
        <v>53</v>
      </c>
      <c r="C321" s="942">
        <v>741514369</v>
      </c>
      <c r="D321" s="475"/>
      <c r="E321" s="786"/>
      <c r="F321" s="787"/>
      <c r="G321" s="883"/>
    </row>
    <row r="322" spans="1:7" s="359" customFormat="1" ht="12.75">
      <c r="A322" s="472"/>
      <c r="B322" s="873" t="s">
        <v>63</v>
      </c>
      <c r="C322" s="867">
        <v>741514369</v>
      </c>
      <c r="D322" s="475"/>
      <c r="E322" s="786"/>
      <c r="F322" s="787"/>
      <c r="G322" s="883"/>
    </row>
    <row r="323" spans="1:7" s="359" customFormat="1" ht="25.5">
      <c r="A323" s="472"/>
      <c r="B323" s="871" t="s">
        <v>31</v>
      </c>
      <c r="C323" s="867">
        <v>179354021</v>
      </c>
      <c r="D323" s="475">
        <v>-1995</v>
      </c>
      <c r="E323" s="786"/>
      <c r="F323" s="787"/>
      <c r="G323" s="883"/>
    </row>
    <row r="324" spans="1:7" s="359" customFormat="1" ht="25.5">
      <c r="A324" s="472"/>
      <c r="B324" s="873" t="s">
        <v>32</v>
      </c>
      <c r="C324" s="867">
        <v>179354021</v>
      </c>
      <c r="D324" s="475">
        <v>-1995</v>
      </c>
      <c r="E324" s="786"/>
      <c r="F324" s="787"/>
      <c r="G324" s="883"/>
    </row>
    <row r="325" spans="1:7" s="359" customFormat="1" ht="25.5">
      <c r="A325" s="472"/>
      <c r="B325" s="875" t="s">
        <v>204</v>
      </c>
      <c r="C325" s="867">
        <v>179354021</v>
      </c>
      <c r="D325" s="475">
        <v>-1995</v>
      </c>
      <c r="E325" s="786"/>
      <c r="F325" s="787"/>
      <c r="G325" s="883"/>
    </row>
    <row r="326" spans="1:7" s="359" customFormat="1" ht="12.75">
      <c r="A326" s="472"/>
      <c r="B326" s="885" t="s">
        <v>22</v>
      </c>
      <c r="C326" s="867">
        <v>16287407</v>
      </c>
      <c r="D326" s="475">
        <v>1995</v>
      </c>
      <c r="E326" s="786"/>
      <c r="F326" s="787"/>
      <c r="G326" s="883"/>
    </row>
    <row r="327" spans="1:7" s="359" customFormat="1" ht="12.75">
      <c r="A327" s="472"/>
      <c r="B327" s="886" t="s">
        <v>23</v>
      </c>
      <c r="C327" s="867">
        <v>-16287407</v>
      </c>
      <c r="D327" s="475">
        <v>-1995</v>
      </c>
      <c r="E327" s="786"/>
      <c r="F327" s="787"/>
      <c r="G327" s="883"/>
    </row>
    <row r="328" spans="1:7" s="359" customFormat="1" ht="12.75">
      <c r="A328" s="472"/>
      <c r="B328" s="886" t="s">
        <v>24</v>
      </c>
      <c r="C328" s="867">
        <v>-16287407</v>
      </c>
      <c r="D328" s="475">
        <v>-1995</v>
      </c>
      <c r="E328" s="786"/>
      <c r="F328" s="787"/>
      <c r="G328" s="883"/>
    </row>
    <row r="329" spans="1:7" s="359" customFormat="1" ht="26.25" thickBot="1">
      <c r="A329" s="472"/>
      <c r="B329" s="943" t="s">
        <v>205</v>
      </c>
      <c r="C329" s="894">
        <v>-16287407</v>
      </c>
      <c r="D329" s="889">
        <v>-1995</v>
      </c>
      <c r="E329" s="786"/>
      <c r="F329" s="787"/>
      <c r="G329" s="883"/>
    </row>
    <row r="330" spans="1:7" s="359" customFormat="1" ht="27">
      <c r="A330" s="472"/>
      <c r="B330" s="860" t="s">
        <v>311</v>
      </c>
      <c r="C330" s="450"/>
      <c r="D330" s="944"/>
      <c r="E330" s="786"/>
      <c r="F330" s="787"/>
      <c r="G330" s="883"/>
    </row>
    <row r="331" spans="1:7" s="359" customFormat="1" ht="12.75">
      <c r="A331" s="472"/>
      <c r="B331" s="861" t="s">
        <v>186</v>
      </c>
      <c r="C331" s="862">
        <v>24263955</v>
      </c>
      <c r="D331" s="884">
        <v>-1995</v>
      </c>
      <c r="E331" s="786"/>
      <c r="F331" s="787"/>
      <c r="G331" s="883"/>
    </row>
    <row r="332" spans="1:7" s="359" customFormat="1" ht="12.75">
      <c r="A332" s="472"/>
      <c r="B332" s="866" t="s">
        <v>187</v>
      </c>
      <c r="C332" s="867">
        <v>1026255</v>
      </c>
      <c r="D332" s="884"/>
      <c r="E332" s="786"/>
      <c r="F332" s="787"/>
      <c r="G332" s="883"/>
    </row>
    <row r="333" spans="1:7" s="359" customFormat="1" ht="25.5">
      <c r="A333" s="472"/>
      <c r="B333" s="866" t="s">
        <v>5</v>
      </c>
      <c r="C333" s="867">
        <v>16105</v>
      </c>
      <c r="D333" s="884"/>
      <c r="E333" s="786"/>
      <c r="F333" s="787"/>
      <c r="G333" s="883"/>
    </row>
    <row r="334" spans="1:7" s="359" customFormat="1" ht="12.75">
      <c r="A334" s="472"/>
      <c r="B334" s="866" t="s">
        <v>6</v>
      </c>
      <c r="C334" s="867">
        <v>23221595</v>
      </c>
      <c r="D334" s="890">
        <v>-1995</v>
      </c>
      <c r="E334" s="786"/>
      <c r="F334" s="787"/>
      <c r="G334" s="883"/>
    </row>
    <row r="335" spans="1:7" s="359" customFormat="1" ht="12.75">
      <c r="A335" s="472"/>
      <c r="B335" s="871" t="s">
        <v>7</v>
      </c>
      <c r="C335" s="867">
        <v>23221595</v>
      </c>
      <c r="D335" s="890">
        <v>-1995</v>
      </c>
      <c r="E335" s="786"/>
      <c r="F335" s="787"/>
      <c r="G335" s="883"/>
    </row>
    <row r="336" spans="1:7" s="359" customFormat="1" ht="25.5">
      <c r="A336" s="472"/>
      <c r="B336" s="873" t="s">
        <v>191</v>
      </c>
      <c r="C336" s="867">
        <v>3399157</v>
      </c>
      <c r="D336" s="891"/>
      <c r="E336" s="786"/>
      <c r="F336" s="787"/>
      <c r="G336" s="883"/>
    </row>
    <row r="337" spans="1:7" s="359" customFormat="1" ht="12.75">
      <c r="A337" s="472"/>
      <c r="B337" s="873" t="s">
        <v>193</v>
      </c>
      <c r="C337" s="867">
        <v>19822438</v>
      </c>
      <c r="D337" s="890">
        <v>-1995</v>
      </c>
      <c r="E337" s="786"/>
      <c r="F337" s="787"/>
      <c r="G337" s="883"/>
    </row>
    <row r="338" spans="1:7" s="359" customFormat="1" ht="25.5">
      <c r="A338" s="472"/>
      <c r="B338" s="875" t="s">
        <v>195</v>
      </c>
      <c r="C338" s="867">
        <v>19822438</v>
      </c>
      <c r="D338" s="890">
        <v>-1995</v>
      </c>
      <c r="E338" s="786"/>
      <c r="F338" s="787"/>
      <c r="G338" s="883"/>
    </row>
    <row r="339" spans="1:7" s="359" customFormat="1" ht="25.5">
      <c r="A339" s="472"/>
      <c r="B339" s="876" t="s">
        <v>197</v>
      </c>
      <c r="C339" s="867">
        <v>13966889</v>
      </c>
      <c r="D339" s="890"/>
      <c r="E339" s="786"/>
      <c r="F339" s="787"/>
      <c r="G339" s="883"/>
    </row>
    <row r="340" spans="1:7" s="359" customFormat="1" ht="25.5">
      <c r="A340" s="472"/>
      <c r="B340" s="876" t="s">
        <v>198</v>
      </c>
      <c r="C340" s="867">
        <v>689822</v>
      </c>
      <c r="D340" s="890"/>
      <c r="E340" s="786"/>
      <c r="F340" s="787"/>
      <c r="G340" s="883"/>
    </row>
    <row r="341" spans="1:7" s="359" customFormat="1" ht="25.5">
      <c r="A341" s="472"/>
      <c r="B341" s="876" t="s">
        <v>199</v>
      </c>
      <c r="C341" s="867">
        <v>412306</v>
      </c>
      <c r="D341" s="891"/>
      <c r="E341" s="786"/>
      <c r="F341" s="787"/>
      <c r="G341" s="883"/>
    </row>
    <row r="342" spans="1:7" s="359" customFormat="1" ht="38.25">
      <c r="A342" s="472"/>
      <c r="B342" s="876" t="s">
        <v>200</v>
      </c>
      <c r="C342" s="867">
        <v>4753421</v>
      </c>
      <c r="D342" s="891">
        <v>-1995</v>
      </c>
      <c r="E342" s="786"/>
      <c r="F342" s="787"/>
      <c r="G342" s="883"/>
    </row>
    <row r="343" spans="1:7" s="359" customFormat="1" ht="12.75">
      <c r="A343" s="472"/>
      <c r="B343" s="861" t="s">
        <v>13</v>
      </c>
      <c r="C343" s="862">
        <v>24263955</v>
      </c>
      <c r="D343" s="884">
        <v>-1995</v>
      </c>
      <c r="E343" s="786"/>
      <c r="F343" s="787"/>
      <c r="G343" s="883"/>
    </row>
    <row r="344" spans="1:7" s="359" customFormat="1" ht="12.75">
      <c r="A344" s="472"/>
      <c r="B344" s="866" t="s">
        <v>14</v>
      </c>
      <c r="C344" s="867">
        <v>21933049</v>
      </c>
      <c r="D344" s="890">
        <v>-1995</v>
      </c>
      <c r="E344" s="786"/>
      <c r="F344" s="787"/>
      <c r="G344" s="883"/>
    </row>
    <row r="345" spans="1:7" s="359" customFormat="1" ht="12.75">
      <c r="A345" s="472"/>
      <c r="B345" s="871" t="s">
        <v>15</v>
      </c>
      <c r="C345" s="892">
        <v>21912735</v>
      </c>
      <c r="D345" s="890">
        <v>-1995</v>
      </c>
      <c r="E345" s="786"/>
      <c r="F345" s="787"/>
      <c r="G345" s="883"/>
    </row>
    <row r="346" spans="1:7" s="359" customFormat="1" ht="12.75">
      <c r="A346" s="472"/>
      <c r="B346" s="873" t="s">
        <v>16</v>
      </c>
      <c r="C346" s="867">
        <v>15463536</v>
      </c>
      <c r="D346" s="890">
        <v>-1995</v>
      </c>
      <c r="E346" s="786"/>
      <c r="F346" s="787"/>
      <c r="G346" s="883"/>
    </row>
    <row r="347" spans="1:7" s="359" customFormat="1" ht="12.75">
      <c r="A347" s="472"/>
      <c r="B347" s="873" t="s">
        <v>17</v>
      </c>
      <c r="C347" s="867">
        <v>6449199</v>
      </c>
      <c r="D347" s="890"/>
      <c r="E347" s="786"/>
      <c r="F347" s="787"/>
      <c r="G347" s="883"/>
    </row>
    <row r="348" spans="1:7" s="359" customFormat="1" ht="25.5">
      <c r="A348" s="472"/>
      <c r="B348" s="871" t="s">
        <v>43</v>
      </c>
      <c r="C348" s="867">
        <v>20314</v>
      </c>
      <c r="D348" s="884"/>
      <c r="E348" s="786"/>
      <c r="F348" s="787"/>
      <c r="G348" s="883"/>
    </row>
    <row r="349" spans="1:7" s="359" customFormat="1" ht="12.75">
      <c r="A349" s="472"/>
      <c r="B349" s="873" t="s">
        <v>44</v>
      </c>
      <c r="C349" s="867">
        <v>20314</v>
      </c>
      <c r="D349" s="890"/>
      <c r="E349" s="786"/>
      <c r="F349" s="787"/>
      <c r="G349" s="883"/>
    </row>
    <row r="350" spans="1:7" s="359" customFormat="1" ht="12.75">
      <c r="A350" s="472"/>
      <c r="B350" s="866" t="s">
        <v>20</v>
      </c>
      <c r="C350" s="867">
        <v>2330906</v>
      </c>
      <c r="D350" s="891"/>
      <c r="E350" s="786"/>
      <c r="F350" s="787"/>
      <c r="G350" s="883"/>
    </row>
    <row r="351" spans="1:7" s="359" customFormat="1" ht="13.5" thickBot="1">
      <c r="A351" s="472"/>
      <c r="B351" s="938" t="s">
        <v>21</v>
      </c>
      <c r="C351" s="894">
        <v>2330906</v>
      </c>
      <c r="D351" s="939"/>
      <c r="E351" s="795"/>
      <c r="F351" s="796"/>
      <c r="G351" s="940"/>
    </row>
    <row r="352" spans="1:7" s="702" customFormat="1" ht="187.9" customHeight="1" thickBot="1">
      <c r="A352" s="701"/>
      <c r="B352" s="1068" t="s">
        <v>320</v>
      </c>
      <c r="C352" s="1069"/>
      <c r="D352" s="1069"/>
      <c r="E352" s="1069"/>
      <c r="F352" s="1069"/>
      <c r="G352" s="1070"/>
    </row>
    <row r="353" spans="1:8" s="359" customFormat="1" ht="12.75">
      <c r="A353" s="472"/>
      <c r="B353" s="366"/>
      <c r="C353" s="360"/>
      <c r="D353" s="360"/>
      <c r="G353" s="471"/>
    </row>
    <row r="354" spans="1:8" s="359" customFormat="1">
      <c r="A354" s="954"/>
      <c r="B354" s="113" t="s">
        <v>73</v>
      </c>
      <c r="C354" s="360"/>
      <c r="D354" s="360"/>
      <c r="E354" s="153"/>
      <c r="F354" s="153"/>
      <c r="G354" s="471"/>
    </row>
    <row r="355" spans="1:8" s="359" customFormat="1" ht="15.75" thickBot="1">
      <c r="A355" s="954"/>
      <c r="B355" s="113"/>
      <c r="C355" s="360"/>
      <c r="D355" s="360"/>
      <c r="E355" s="153"/>
      <c r="F355" s="153"/>
      <c r="G355" s="471"/>
    </row>
    <row r="356" spans="1:8" s="359" customFormat="1" ht="13.5">
      <c r="A356" s="954">
        <f>A302</f>
        <v>16</v>
      </c>
      <c r="B356" s="853" t="s">
        <v>184</v>
      </c>
      <c r="C356" s="898"/>
      <c r="D356" s="899"/>
      <c r="E356" s="856" t="s">
        <v>46</v>
      </c>
      <c r="F356" s="857"/>
      <c r="G356" s="446"/>
      <c r="H356" s="362" t="s">
        <v>41</v>
      </c>
    </row>
    <row r="357" spans="1:8" s="359" customFormat="1">
      <c r="A357" s="472"/>
      <c r="B357" s="858" t="s">
        <v>42</v>
      </c>
      <c r="C357" s="900"/>
      <c r="D357" s="901"/>
      <c r="E357" s="449" t="s">
        <v>42</v>
      </c>
      <c r="F357" s="447"/>
      <c r="G357" s="448"/>
      <c r="H357" s="153"/>
    </row>
    <row r="358" spans="1:8" s="359" customFormat="1" ht="12.75">
      <c r="A358" s="472"/>
      <c r="B358" s="902" t="s">
        <v>84</v>
      </c>
      <c r="C358" s="900"/>
      <c r="D358" s="901"/>
      <c r="E358" s="903" t="s">
        <v>84</v>
      </c>
      <c r="F358" s="904"/>
      <c r="G358" s="905"/>
    </row>
    <row r="359" spans="1:8" s="359" customFormat="1" ht="12.75">
      <c r="A359" s="472"/>
      <c r="B359" s="906" t="s">
        <v>49</v>
      </c>
      <c r="C359" s="900"/>
      <c r="D359" s="901"/>
      <c r="E359" s="907" t="s">
        <v>49</v>
      </c>
      <c r="F359" s="904"/>
      <c r="G359" s="905"/>
    </row>
    <row r="360" spans="1:8" s="359" customFormat="1" ht="12.75">
      <c r="A360" s="472"/>
      <c r="B360" s="908" t="s">
        <v>186</v>
      </c>
      <c r="C360" s="909">
        <v>3437530586</v>
      </c>
      <c r="D360" s="910">
        <v>0</v>
      </c>
      <c r="E360" s="452" t="s">
        <v>4</v>
      </c>
      <c r="F360" s="874">
        <f>F361+F362+F370</f>
        <v>878302035</v>
      </c>
      <c r="G360" s="911">
        <v>1995</v>
      </c>
    </row>
    <row r="361" spans="1:8" s="359" customFormat="1" ht="25.5">
      <c r="A361" s="472"/>
      <c r="B361" s="912" t="s">
        <v>98</v>
      </c>
      <c r="C361" s="913">
        <v>3133344030</v>
      </c>
      <c r="D361" s="901"/>
      <c r="E361" s="462" t="s">
        <v>5</v>
      </c>
      <c r="F361" s="869">
        <v>7737228</v>
      </c>
      <c r="G361" s="911"/>
    </row>
    <row r="362" spans="1:8" s="359" customFormat="1" ht="12.75">
      <c r="A362" s="472"/>
      <c r="B362" s="914" t="s">
        <v>188</v>
      </c>
      <c r="C362" s="913">
        <v>3133344030</v>
      </c>
      <c r="D362" s="901"/>
      <c r="E362" s="462" t="s">
        <v>6</v>
      </c>
      <c r="F362" s="869">
        <f>F363+F367</f>
        <v>199932</v>
      </c>
      <c r="G362" s="911"/>
    </row>
    <row r="363" spans="1:8" s="359" customFormat="1" ht="12.75">
      <c r="A363" s="472"/>
      <c r="B363" s="912" t="s">
        <v>187</v>
      </c>
      <c r="C363" s="913">
        <v>60333819</v>
      </c>
      <c r="D363" s="901"/>
      <c r="E363" s="463" t="s">
        <v>7</v>
      </c>
      <c r="F363" s="869">
        <f>F364</f>
        <v>92122</v>
      </c>
      <c r="G363" s="911"/>
    </row>
    <row r="364" spans="1:8" s="359" customFormat="1" ht="25.5">
      <c r="A364" s="472"/>
      <c r="B364" s="912" t="s">
        <v>5</v>
      </c>
      <c r="C364" s="913">
        <v>16105</v>
      </c>
      <c r="D364" s="901"/>
      <c r="E364" s="464" t="s">
        <v>8</v>
      </c>
      <c r="F364" s="869">
        <f>F365</f>
        <v>92122</v>
      </c>
      <c r="G364" s="911"/>
    </row>
    <row r="365" spans="1:8" s="359" customFormat="1" ht="25.5">
      <c r="A365" s="472"/>
      <c r="B365" s="912" t="s">
        <v>6</v>
      </c>
      <c r="C365" s="913">
        <v>243836632</v>
      </c>
      <c r="D365" s="901"/>
      <c r="E365" s="465" t="s">
        <v>9</v>
      </c>
      <c r="F365" s="869">
        <f>F366</f>
        <v>92122</v>
      </c>
      <c r="G365" s="911"/>
    </row>
    <row r="366" spans="1:8" s="359" customFormat="1" ht="38.25">
      <c r="A366" s="472"/>
      <c r="B366" s="914" t="s">
        <v>7</v>
      </c>
      <c r="C366" s="913">
        <v>243836632</v>
      </c>
      <c r="D366" s="901"/>
      <c r="E366" s="466" t="s">
        <v>10</v>
      </c>
      <c r="F366" s="869">
        <v>92122</v>
      </c>
      <c r="G366" s="911"/>
    </row>
    <row r="367" spans="1:8" s="359" customFormat="1" ht="12.75">
      <c r="A367" s="472"/>
      <c r="B367" s="908" t="s">
        <v>13</v>
      </c>
      <c r="C367" s="909">
        <v>3387127470</v>
      </c>
      <c r="D367" s="884">
        <v>-1995</v>
      </c>
      <c r="E367" s="463" t="s">
        <v>182</v>
      </c>
      <c r="F367" s="869">
        <f>F368</f>
        <v>107810</v>
      </c>
      <c r="G367" s="911"/>
    </row>
    <row r="368" spans="1:8" s="359" customFormat="1" ht="25.5">
      <c r="A368" s="472"/>
      <c r="B368" s="912" t="s">
        <v>14</v>
      </c>
      <c r="C368" s="913">
        <v>3384796564</v>
      </c>
      <c r="D368" s="890">
        <v>-1995</v>
      </c>
      <c r="E368" s="467" t="s">
        <v>55</v>
      </c>
      <c r="F368" s="869">
        <f>F369</f>
        <v>107810</v>
      </c>
      <c r="G368" s="911"/>
    </row>
    <row r="369" spans="1:7" s="359" customFormat="1" ht="25.5">
      <c r="A369" s="472"/>
      <c r="B369" s="914" t="s">
        <v>15</v>
      </c>
      <c r="C369" s="913">
        <v>23292063</v>
      </c>
      <c r="D369" s="890">
        <v>-1995</v>
      </c>
      <c r="E369" s="466" t="s">
        <v>56</v>
      </c>
      <c r="F369" s="869">
        <v>107810</v>
      </c>
      <c r="G369" s="911"/>
    </row>
    <row r="370" spans="1:7" s="359" customFormat="1" ht="12.75">
      <c r="A370" s="472"/>
      <c r="B370" s="915" t="s">
        <v>16</v>
      </c>
      <c r="C370" s="913">
        <v>16704150</v>
      </c>
      <c r="D370" s="890">
        <v>-1995</v>
      </c>
      <c r="E370" s="453" t="s">
        <v>11</v>
      </c>
      <c r="F370" s="869">
        <f>F371</f>
        <v>870364875</v>
      </c>
      <c r="G370" s="877">
        <v>1995</v>
      </c>
    </row>
    <row r="371" spans="1:7" s="359" customFormat="1" ht="25.5">
      <c r="A371" s="472"/>
      <c r="B371" s="915" t="s">
        <v>17</v>
      </c>
      <c r="C371" s="913">
        <v>6587913</v>
      </c>
      <c r="D371" s="901"/>
      <c r="E371" s="455" t="s">
        <v>12</v>
      </c>
      <c r="F371" s="869">
        <v>870364875</v>
      </c>
      <c r="G371" s="877">
        <v>1995</v>
      </c>
    </row>
    <row r="372" spans="1:7" s="359" customFormat="1" ht="12.75">
      <c r="A372" s="472"/>
      <c r="B372" s="914" t="s">
        <v>53</v>
      </c>
      <c r="C372" s="913">
        <v>3355609982</v>
      </c>
      <c r="D372" s="890"/>
      <c r="E372" s="452" t="s">
        <v>179</v>
      </c>
      <c r="F372" s="874">
        <f>F373+F387</f>
        <v>878302035</v>
      </c>
      <c r="G372" s="911">
        <v>1995</v>
      </c>
    </row>
    <row r="373" spans="1:7" s="359" customFormat="1" ht="12.75">
      <c r="A373" s="472"/>
      <c r="B373" s="915" t="s">
        <v>18</v>
      </c>
      <c r="C373" s="913">
        <v>2193380</v>
      </c>
      <c r="D373" s="890"/>
      <c r="E373" s="454" t="s">
        <v>14</v>
      </c>
      <c r="F373" s="869">
        <f>F374+F377+F380+F382</f>
        <v>869417989</v>
      </c>
      <c r="G373" s="877">
        <v>1995</v>
      </c>
    </row>
    <row r="374" spans="1:7" s="359" customFormat="1" ht="12.75">
      <c r="A374" s="472"/>
      <c r="B374" s="915" t="s">
        <v>63</v>
      </c>
      <c r="C374" s="913">
        <v>3353416602</v>
      </c>
      <c r="D374" s="890"/>
      <c r="E374" s="456" t="s">
        <v>15</v>
      </c>
      <c r="F374" s="869">
        <f>F375+F376</f>
        <v>78587228</v>
      </c>
      <c r="G374" s="877"/>
    </row>
    <row r="375" spans="1:7" s="359" customFormat="1" ht="25.5">
      <c r="A375" s="472"/>
      <c r="B375" s="914" t="s">
        <v>43</v>
      </c>
      <c r="C375" s="913">
        <v>20314</v>
      </c>
      <c r="D375" s="901"/>
      <c r="E375" s="468" t="s">
        <v>16</v>
      </c>
      <c r="F375" s="869">
        <v>61001667</v>
      </c>
      <c r="G375" s="877"/>
    </row>
    <row r="376" spans="1:7" s="359" customFormat="1" ht="12.75">
      <c r="A376" s="472"/>
      <c r="B376" s="915" t="s">
        <v>44</v>
      </c>
      <c r="C376" s="913">
        <v>20314</v>
      </c>
      <c r="D376" s="901"/>
      <c r="E376" s="468" t="s">
        <v>17</v>
      </c>
      <c r="F376" s="869">
        <v>17585561</v>
      </c>
      <c r="G376" s="877"/>
    </row>
    <row r="377" spans="1:7" s="359" customFormat="1" ht="25.5">
      <c r="A377" s="472"/>
      <c r="B377" s="914" t="s">
        <v>31</v>
      </c>
      <c r="C377" s="913">
        <v>5874205</v>
      </c>
      <c r="D377" s="901"/>
      <c r="E377" s="914" t="s">
        <v>53</v>
      </c>
      <c r="F377" s="869">
        <f>F378+F379</f>
        <v>497687451</v>
      </c>
      <c r="G377" s="877">
        <v>1995</v>
      </c>
    </row>
    <row r="378" spans="1:7" s="359" customFormat="1" ht="25.5">
      <c r="A378" s="472"/>
      <c r="B378" s="915" t="s">
        <v>38</v>
      </c>
      <c r="C378" s="913">
        <v>5874205</v>
      </c>
      <c r="D378" s="901"/>
      <c r="E378" s="468" t="s">
        <v>18</v>
      </c>
      <c r="F378" s="869">
        <v>24913176</v>
      </c>
      <c r="G378" s="877">
        <v>1995</v>
      </c>
    </row>
    <row r="379" spans="1:7" s="359" customFormat="1" ht="25.5">
      <c r="A379" s="472"/>
      <c r="B379" s="916" t="s">
        <v>51</v>
      </c>
      <c r="C379" s="913">
        <v>5742578</v>
      </c>
      <c r="D379" s="901"/>
      <c r="E379" s="468" t="s">
        <v>63</v>
      </c>
      <c r="F379" s="869">
        <v>472774275</v>
      </c>
      <c r="G379" s="877"/>
    </row>
    <row r="380" spans="1:7" s="359" customFormat="1" ht="38.25">
      <c r="A380" s="472"/>
      <c r="B380" s="916" t="s">
        <v>90</v>
      </c>
      <c r="C380" s="913">
        <v>131627</v>
      </c>
      <c r="D380" s="901"/>
      <c r="E380" s="456" t="s">
        <v>43</v>
      </c>
      <c r="F380" s="869">
        <f>F381</f>
        <v>179787</v>
      </c>
      <c r="G380" s="877"/>
    </row>
    <row r="381" spans="1:7" s="359" customFormat="1" ht="12.75">
      <c r="A381" s="472"/>
      <c r="B381" s="912" t="s">
        <v>20</v>
      </c>
      <c r="C381" s="913">
        <v>2330906</v>
      </c>
      <c r="D381" s="901"/>
      <c r="E381" s="468" t="s">
        <v>44</v>
      </c>
      <c r="F381" s="869">
        <v>179787</v>
      </c>
      <c r="G381" s="877"/>
    </row>
    <row r="382" spans="1:7" s="359" customFormat="1" ht="38.25">
      <c r="A382" s="472"/>
      <c r="B382" s="914" t="s">
        <v>21</v>
      </c>
      <c r="C382" s="913">
        <v>2330906</v>
      </c>
      <c r="D382" s="901"/>
      <c r="E382" s="469" t="s">
        <v>31</v>
      </c>
      <c r="F382" s="917">
        <f>F383+F385</f>
        <v>292963523</v>
      </c>
      <c r="G382" s="918"/>
    </row>
    <row r="383" spans="1:7" s="359" customFormat="1" ht="25.5">
      <c r="A383" s="472"/>
      <c r="B383" s="919" t="s">
        <v>22</v>
      </c>
      <c r="C383" s="913">
        <v>50403116</v>
      </c>
      <c r="D383" s="890">
        <v>1995</v>
      </c>
      <c r="E383" s="468" t="s">
        <v>183</v>
      </c>
      <c r="F383" s="869">
        <f>F384</f>
        <v>242175961</v>
      </c>
      <c r="G383" s="877"/>
    </row>
    <row r="384" spans="1:7" s="359" customFormat="1" ht="38.25">
      <c r="A384" s="472"/>
      <c r="B384" s="920" t="s">
        <v>23</v>
      </c>
      <c r="C384" s="913">
        <v>-50403116</v>
      </c>
      <c r="D384" s="890">
        <v>-1995</v>
      </c>
      <c r="E384" s="470" t="s">
        <v>19</v>
      </c>
      <c r="F384" s="869">
        <v>242175961</v>
      </c>
      <c r="G384" s="877"/>
    </row>
    <row r="385" spans="1:8" s="359" customFormat="1" ht="25.5">
      <c r="A385" s="472"/>
      <c r="B385" s="912" t="s">
        <v>24</v>
      </c>
      <c r="C385" s="913">
        <v>-50403116</v>
      </c>
      <c r="D385" s="890">
        <v>-1995</v>
      </c>
      <c r="E385" s="468" t="s">
        <v>180</v>
      </c>
      <c r="F385" s="869">
        <f>F386</f>
        <v>50787562</v>
      </c>
      <c r="G385" s="877"/>
    </row>
    <row r="386" spans="1:8" s="359" customFormat="1" ht="25.5">
      <c r="A386" s="472"/>
      <c r="B386" s="914" t="s">
        <v>205</v>
      </c>
      <c r="C386" s="913">
        <v>-50403116</v>
      </c>
      <c r="D386" s="890">
        <v>-1995</v>
      </c>
      <c r="E386" s="470" t="s">
        <v>181</v>
      </c>
      <c r="F386" s="869">
        <v>50787562</v>
      </c>
      <c r="G386" s="877"/>
    </row>
    <row r="387" spans="1:8" s="359" customFormat="1">
      <c r="A387" s="472"/>
      <c r="B387" s="945"/>
      <c r="C387" s="881"/>
      <c r="D387" s="946"/>
      <c r="E387" s="454" t="s">
        <v>20</v>
      </c>
      <c r="F387" s="869">
        <f>F388+F389</f>
        <v>8884046</v>
      </c>
      <c r="G387" s="877"/>
    </row>
    <row r="388" spans="1:8" s="359" customFormat="1">
      <c r="A388" s="472"/>
      <c r="B388" s="945"/>
      <c r="C388" s="881"/>
      <c r="D388" s="946"/>
      <c r="E388" s="456" t="s">
        <v>21</v>
      </c>
      <c r="F388" s="869">
        <v>7529619</v>
      </c>
      <c r="G388" s="877"/>
    </row>
    <row r="389" spans="1:8" s="359" customFormat="1">
      <c r="A389" s="472"/>
      <c r="B389" s="945"/>
      <c r="C389" s="881"/>
      <c r="D389" s="946"/>
      <c r="E389" s="456" t="s">
        <v>35</v>
      </c>
      <c r="F389" s="869">
        <f>F391</f>
        <v>1354427</v>
      </c>
      <c r="G389" s="877"/>
    </row>
    <row r="390" spans="1:8" s="359" customFormat="1">
      <c r="A390" s="472"/>
      <c r="B390" s="945"/>
      <c r="C390" s="881"/>
      <c r="D390" s="946"/>
      <c r="E390" s="456" t="s">
        <v>45</v>
      </c>
      <c r="F390" s="869">
        <f>F391</f>
        <v>1354427</v>
      </c>
      <c r="G390" s="877"/>
    </row>
    <row r="391" spans="1:8" s="359" customFormat="1" ht="26.25" thickBot="1">
      <c r="A391" s="472"/>
      <c r="B391" s="947"/>
      <c r="C391" s="948"/>
      <c r="D391" s="153"/>
      <c r="E391" s="923" t="s">
        <v>57</v>
      </c>
      <c r="F391" s="924">
        <v>1354427</v>
      </c>
      <c r="G391" s="925"/>
    </row>
    <row r="392" spans="1:8" s="702" customFormat="1" ht="180.6" customHeight="1" thickBot="1">
      <c r="A392" s="701"/>
      <c r="B392" s="1068" t="s">
        <v>320</v>
      </c>
      <c r="C392" s="1069"/>
      <c r="D392" s="1069"/>
      <c r="E392" s="1069"/>
      <c r="F392" s="1069"/>
      <c r="G392" s="1070"/>
    </row>
    <row r="393" spans="1:8" s="359" customFormat="1" ht="12.75">
      <c r="A393" s="472"/>
      <c r="B393" s="366"/>
      <c r="C393" s="360"/>
      <c r="D393" s="360"/>
      <c r="G393" s="471"/>
    </row>
    <row r="394" spans="1:8" s="359" customFormat="1" ht="12.75">
      <c r="A394" s="954"/>
      <c r="B394" s="107" t="s">
        <v>72</v>
      </c>
      <c r="C394" s="360"/>
      <c r="D394" s="360"/>
      <c r="G394" s="471"/>
    </row>
    <row r="395" spans="1:8" s="359" customFormat="1" ht="13.5" thickBot="1">
      <c r="A395" s="954"/>
      <c r="B395" s="107"/>
      <c r="C395" s="360"/>
      <c r="D395" s="360"/>
      <c r="G395" s="471"/>
    </row>
    <row r="396" spans="1:8" s="359" customFormat="1" ht="13.5">
      <c r="A396" s="954">
        <f>A302+1</f>
        <v>17</v>
      </c>
      <c r="B396" s="853" t="s">
        <v>184</v>
      </c>
      <c r="C396" s="854"/>
      <c r="D396" s="855"/>
      <c r="E396" s="856" t="s">
        <v>177</v>
      </c>
      <c r="F396" s="857"/>
      <c r="G396" s="446"/>
      <c r="H396" s="362" t="s">
        <v>41</v>
      </c>
    </row>
    <row r="397" spans="1:8" s="359" customFormat="1">
      <c r="A397" s="472"/>
      <c r="B397" s="858" t="s">
        <v>185</v>
      </c>
      <c r="C397" s="859"/>
      <c r="D397" s="474"/>
      <c r="E397" s="449" t="s">
        <v>3</v>
      </c>
      <c r="F397" s="447"/>
      <c r="G397" s="448"/>
      <c r="H397" s="153"/>
    </row>
    <row r="398" spans="1:8" s="359" customFormat="1" ht="27">
      <c r="A398" s="472"/>
      <c r="B398" s="860" t="s">
        <v>319</v>
      </c>
      <c r="C398" s="450"/>
      <c r="D398" s="451"/>
      <c r="E398" s="860" t="s">
        <v>178</v>
      </c>
      <c r="F398" s="450"/>
      <c r="G398" s="451"/>
    </row>
    <row r="399" spans="1:8" s="359" customFormat="1" ht="12.75">
      <c r="A399" s="472"/>
      <c r="B399" s="861" t="s">
        <v>186</v>
      </c>
      <c r="C399" s="941">
        <v>937155797</v>
      </c>
      <c r="D399" s="863">
        <v>0</v>
      </c>
      <c r="E399" s="452" t="s">
        <v>4</v>
      </c>
      <c r="F399" s="864">
        <v>71736562</v>
      </c>
      <c r="G399" s="949">
        <v>1730411</v>
      </c>
    </row>
    <row r="400" spans="1:8" s="359" customFormat="1" ht="12.75">
      <c r="A400" s="472"/>
      <c r="B400" s="866" t="s">
        <v>98</v>
      </c>
      <c r="C400" s="942">
        <v>900297148</v>
      </c>
      <c r="D400" s="868"/>
      <c r="E400" s="454" t="s">
        <v>11</v>
      </c>
      <c r="F400" s="869">
        <v>71736562</v>
      </c>
      <c r="G400" s="891">
        <v>1730411</v>
      </c>
    </row>
    <row r="401" spans="1:7" s="359" customFormat="1" ht="25.5">
      <c r="A401" s="472"/>
      <c r="B401" s="871" t="s">
        <v>188</v>
      </c>
      <c r="C401" s="942">
        <v>900297148</v>
      </c>
      <c r="D401" s="868"/>
      <c r="E401" s="456" t="s">
        <v>12</v>
      </c>
      <c r="F401" s="869">
        <v>71736562</v>
      </c>
      <c r="G401" s="891">
        <v>1730411</v>
      </c>
    </row>
    <row r="402" spans="1:7" s="359" customFormat="1" ht="12.75">
      <c r="A402" s="472"/>
      <c r="B402" s="873" t="s">
        <v>189</v>
      </c>
      <c r="C402" s="942">
        <v>900297148</v>
      </c>
      <c r="D402" s="868"/>
      <c r="E402" s="452" t="s">
        <v>179</v>
      </c>
      <c r="F402" s="874">
        <v>71736562</v>
      </c>
      <c r="G402" s="949">
        <v>1730411</v>
      </c>
    </row>
    <row r="403" spans="1:7" s="359" customFormat="1" ht="12.75">
      <c r="A403" s="472"/>
      <c r="B403" s="875" t="s">
        <v>190</v>
      </c>
      <c r="C403" s="942">
        <v>15000</v>
      </c>
      <c r="D403" s="868"/>
      <c r="E403" s="454" t="s">
        <v>14</v>
      </c>
      <c r="F403" s="869">
        <v>71736562</v>
      </c>
      <c r="G403" s="891">
        <v>1730411</v>
      </c>
    </row>
    <row r="404" spans="1:7" s="359" customFormat="1" ht="38.25">
      <c r="A404" s="472"/>
      <c r="B404" s="876" t="s">
        <v>212</v>
      </c>
      <c r="C404" s="942">
        <v>15000</v>
      </c>
      <c r="D404" s="868"/>
      <c r="E404" s="456" t="s">
        <v>15</v>
      </c>
      <c r="F404" s="869">
        <v>71603</v>
      </c>
      <c r="G404" s="870"/>
    </row>
    <row r="405" spans="1:7" s="359" customFormat="1" ht="25.5">
      <c r="A405" s="472"/>
      <c r="B405" s="875" t="s">
        <v>194</v>
      </c>
      <c r="C405" s="942">
        <v>900282148</v>
      </c>
      <c r="D405" s="868"/>
      <c r="E405" s="458" t="s">
        <v>17</v>
      </c>
      <c r="F405" s="869">
        <v>71603</v>
      </c>
      <c r="G405" s="870"/>
    </row>
    <row r="406" spans="1:7" s="359" customFormat="1" ht="38.25">
      <c r="A406" s="472"/>
      <c r="B406" s="876" t="s">
        <v>213</v>
      </c>
      <c r="C406" s="942">
        <v>900282148</v>
      </c>
      <c r="D406" s="868"/>
      <c r="E406" s="459" t="s">
        <v>53</v>
      </c>
      <c r="F406" s="869">
        <v>21877397</v>
      </c>
      <c r="G406" s="891">
        <v>1730411</v>
      </c>
    </row>
    <row r="407" spans="1:7" s="359" customFormat="1" ht="12.75">
      <c r="A407" s="472"/>
      <c r="B407" s="866" t="s">
        <v>187</v>
      </c>
      <c r="C407" s="942">
        <v>1395560</v>
      </c>
      <c r="D407" s="868"/>
      <c r="E407" s="460" t="s">
        <v>18</v>
      </c>
      <c r="F407" s="869">
        <v>21876077</v>
      </c>
      <c r="G407" s="891">
        <v>1730411</v>
      </c>
    </row>
    <row r="408" spans="1:7" s="359" customFormat="1" ht="12.75">
      <c r="A408" s="472"/>
      <c r="B408" s="866" t="s">
        <v>6</v>
      </c>
      <c r="C408" s="942">
        <v>35463089</v>
      </c>
      <c r="D408" s="868"/>
      <c r="E408" s="460" t="s">
        <v>63</v>
      </c>
      <c r="F408" s="869">
        <v>1320</v>
      </c>
      <c r="G408" s="877"/>
    </row>
    <row r="409" spans="1:7" s="359" customFormat="1" ht="38.25">
      <c r="A409" s="472"/>
      <c r="B409" s="871" t="s">
        <v>7</v>
      </c>
      <c r="C409" s="942">
        <v>35463089</v>
      </c>
      <c r="D409" s="868"/>
      <c r="E409" s="461" t="s">
        <v>31</v>
      </c>
      <c r="F409" s="869">
        <v>49787562</v>
      </c>
      <c r="G409" s="877"/>
    </row>
    <row r="410" spans="1:7" s="359" customFormat="1" ht="25.5">
      <c r="A410" s="472"/>
      <c r="B410" s="873" t="s">
        <v>191</v>
      </c>
      <c r="C410" s="942">
        <v>33183606</v>
      </c>
      <c r="D410" s="868"/>
      <c r="E410" s="460" t="s">
        <v>180</v>
      </c>
      <c r="F410" s="869">
        <v>49787562</v>
      </c>
      <c r="G410" s="877"/>
    </row>
    <row r="411" spans="1:7" s="359" customFormat="1" ht="25.5">
      <c r="A411" s="472"/>
      <c r="B411" s="873" t="s">
        <v>193</v>
      </c>
      <c r="C411" s="942">
        <v>2279483</v>
      </c>
      <c r="D411" s="473"/>
      <c r="E411" s="470" t="s">
        <v>181</v>
      </c>
      <c r="F411" s="869">
        <v>49787562</v>
      </c>
      <c r="G411" s="877"/>
    </row>
    <row r="412" spans="1:7" s="359" customFormat="1">
      <c r="A412" s="472"/>
      <c r="B412" s="875" t="s">
        <v>214</v>
      </c>
      <c r="C412" s="942">
        <v>2279483</v>
      </c>
      <c r="D412" s="475"/>
      <c r="E412" s="945"/>
      <c r="F412" s="881"/>
      <c r="G412" s="946"/>
    </row>
    <row r="413" spans="1:7" s="359" customFormat="1" ht="12.75">
      <c r="A413" s="472"/>
      <c r="B413" s="861" t="s">
        <v>13</v>
      </c>
      <c r="C413" s="941">
        <v>920868390</v>
      </c>
      <c r="D413" s="884">
        <v>-1730411</v>
      </c>
      <c r="E413" s="950"/>
      <c r="F413" s="787"/>
      <c r="G413" s="868"/>
    </row>
    <row r="414" spans="1:7" s="359" customFormat="1" ht="12.75">
      <c r="A414" s="472"/>
      <c r="B414" s="866" t="s">
        <v>14</v>
      </c>
      <c r="C414" s="942">
        <v>920868390</v>
      </c>
      <c r="D414" s="890">
        <v>-1730411</v>
      </c>
      <c r="E414" s="950"/>
      <c r="F414" s="787"/>
      <c r="G414" s="868"/>
    </row>
    <row r="415" spans="1:7" s="359" customFormat="1" ht="12.75">
      <c r="A415" s="472"/>
      <c r="B415" s="871" t="s">
        <v>53</v>
      </c>
      <c r="C415" s="942">
        <v>741514369</v>
      </c>
      <c r="D415" s="890">
        <v>-1730411</v>
      </c>
      <c r="E415" s="950"/>
      <c r="F415" s="787"/>
      <c r="G415" s="868"/>
    </row>
    <row r="416" spans="1:7" s="359" customFormat="1" ht="12.75">
      <c r="A416" s="472"/>
      <c r="B416" s="873" t="s">
        <v>63</v>
      </c>
      <c r="C416" s="867">
        <v>741514369</v>
      </c>
      <c r="D416" s="890">
        <v>-1730411</v>
      </c>
      <c r="E416" s="950"/>
      <c r="F416" s="787"/>
      <c r="G416" s="868"/>
    </row>
    <row r="417" spans="1:8" s="359" customFormat="1" ht="25.5">
      <c r="A417" s="472"/>
      <c r="B417" s="871" t="s">
        <v>31</v>
      </c>
      <c r="C417" s="867">
        <v>179354021</v>
      </c>
      <c r="D417" s="890"/>
      <c r="E417" s="950"/>
      <c r="F417" s="787"/>
      <c r="G417" s="868"/>
    </row>
    <row r="418" spans="1:8" s="359" customFormat="1" ht="25.5">
      <c r="A418" s="472"/>
      <c r="B418" s="873" t="s">
        <v>32</v>
      </c>
      <c r="C418" s="867">
        <v>179354021</v>
      </c>
      <c r="D418" s="891"/>
      <c r="E418" s="950"/>
      <c r="F418" s="787"/>
      <c r="G418" s="868"/>
    </row>
    <row r="419" spans="1:8" s="359" customFormat="1" ht="25.5">
      <c r="A419" s="472"/>
      <c r="B419" s="875" t="s">
        <v>204</v>
      </c>
      <c r="C419" s="867">
        <v>179354021</v>
      </c>
      <c r="D419" s="890"/>
      <c r="E419" s="950"/>
      <c r="F419" s="787"/>
      <c r="G419" s="868"/>
    </row>
    <row r="420" spans="1:8" s="359" customFormat="1" ht="12.75">
      <c r="A420" s="472"/>
      <c r="B420" s="885" t="s">
        <v>22</v>
      </c>
      <c r="C420" s="867">
        <v>16287407</v>
      </c>
      <c r="D420" s="891">
        <v>1730411</v>
      </c>
      <c r="E420" s="950"/>
      <c r="F420" s="787"/>
      <c r="G420" s="868"/>
    </row>
    <row r="421" spans="1:8" s="359" customFormat="1" ht="12.75">
      <c r="A421" s="472"/>
      <c r="B421" s="886" t="s">
        <v>23</v>
      </c>
      <c r="C421" s="867">
        <v>-16287407</v>
      </c>
      <c r="D421" s="891">
        <v>-1730411</v>
      </c>
      <c r="E421" s="950"/>
      <c r="F421" s="787"/>
      <c r="G421" s="868"/>
    </row>
    <row r="422" spans="1:8" s="359" customFormat="1" ht="12.75">
      <c r="A422" s="472"/>
      <c r="B422" s="886" t="s">
        <v>24</v>
      </c>
      <c r="C422" s="867">
        <v>-16287407</v>
      </c>
      <c r="D422" s="890">
        <v>-1730411</v>
      </c>
      <c r="E422" s="950"/>
      <c r="F422" s="787"/>
      <c r="G422" s="868"/>
    </row>
    <row r="423" spans="1:8" s="359" customFormat="1" ht="26.25" thickBot="1">
      <c r="A423" s="472"/>
      <c r="B423" s="887" t="s">
        <v>205</v>
      </c>
      <c r="C423" s="894">
        <v>-16287407</v>
      </c>
      <c r="D423" s="939">
        <v>-1730411</v>
      </c>
      <c r="E423" s="951"/>
      <c r="F423" s="796"/>
      <c r="G423" s="952"/>
    </row>
    <row r="424" spans="1:8" s="702" customFormat="1" ht="128.44999999999999" customHeight="1" thickBot="1">
      <c r="A424" s="701"/>
      <c r="B424" s="1068" t="s">
        <v>321</v>
      </c>
      <c r="C424" s="1069"/>
      <c r="D424" s="1069"/>
      <c r="E424" s="1069"/>
      <c r="F424" s="1069"/>
      <c r="G424" s="1070"/>
    </row>
    <row r="425" spans="1:8" s="359" customFormat="1" ht="12.75">
      <c r="A425" s="472"/>
      <c r="B425" s="366"/>
      <c r="C425" s="360"/>
      <c r="D425" s="360"/>
      <c r="G425" s="471"/>
    </row>
    <row r="426" spans="1:8" s="359" customFormat="1">
      <c r="A426" s="954"/>
      <c r="B426" s="113" t="s">
        <v>73</v>
      </c>
      <c r="C426" s="360"/>
      <c r="D426" s="360"/>
      <c r="E426" s="153"/>
      <c r="F426" s="153"/>
      <c r="G426" s="471"/>
    </row>
    <row r="427" spans="1:8" s="359" customFormat="1" ht="15.75" thickBot="1">
      <c r="A427" s="954"/>
      <c r="B427" s="113"/>
      <c r="C427" s="360"/>
      <c r="D427" s="360"/>
      <c r="E427" s="153"/>
      <c r="F427" s="153"/>
      <c r="G427" s="471"/>
    </row>
    <row r="428" spans="1:8" s="359" customFormat="1" ht="13.5">
      <c r="A428" s="954">
        <f>A396</f>
        <v>17</v>
      </c>
      <c r="B428" s="853" t="s">
        <v>184</v>
      </c>
      <c r="C428" s="898"/>
      <c r="D428" s="899"/>
      <c r="E428" s="856" t="s">
        <v>46</v>
      </c>
      <c r="F428" s="857"/>
      <c r="G428" s="446"/>
      <c r="H428" s="362" t="s">
        <v>41</v>
      </c>
    </row>
    <row r="429" spans="1:8" s="359" customFormat="1">
      <c r="A429" s="472"/>
      <c r="B429" s="858" t="s">
        <v>42</v>
      </c>
      <c r="C429" s="900"/>
      <c r="D429" s="901"/>
      <c r="E429" s="449" t="s">
        <v>42</v>
      </c>
      <c r="F429" s="447"/>
      <c r="G429" s="448"/>
      <c r="H429" s="153"/>
    </row>
    <row r="430" spans="1:8" s="359" customFormat="1" ht="12.75">
      <c r="A430" s="472"/>
      <c r="B430" s="902" t="s">
        <v>84</v>
      </c>
      <c r="C430" s="900"/>
      <c r="D430" s="901"/>
      <c r="E430" s="903" t="s">
        <v>84</v>
      </c>
      <c r="F430" s="904"/>
      <c r="G430" s="905"/>
    </row>
    <row r="431" spans="1:8" s="359" customFormat="1" ht="12.75">
      <c r="A431" s="472"/>
      <c r="B431" s="906" t="s">
        <v>49</v>
      </c>
      <c r="C431" s="900"/>
      <c r="D431" s="901"/>
      <c r="E431" s="907" t="s">
        <v>49</v>
      </c>
      <c r="F431" s="904"/>
      <c r="G431" s="905"/>
    </row>
    <row r="432" spans="1:8" s="359" customFormat="1" ht="12.75">
      <c r="A432" s="472"/>
      <c r="B432" s="908" t="s">
        <v>186</v>
      </c>
      <c r="C432" s="909">
        <v>3437530586</v>
      </c>
      <c r="D432" s="910">
        <v>0</v>
      </c>
      <c r="E432" s="452" t="s">
        <v>4</v>
      </c>
      <c r="F432" s="874">
        <f>F433+F434+F442</f>
        <v>878302035</v>
      </c>
      <c r="G432" s="911">
        <v>1730411</v>
      </c>
    </row>
    <row r="433" spans="1:7" s="359" customFormat="1" ht="25.5">
      <c r="A433" s="472"/>
      <c r="B433" s="912" t="s">
        <v>98</v>
      </c>
      <c r="C433" s="913">
        <v>3133344030</v>
      </c>
      <c r="D433" s="901"/>
      <c r="E433" s="462" t="s">
        <v>5</v>
      </c>
      <c r="F433" s="869">
        <v>7737228</v>
      </c>
      <c r="G433" s="911"/>
    </row>
    <row r="434" spans="1:7" s="359" customFormat="1" ht="12.75">
      <c r="A434" s="472"/>
      <c r="B434" s="914" t="s">
        <v>188</v>
      </c>
      <c r="C434" s="913">
        <v>3133344030</v>
      </c>
      <c r="D434" s="901"/>
      <c r="E434" s="462" t="s">
        <v>6</v>
      </c>
      <c r="F434" s="869">
        <f>F435+F439</f>
        <v>199932</v>
      </c>
      <c r="G434" s="911"/>
    </row>
    <row r="435" spans="1:7" s="359" customFormat="1" ht="12.75">
      <c r="A435" s="472"/>
      <c r="B435" s="912" t="s">
        <v>187</v>
      </c>
      <c r="C435" s="913">
        <v>60333819</v>
      </c>
      <c r="D435" s="901"/>
      <c r="E435" s="463" t="s">
        <v>7</v>
      </c>
      <c r="F435" s="869">
        <f>F436</f>
        <v>92122</v>
      </c>
      <c r="G435" s="911"/>
    </row>
    <row r="436" spans="1:7" s="359" customFormat="1" ht="25.5">
      <c r="A436" s="472"/>
      <c r="B436" s="912" t="s">
        <v>5</v>
      </c>
      <c r="C436" s="913">
        <v>16105</v>
      </c>
      <c r="D436" s="901"/>
      <c r="E436" s="464" t="s">
        <v>8</v>
      </c>
      <c r="F436" s="869">
        <f>F437</f>
        <v>92122</v>
      </c>
      <c r="G436" s="911"/>
    </row>
    <row r="437" spans="1:7" s="359" customFormat="1" ht="25.5">
      <c r="A437" s="472"/>
      <c r="B437" s="912" t="s">
        <v>6</v>
      </c>
      <c r="C437" s="913">
        <v>243836632</v>
      </c>
      <c r="D437" s="901"/>
      <c r="E437" s="465" t="s">
        <v>9</v>
      </c>
      <c r="F437" s="869">
        <f>F438</f>
        <v>92122</v>
      </c>
      <c r="G437" s="911"/>
    </row>
    <row r="438" spans="1:7" s="359" customFormat="1" ht="38.25">
      <c r="A438" s="472"/>
      <c r="B438" s="914" t="s">
        <v>7</v>
      </c>
      <c r="C438" s="913">
        <v>243836632</v>
      </c>
      <c r="D438" s="901"/>
      <c r="E438" s="466" t="s">
        <v>10</v>
      </c>
      <c r="F438" s="869">
        <v>92122</v>
      </c>
      <c r="G438" s="911"/>
    </row>
    <row r="439" spans="1:7" s="359" customFormat="1" ht="12.75">
      <c r="A439" s="472"/>
      <c r="B439" s="908" t="s">
        <v>13</v>
      </c>
      <c r="C439" s="909">
        <v>3387127470</v>
      </c>
      <c r="D439" s="884">
        <v>-1730411</v>
      </c>
      <c r="E439" s="463" t="s">
        <v>182</v>
      </c>
      <c r="F439" s="869">
        <f>F440</f>
        <v>107810</v>
      </c>
      <c r="G439" s="911"/>
    </row>
    <row r="440" spans="1:7" s="359" customFormat="1" ht="25.5">
      <c r="A440" s="472"/>
      <c r="B440" s="912" t="s">
        <v>14</v>
      </c>
      <c r="C440" s="913">
        <v>3384796564</v>
      </c>
      <c r="D440" s="890">
        <v>-1730411</v>
      </c>
      <c r="E440" s="467" t="s">
        <v>55</v>
      </c>
      <c r="F440" s="869">
        <f>F441</f>
        <v>107810</v>
      </c>
      <c r="G440" s="911"/>
    </row>
    <row r="441" spans="1:7" s="359" customFormat="1" ht="25.5">
      <c r="A441" s="472"/>
      <c r="B441" s="914" t="s">
        <v>15</v>
      </c>
      <c r="C441" s="913">
        <v>23292063</v>
      </c>
      <c r="D441" s="901"/>
      <c r="E441" s="466" t="s">
        <v>56</v>
      </c>
      <c r="F441" s="869">
        <v>107810</v>
      </c>
      <c r="G441" s="911"/>
    </row>
    <row r="442" spans="1:7" s="359" customFormat="1" ht="12.75">
      <c r="A442" s="472"/>
      <c r="B442" s="915" t="s">
        <v>16</v>
      </c>
      <c r="C442" s="913">
        <v>16704150</v>
      </c>
      <c r="D442" s="901"/>
      <c r="E442" s="453" t="s">
        <v>11</v>
      </c>
      <c r="F442" s="869">
        <f>F443</f>
        <v>870364875</v>
      </c>
      <c r="G442" s="877">
        <v>1730411</v>
      </c>
    </row>
    <row r="443" spans="1:7" s="359" customFormat="1" ht="25.5">
      <c r="A443" s="472"/>
      <c r="B443" s="915" t="s">
        <v>17</v>
      </c>
      <c r="C443" s="913">
        <v>6587913</v>
      </c>
      <c r="D443" s="901"/>
      <c r="E443" s="455" t="s">
        <v>12</v>
      </c>
      <c r="F443" s="869">
        <v>870364875</v>
      </c>
      <c r="G443" s="877">
        <v>1730411</v>
      </c>
    </row>
    <row r="444" spans="1:7" s="359" customFormat="1" ht="12.75">
      <c r="A444" s="472"/>
      <c r="B444" s="914" t="s">
        <v>53</v>
      </c>
      <c r="C444" s="913">
        <v>3355609982</v>
      </c>
      <c r="D444" s="890">
        <v>-1730411</v>
      </c>
      <c r="E444" s="452" t="s">
        <v>179</v>
      </c>
      <c r="F444" s="874">
        <f>F445+F459</f>
        <v>878302035</v>
      </c>
      <c r="G444" s="911">
        <v>1730411</v>
      </c>
    </row>
    <row r="445" spans="1:7" s="359" customFormat="1" ht="12.75">
      <c r="A445" s="472"/>
      <c r="B445" s="915" t="s">
        <v>18</v>
      </c>
      <c r="C445" s="913">
        <v>2193380</v>
      </c>
      <c r="D445" s="890"/>
      <c r="E445" s="454" t="s">
        <v>14</v>
      </c>
      <c r="F445" s="869">
        <f>F446+F449+F452+F454</f>
        <v>869417989</v>
      </c>
      <c r="G445" s="877">
        <v>1730411</v>
      </c>
    </row>
    <row r="446" spans="1:7" s="359" customFormat="1" ht="12.75">
      <c r="A446" s="472"/>
      <c r="B446" s="915" t="s">
        <v>63</v>
      </c>
      <c r="C446" s="913">
        <v>3353416602</v>
      </c>
      <c r="D446" s="890">
        <v>-1730411</v>
      </c>
      <c r="E446" s="456" t="s">
        <v>15</v>
      </c>
      <c r="F446" s="869">
        <f>F447+F448</f>
        <v>78587228</v>
      </c>
      <c r="G446" s="877"/>
    </row>
    <row r="447" spans="1:7" s="359" customFormat="1" ht="25.5">
      <c r="A447" s="472"/>
      <c r="B447" s="914" t="s">
        <v>43</v>
      </c>
      <c r="C447" s="913">
        <v>20314</v>
      </c>
      <c r="D447" s="901"/>
      <c r="E447" s="468" t="s">
        <v>16</v>
      </c>
      <c r="F447" s="869">
        <v>61001667</v>
      </c>
      <c r="G447" s="877"/>
    </row>
    <row r="448" spans="1:7" s="359" customFormat="1" ht="12.75">
      <c r="A448" s="472"/>
      <c r="B448" s="915" t="s">
        <v>44</v>
      </c>
      <c r="C448" s="913">
        <v>20314</v>
      </c>
      <c r="D448" s="901"/>
      <c r="E448" s="468" t="s">
        <v>17</v>
      </c>
      <c r="F448" s="869">
        <v>17585561</v>
      </c>
      <c r="G448" s="877"/>
    </row>
    <row r="449" spans="1:7" s="359" customFormat="1" ht="25.5">
      <c r="A449" s="472"/>
      <c r="B449" s="914" t="s">
        <v>31</v>
      </c>
      <c r="C449" s="913">
        <v>5874205</v>
      </c>
      <c r="D449" s="901"/>
      <c r="E449" s="914" t="s">
        <v>53</v>
      </c>
      <c r="F449" s="869">
        <f>F450+F451</f>
        <v>497687451</v>
      </c>
      <c r="G449" s="877">
        <v>1730411</v>
      </c>
    </row>
    <row r="450" spans="1:7" s="359" customFormat="1" ht="25.5">
      <c r="A450" s="472"/>
      <c r="B450" s="915" t="s">
        <v>38</v>
      </c>
      <c r="C450" s="913">
        <v>5874205</v>
      </c>
      <c r="D450" s="901"/>
      <c r="E450" s="468" t="s">
        <v>18</v>
      </c>
      <c r="F450" s="869">
        <v>24913176</v>
      </c>
      <c r="G450" s="877">
        <v>1730411</v>
      </c>
    </row>
    <row r="451" spans="1:7" s="359" customFormat="1" ht="25.5">
      <c r="A451" s="472"/>
      <c r="B451" s="916" t="s">
        <v>51</v>
      </c>
      <c r="C451" s="913">
        <v>5742578</v>
      </c>
      <c r="D451" s="901"/>
      <c r="E451" s="468" t="s">
        <v>63</v>
      </c>
      <c r="F451" s="869">
        <v>472774275</v>
      </c>
      <c r="G451" s="877"/>
    </row>
    <row r="452" spans="1:7" s="359" customFormat="1" ht="38.25">
      <c r="A452" s="472"/>
      <c r="B452" s="916" t="s">
        <v>90</v>
      </c>
      <c r="C452" s="913">
        <v>131627</v>
      </c>
      <c r="D452" s="901"/>
      <c r="E452" s="456" t="s">
        <v>43</v>
      </c>
      <c r="F452" s="869">
        <f>F453</f>
        <v>179787</v>
      </c>
      <c r="G452" s="877"/>
    </row>
    <row r="453" spans="1:7" s="359" customFormat="1" ht="12.75">
      <c r="A453" s="472"/>
      <c r="B453" s="912" t="s">
        <v>20</v>
      </c>
      <c r="C453" s="913">
        <v>2330906</v>
      </c>
      <c r="D453" s="901"/>
      <c r="E453" s="468" t="s">
        <v>44</v>
      </c>
      <c r="F453" s="869">
        <v>179787</v>
      </c>
      <c r="G453" s="877"/>
    </row>
    <row r="454" spans="1:7" s="359" customFormat="1" ht="38.25">
      <c r="A454" s="472"/>
      <c r="B454" s="914" t="s">
        <v>21</v>
      </c>
      <c r="C454" s="913">
        <v>2330906</v>
      </c>
      <c r="D454" s="901"/>
      <c r="E454" s="469" t="s">
        <v>31</v>
      </c>
      <c r="F454" s="917">
        <f>F455+F457</f>
        <v>292963523</v>
      </c>
      <c r="G454" s="918"/>
    </row>
    <row r="455" spans="1:7" s="359" customFormat="1" ht="25.5">
      <c r="A455" s="472"/>
      <c r="B455" s="919" t="s">
        <v>22</v>
      </c>
      <c r="C455" s="913">
        <v>50403116</v>
      </c>
      <c r="D455" s="890">
        <v>1730411</v>
      </c>
      <c r="E455" s="468" t="s">
        <v>183</v>
      </c>
      <c r="F455" s="869">
        <f>F456</f>
        <v>242175961</v>
      </c>
      <c r="G455" s="877"/>
    </row>
    <row r="456" spans="1:7" s="359" customFormat="1" ht="38.25">
      <c r="A456" s="472"/>
      <c r="B456" s="920" t="s">
        <v>23</v>
      </c>
      <c r="C456" s="913">
        <v>-50403116</v>
      </c>
      <c r="D456" s="890">
        <v>-1730411</v>
      </c>
      <c r="E456" s="470" t="s">
        <v>19</v>
      </c>
      <c r="F456" s="869">
        <v>242175961</v>
      </c>
      <c r="G456" s="877"/>
    </row>
    <row r="457" spans="1:7" s="359" customFormat="1" ht="25.5">
      <c r="A457" s="472"/>
      <c r="B457" s="912" t="s">
        <v>24</v>
      </c>
      <c r="C457" s="913">
        <v>-50403116</v>
      </c>
      <c r="D457" s="890">
        <v>-1730411</v>
      </c>
      <c r="E457" s="468" t="s">
        <v>180</v>
      </c>
      <c r="F457" s="869">
        <f>F458</f>
        <v>50787562</v>
      </c>
      <c r="G457" s="877"/>
    </row>
    <row r="458" spans="1:7" s="359" customFormat="1" ht="25.5">
      <c r="A458" s="472"/>
      <c r="B458" s="921" t="s">
        <v>205</v>
      </c>
      <c r="C458" s="913">
        <v>-50403116</v>
      </c>
      <c r="D458" s="922">
        <v>-1730411</v>
      </c>
      <c r="E458" s="470" t="s">
        <v>181</v>
      </c>
      <c r="F458" s="869">
        <v>50787562</v>
      </c>
      <c r="G458" s="877"/>
    </row>
    <row r="459" spans="1:7" s="359" customFormat="1" ht="13.9" customHeight="1">
      <c r="A459" s="472"/>
      <c r="B459" s="880"/>
      <c r="C459" s="881"/>
      <c r="D459" s="882"/>
      <c r="E459" s="454" t="s">
        <v>20</v>
      </c>
      <c r="F459" s="869">
        <f>F460+F461</f>
        <v>8884046</v>
      </c>
      <c r="G459" s="877"/>
    </row>
    <row r="460" spans="1:7" s="359" customFormat="1">
      <c r="A460" s="472"/>
      <c r="B460" s="880"/>
      <c r="C460" s="881"/>
      <c r="D460" s="882"/>
      <c r="E460" s="456" t="s">
        <v>21</v>
      </c>
      <c r="F460" s="869">
        <v>7529619</v>
      </c>
      <c r="G460" s="877"/>
    </row>
    <row r="461" spans="1:7" s="359" customFormat="1">
      <c r="A461" s="472"/>
      <c r="B461" s="880"/>
      <c r="C461" s="881"/>
      <c r="D461" s="882"/>
      <c r="E461" s="456" t="s">
        <v>35</v>
      </c>
      <c r="F461" s="869">
        <f>F463</f>
        <v>1354427</v>
      </c>
      <c r="G461" s="877"/>
    </row>
    <row r="462" spans="1:7" s="359" customFormat="1">
      <c r="A462" s="472"/>
      <c r="B462" s="880"/>
      <c r="C462" s="881"/>
      <c r="D462" s="882"/>
      <c r="E462" s="456" t="s">
        <v>45</v>
      </c>
      <c r="F462" s="869">
        <f>F463</f>
        <v>1354427</v>
      </c>
      <c r="G462" s="877"/>
    </row>
    <row r="463" spans="1:7" s="359" customFormat="1" ht="26.25" thickBot="1">
      <c r="A463" s="472"/>
      <c r="B463" s="757"/>
      <c r="C463" s="896"/>
      <c r="D463" s="897"/>
      <c r="E463" s="923" t="s">
        <v>57</v>
      </c>
      <c r="F463" s="924">
        <v>1354427</v>
      </c>
      <c r="G463" s="925"/>
    </row>
    <row r="464" spans="1:7" s="702" customFormat="1" ht="129.6" customHeight="1" thickBot="1">
      <c r="A464" s="701"/>
      <c r="B464" s="1068" t="s">
        <v>321</v>
      </c>
      <c r="C464" s="1069"/>
      <c r="D464" s="1069"/>
      <c r="E464" s="1069"/>
      <c r="F464" s="1069"/>
      <c r="G464" s="1070"/>
    </row>
    <row r="465" spans="1:7" s="359" customFormat="1" ht="12.75">
      <c r="A465" s="472"/>
      <c r="B465" s="366"/>
      <c r="C465" s="360"/>
      <c r="D465" s="360"/>
      <c r="G465" s="471"/>
    </row>
    <row r="466" spans="1:7" s="359" customFormat="1" ht="12.75">
      <c r="A466" s="472"/>
      <c r="B466" s="366"/>
      <c r="C466" s="360"/>
      <c r="D466" s="360"/>
      <c r="G466" s="471"/>
    </row>
    <row r="467" spans="1:7" s="359" customFormat="1" ht="12.75">
      <c r="A467" s="472"/>
      <c r="B467" s="366"/>
      <c r="C467" s="360"/>
      <c r="D467" s="360"/>
      <c r="G467" s="471"/>
    </row>
    <row r="468" spans="1:7" s="359" customFormat="1" ht="12.75">
      <c r="A468" s="472"/>
      <c r="B468" s="366"/>
      <c r="C468" s="360"/>
      <c r="D468" s="360"/>
      <c r="G468" s="471"/>
    </row>
    <row r="469" spans="1:7" s="359" customFormat="1" ht="12.75">
      <c r="A469" s="472"/>
      <c r="B469" s="366"/>
      <c r="C469" s="360"/>
      <c r="D469" s="360"/>
      <c r="G469" s="471"/>
    </row>
    <row r="470" spans="1:7" s="359" customFormat="1" ht="12.75">
      <c r="A470" s="472"/>
      <c r="B470" s="366"/>
      <c r="C470" s="360"/>
      <c r="D470" s="360"/>
      <c r="G470" s="471"/>
    </row>
    <row r="471" spans="1:7" s="359" customFormat="1" ht="12.75">
      <c r="A471" s="472"/>
      <c r="B471" s="366"/>
      <c r="C471" s="360"/>
      <c r="D471" s="360"/>
      <c r="G471" s="471"/>
    </row>
    <row r="472" spans="1:7" s="359" customFormat="1" ht="12.75">
      <c r="A472" s="472"/>
      <c r="B472" s="366"/>
      <c r="C472" s="360"/>
      <c r="D472" s="360"/>
      <c r="G472" s="471"/>
    </row>
    <row r="473" spans="1:7" s="359" customFormat="1" ht="12.75">
      <c r="A473" s="472"/>
      <c r="B473" s="366"/>
      <c r="C473" s="360"/>
      <c r="D473" s="360"/>
      <c r="G473" s="471"/>
    </row>
    <row r="474" spans="1:7" s="359" customFormat="1" ht="12.75">
      <c r="A474" s="472"/>
      <c r="B474" s="366"/>
      <c r="C474" s="360"/>
      <c r="D474" s="360"/>
      <c r="G474" s="471"/>
    </row>
    <row r="475" spans="1:7" s="359" customFormat="1" ht="12.75">
      <c r="A475" s="472"/>
      <c r="B475" s="366"/>
      <c r="C475" s="360"/>
      <c r="D475" s="360"/>
      <c r="G475" s="471"/>
    </row>
    <row r="476" spans="1:7" s="359" customFormat="1" ht="12.75">
      <c r="A476" s="472"/>
      <c r="B476" s="366"/>
      <c r="C476" s="360"/>
      <c r="D476" s="360"/>
      <c r="G476" s="471"/>
    </row>
    <row r="477" spans="1:7" s="359" customFormat="1" ht="12.75">
      <c r="A477" s="472"/>
      <c r="B477" s="366"/>
      <c r="C477" s="360"/>
      <c r="D477" s="360"/>
      <c r="G477" s="471"/>
    </row>
    <row r="478" spans="1:7" s="359" customFormat="1" ht="12.75">
      <c r="A478" s="472"/>
      <c r="B478" s="366"/>
      <c r="C478" s="360"/>
      <c r="D478" s="360"/>
      <c r="G478" s="471"/>
    </row>
    <row r="479" spans="1:7" s="359" customFormat="1" ht="12.75">
      <c r="A479" s="472"/>
      <c r="B479" s="366"/>
      <c r="C479" s="360"/>
      <c r="D479" s="360"/>
      <c r="G479" s="471"/>
    </row>
    <row r="480" spans="1:7" s="359" customFormat="1" ht="12.75">
      <c r="A480" s="472"/>
      <c r="B480" s="366"/>
      <c r="C480" s="360"/>
      <c r="D480" s="360"/>
      <c r="G480" s="471"/>
    </row>
    <row r="481" spans="1:7" s="359" customFormat="1" ht="12.75">
      <c r="A481" s="472"/>
      <c r="B481" s="366"/>
      <c r="C481" s="360"/>
      <c r="D481" s="360"/>
      <c r="G481" s="471"/>
    </row>
    <row r="482" spans="1:7" s="359" customFormat="1" ht="12.75">
      <c r="A482" s="472"/>
      <c r="B482" s="366"/>
      <c r="C482" s="360"/>
      <c r="D482" s="360"/>
      <c r="G482" s="471"/>
    </row>
    <row r="483" spans="1:7" s="359" customFormat="1" ht="12.75">
      <c r="A483" s="472"/>
      <c r="B483" s="366"/>
      <c r="C483" s="360"/>
      <c r="D483" s="360"/>
      <c r="G483" s="471"/>
    </row>
    <row r="484" spans="1:7" s="359" customFormat="1" ht="12.75">
      <c r="A484" s="472"/>
      <c r="B484" s="366"/>
      <c r="C484" s="360"/>
      <c r="D484" s="360"/>
      <c r="G484" s="471"/>
    </row>
    <row r="485" spans="1:7" s="359" customFormat="1" ht="12.75">
      <c r="A485" s="472"/>
      <c r="B485" s="366"/>
      <c r="C485" s="360"/>
      <c r="D485" s="360"/>
      <c r="G485" s="471"/>
    </row>
    <row r="486" spans="1:7" s="359" customFormat="1" ht="12.75">
      <c r="A486" s="472"/>
      <c r="B486" s="366"/>
      <c r="C486" s="360"/>
      <c r="D486" s="360"/>
      <c r="G486" s="471"/>
    </row>
    <row r="487" spans="1:7" s="359" customFormat="1" ht="12.75">
      <c r="A487" s="472"/>
      <c r="B487" s="366"/>
      <c r="C487" s="360"/>
      <c r="D487" s="360"/>
      <c r="G487" s="471"/>
    </row>
    <row r="488" spans="1:7" s="359" customFormat="1" ht="12.75">
      <c r="A488" s="472"/>
      <c r="B488" s="366"/>
      <c r="C488" s="360"/>
      <c r="D488" s="360"/>
      <c r="G488" s="471"/>
    </row>
    <row r="489" spans="1:7" s="359" customFormat="1" ht="12.75">
      <c r="A489" s="472"/>
      <c r="B489" s="366"/>
      <c r="C489" s="360"/>
      <c r="D489" s="360"/>
      <c r="G489" s="471"/>
    </row>
    <row r="490" spans="1:7" s="359" customFormat="1" ht="12.75">
      <c r="A490" s="472"/>
      <c r="B490" s="366"/>
      <c r="C490" s="360"/>
      <c r="D490" s="360"/>
      <c r="G490" s="471"/>
    </row>
    <row r="491" spans="1:7" s="359" customFormat="1" ht="12.75">
      <c r="A491" s="472"/>
      <c r="B491" s="366"/>
      <c r="C491" s="360"/>
      <c r="D491" s="360"/>
      <c r="G491" s="471"/>
    </row>
    <row r="492" spans="1:7" s="359" customFormat="1" ht="12.75">
      <c r="A492" s="472"/>
      <c r="B492" s="366"/>
      <c r="C492" s="360"/>
      <c r="D492" s="360"/>
      <c r="G492" s="471"/>
    </row>
    <row r="493" spans="1:7" s="359" customFormat="1" ht="12.75">
      <c r="A493" s="472"/>
      <c r="B493" s="366"/>
      <c r="C493" s="360"/>
      <c r="D493" s="360"/>
      <c r="G493" s="471"/>
    </row>
    <row r="494" spans="1:7" s="359" customFormat="1" ht="12.75">
      <c r="A494" s="472"/>
      <c r="B494" s="366"/>
      <c r="C494" s="360"/>
      <c r="D494" s="360"/>
      <c r="G494" s="471"/>
    </row>
    <row r="495" spans="1:7" s="359" customFormat="1" ht="12.75">
      <c r="A495" s="472"/>
      <c r="B495" s="366"/>
      <c r="C495" s="360"/>
      <c r="D495" s="360"/>
      <c r="G495" s="471"/>
    </row>
    <row r="496" spans="1:7" s="359" customFormat="1" ht="12.75">
      <c r="A496" s="472"/>
      <c r="B496" s="366"/>
      <c r="C496" s="360"/>
      <c r="D496" s="360"/>
      <c r="G496" s="471"/>
    </row>
    <row r="497" spans="1:7" s="359" customFormat="1" ht="12.75">
      <c r="A497" s="472"/>
      <c r="B497" s="366"/>
      <c r="C497" s="360"/>
      <c r="D497" s="360"/>
      <c r="G497" s="471"/>
    </row>
    <row r="498" spans="1:7" s="359" customFormat="1" ht="12.75">
      <c r="A498" s="472"/>
      <c r="B498" s="366"/>
      <c r="C498" s="360"/>
      <c r="D498" s="360"/>
      <c r="G498" s="471"/>
    </row>
    <row r="499" spans="1:7" s="359" customFormat="1" ht="12.75">
      <c r="A499" s="472"/>
      <c r="B499" s="366"/>
      <c r="C499" s="360"/>
      <c r="D499" s="360"/>
      <c r="G499" s="471"/>
    </row>
    <row r="500" spans="1:7" s="359" customFormat="1" ht="12.75">
      <c r="A500" s="472"/>
      <c r="B500" s="366"/>
      <c r="C500" s="360"/>
      <c r="D500" s="360"/>
      <c r="G500" s="471"/>
    </row>
    <row r="501" spans="1:7" s="359" customFormat="1" ht="12.75">
      <c r="A501" s="472"/>
      <c r="B501" s="366"/>
      <c r="C501" s="360"/>
      <c r="D501" s="360"/>
      <c r="G501" s="471"/>
    </row>
    <row r="502" spans="1:7" s="359" customFormat="1" ht="12.75">
      <c r="A502" s="472"/>
      <c r="B502" s="366"/>
      <c r="C502" s="360"/>
      <c r="D502" s="360"/>
      <c r="G502" s="471"/>
    </row>
    <row r="503" spans="1:7" s="359" customFormat="1" ht="12.75">
      <c r="A503" s="472"/>
      <c r="B503" s="366"/>
      <c r="C503" s="360"/>
      <c r="D503" s="360"/>
      <c r="G503" s="471"/>
    </row>
    <row r="504" spans="1:7" s="359" customFormat="1" ht="12.75">
      <c r="A504" s="472"/>
      <c r="B504" s="366"/>
      <c r="C504" s="360"/>
      <c r="D504" s="360"/>
      <c r="G504" s="471"/>
    </row>
    <row r="505" spans="1:7" s="359" customFormat="1" ht="12.75">
      <c r="A505" s="472"/>
      <c r="B505" s="366"/>
      <c r="C505" s="360"/>
      <c r="D505" s="360"/>
      <c r="G505" s="471"/>
    </row>
    <row r="506" spans="1:7" s="359" customFormat="1" ht="12.75">
      <c r="A506" s="472"/>
      <c r="B506" s="366"/>
      <c r="C506" s="360"/>
      <c r="D506" s="360"/>
      <c r="G506" s="471"/>
    </row>
    <row r="507" spans="1:7" s="359" customFormat="1" ht="12.75">
      <c r="A507" s="472"/>
      <c r="B507" s="366"/>
      <c r="C507" s="360"/>
      <c r="D507" s="360"/>
      <c r="G507" s="471"/>
    </row>
    <row r="508" spans="1:7" s="359" customFormat="1" ht="12.75">
      <c r="A508" s="472"/>
      <c r="B508" s="366"/>
      <c r="C508" s="360"/>
      <c r="D508" s="360"/>
      <c r="G508" s="471"/>
    </row>
    <row r="509" spans="1:7" s="359" customFormat="1" ht="12.75">
      <c r="A509" s="472"/>
      <c r="B509" s="366"/>
      <c r="C509" s="360"/>
      <c r="D509" s="360"/>
      <c r="G509" s="471"/>
    </row>
    <row r="510" spans="1:7" s="359" customFormat="1" ht="12.75">
      <c r="A510" s="472"/>
      <c r="B510" s="366"/>
      <c r="C510" s="360"/>
      <c r="D510" s="360"/>
      <c r="G510" s="471"/>
    </row>
    <row r="511" spans="1:7" s="359" customFormat="1" ht="12.75">
      <c r="A511" s="472"/>
      <c r="B511" s="366"/>
      <c r="C511" s="360"/>
      <c r="D511" s="360"/>
      <c r="G511" s="471"/>
    </row>
    <row r="512" spans="1:7" s="359" customFormat="1" ht="12.75">
      <c r="A512" s="472"/>
      <c r="B512" s="366"/>
      <c r="C512" s="360"/>
      <c r="D512" s="360"/>
      <c r="G512" s="471"/>
    </row>
    <row r="513" spans="1:7" s="359" customFormat="1" ht="12.75">
      <c r="A513" s="472"/>
      <c r="B513" s="366"/>
      <c r="C513" s="360"/>
      <c r="D513" s="360"/>
      <c r="G513" s="471"/>
    </row>
    <row r="514" spans="1:7" s="359" customFormat="1" ht="12.75">
      <c r="A514" s="472"/>
      <c r="B514" s="366"/>
      <c r="C514" s="360"/>
      <c r="D514" s="360"/>
      <c r="G514" s="471"/>
    </row>
    <row r="515" spans="1:7" s="359" customFormat="1" ht="12.75">
      <c r="A515" s="472"/>
      <c r="B515" s="366"/>
      <c r="C515" s="360"/>
      <c r="D515" s="360"/>
      <c r="G515" s="471"/>
    </row>
    <row r="516" spans="1:7" s="359" customFormat="1" ht="12.75">
      <c r="A516" s="472"/>
      <c r="B516" s="366"/>
      <c r="C516" s="360"/>
      <c r="D516" s="360"/>
      <c r="G516" s="471"/>
    </row>
    <row r="517" spans="1:7" s="359" customFormat="1" ht="12.75">
      <c r="A517" s="472"/>
      <c r="B517" s="366"/>
      <c r="C517" s="360"/>
      <c r="D517" s="360"/>
      <c r="G517" s="471"/>
    </row>
    <row r="518" spans="1:7" s="359" customFormat="1" ht="12.75">
      <c r="A518" s="472"/>
      <c r="B518" s="366"/>
      <c r="C518" s="360"/>
      <c r="D518" s="360"/>
      <c r="G518" s="471"/>
    </row>
    <row r="519" spans="1:7" s="359" customFormat="1" ht="12.75">
      <c r="A519" s="472"/>
      <c r="B519" s="366"/>
      <c r="C519" s="360"/>
      <c r="D519" s="360"/>
      <c r="G519" s="471"/>
    </row>
    <row r="520" spans="1:7" s="359" customFormat="1" ht="12.75">
      <c r="A520" s="472"/>
      <c r="B520" s="366"/>
      <c r="C520" s="360"/>
      <c r="D520" s="360"/>
      <c r="G520" s="471"/>
    </row>
    <row r="521" spans="1:7" s="359" customFormat="1" ht="12.75">
      <c r="A521" s="472"/>
      <c r="B521" s="366"/>
      <c r="C521" s="360"/>
      <c r="D521" s="360"/>
      <c r="G521" s="471"/>
    </row>
    <row r="522" spans="1:7" s="359" customFormat="1" ht="12.75">
      <c r="A522" s="472"/>
      <c r="B522" s="366"/>
      <c r="C522" s="360"/>
      <c r="D522" s="360"/>
      <c r="G522" s="471"/>
    </row>
    <row r="523" spans="1:7" s="359" customFormat="1" ht="12.75">
      <c r="A523" s="472"/>
      <c r="B523" s="366"/>
      <c r="C523" s="360"/>
      <c r="D523" s="360"/>
      <c r="G523" s="471"/>
    </row>
    <row r="524" spans="1:7" s="359" customFormat="1" ht="12.75">
      <c r="A524" s="472"/>
      <c r="B524" s="366"/>
      <c r="C524" s="360"/>
      <c r="D524" s="360"/>
      <c r="G524" s="471"/>
    </row>
    <row r="525" spans="1:7" s="359" customFormat="1" ht="12.75">
      <c r="A525" s="472"/>
      <c r="B525" s="366"/>
      <c r="C525" s="360"/>
      <c r="D525" s="360"/>
      <c r="G525" s="471"/>
    </row>
    <row r="526" spans="1:7" s="359" customFormat="1" ht="12.75">
      <c r="A526" s="472"/>
      <c r="B526" s="366"/>
      <c r="C526" s="360"/>
      <c r="D526" s="360"/>
      <c r="G526" s="471"/>
    </row>
    <row r="527" spans="1:7" s="359" customFormat="1" ht="12.75">
      <c r="A527" s="472"/>
      <c r="B527" s="366"/>
      <c r="C527" s="360"/>
      <c r="D527" s="360"/>
      <c r="G527" s="471"/>
    </row>
    <row r="528" spans="1:7" s="359" customFormat="1" ht="12.75">
      <c r="A528" s="472"/>
      <c r="B528" s="366"/>
      <c r="C528" s="360"/>
      <c r="D528" s="360"/>
      <c r="G528" s="471"/>
    </row>
    <row r="529" spans="1:7" s="359" customFormat="1" ht="12.75">
      <c r="A529" s="472"/>
      <c r="B529" s="366"/>
      <c r="C529" s="360"/>
      <c r="D529" s="360"/>
      <c r="G529" s="471"/>
    </row>
    <row r="530" spans="1:7" s="359" customFormat="1" ht="12.75">
      <c r="A530" s="472"/>
      <c r="B530" s="366"/>
      <c r="C530" s="360"/>
      <c r="D530" s="360"/>
      <c r="G530" s="471"/>
    </row>
    <row r="531" spans="1:7" s="359" customFormat="1" ht="12.75">
      <c r="A531" s="472"/>
      <c r="B531" s="366"/>
      <c r="C531" s="360"/>
      <c r="D531" s="360"/>
      <c r="G531" s="471"/>
    </row>
    <row r="532" spans="1:7" s="359" customFormat="1" ht="12.75">
      <c r="A532" s="472"/>
      <c r="B532" s="366"/>
      <c r="C532" s="360"/>
      <c r="D532" s="360"/>
      <c r="G532" s="471"/>
    </row>
    <row r="533" spans="1:7" s="359" customFormat="1" ht="12.75">
      <c r="A533" s="472"/>
      <c r="B533" s="366"/>
      <c r="C533" s="360"/>
      <c r="D533" s="360"/>
      <c r="G533" s="471"/>
    </row>
    <row r="534" spans="1:7" s="359" customFormat="1" ht="12.75">
      <c r="A534" s="472"/>
      <c r="B534" s="366"/>
      <c r="C534" s="360"/>
      <c r="D534" s="360"/>
      <c r="G534" s="471"/>
    </row>
    <row r="535" spans="1:7" s="359" customFormat="1" ht="12.75">
      <c r="A535" s="472"/>
      <c r="B535" s="366"/>
      <c r="C535" s="360"/>
      <c r="D535" s="360"/>
      <c r="G535" s="471"/>
    </row>
    <row r="536" spans="1:7" s="359" customFormat="1" ht="12.75">
      <c r="A536" s="472"/>
      <c r="B536" s="366"/>
      <c r="C536" s="360"/>
      <c r="D536" s="360"/>
      <c r="G536" s="471"/>
    </row>
    <row r="537" spans="1:7" s="359" customFormat="1" ht="12.75">
      <c r="A537" s="472"/>
      <c r="B537" s="366"/>
      <c r="C537" s="360"/>
      <c r="D537" s="360"/>
      <c r="G537" s="471"/>
    </row>
    <row r="538" spans="1:7" s="359" customFormat="1" ht="12.75">
      <c r="A538" s="472"/>
      <c r="B538" s="366"/>
      <c r="C538" s="360"/>
      <c r="D538" s="360"/>
      <c r="G538" s="471"/>
    </row>
    <row r="539" spans="1:7" s="359" customFormat="1" ht="12.75">
      <c r="A539" s="472"/>
      <c r="B539" s="366"/>
      <c r="C539" s="360"/>
      <c r="D539" s="360"/>
      <c r="G539" s="471"/>
    </row>
    <row r="540" spans="1:7" s="359" customFormat="1" ht="12.75">
      <c r="A540" s="472"/>
      <c r="B540" s="366"/>
      <c r="C540" s="360"/>
      <c r="D540" s="360"/>
      <c r="G540" s="471"/>
    </row>
    <row r="541" spans="1:7" s="359" customFormat="1" ht="12.75">
      <c r="A541" s="472"/>
      <c r="B541" s="366"/>
      <c r="C541" s="360"/>
      <c r="D541" s="360"/>
      <c r="G541" s="471"/>
    </row>
    <row r="542" spans="1:7" s="359" customFormat="1" ht="12.75">
      <c r="A542" s="472"/>
      <c r="B542" s="366"/>
      <c r="C542" s="360"/>
      <c r="D542" s="360"/>
      <c r="G542" s="471"/>
    </row>
    <row r="543" spans="1:7" s="359" customFormat="1" ht="12.75">
      <c r="A543" s="472"/>
      <c r="B543" s="366"/>
      <c r="C543" s="360"/>
      <c r="D543" s="360"/>
      <c r="G543" s="471"/>
    </row>
    <row r="544" spans="1:7" s="359" customFormat="1" ht="12.75">
      <c r="A544" s="472"/>
      <c r="B544" s="366"/>
      <c r="C544" s="360"/>
      <c r="D544" s="360"/>
      <c r="G544" s="471"/>
    </row>
    <row r="545" spans="1:7" s="359" customFormat="1" ht="12.75">
      <c r="A545" s="472"/>
      <c r="B545" s="366"/>
      <c r="C545" s="360"/>
      <c r="D545" s="360"/>
      <c r="G545" s="471"/>
    </row>
    <row r="546" spans="1:7" s="359" customFormat="1" ht="12.75">
      <c r="A546" s="472"/>
      <c r="B546" s="366"/>
      <c r="C546" s="360"/>
      <c r="D546" s="360"/>
      <c r="G546" s="471"/>
    </row>
    <row r="547" spans="1:7" s="359" customFormat="1" ht="12.75">
      <c r="A547" s="472"/>
      <c r="B547" s="366"/>
      <c r="C547" s="360"/>
      <c r="D547" s="360"/>
      <c r="G547" s="471"/>
    </row>
    <row r="548" spans="1:7" s="359" customFormat="1" ht="12.75">
      <c r="A548" s="472"/>
      <c r="B548" s="366"/>
      <c r="C548" s="360"/>
      <c r="D548" s="360"/>
      <c r="G548" s="471"/>
    </row>
    <row r="549" spans="1:7" s="359" customFormat="1" ht="12.75">
      <c r="A549" s="472"/>
      <c r="B549" s="366"/>
      <c r="C549" s="360"/>
      <c r="D549" s="360"/>
      <c r="G549" s="471"/>
    </row>
    <row r="550" spans="1:7" s="359" customFormat="1" ht="12.75">
      <c r="A550" s="472"/>
      <c r="B550" s="366"/>
      <c r="C550" s="360"/>
      <c r="D550" s="360"/>
      <c r="G550" s="471"/>
    </row>
    <row r="551" spans="1:7" s="359" customFormat="1" ht="12.75">
      <c r="A551" s="472"/>
      <c r="B551" s="366"/>
      <c r="C551" s="360"/>
      <c r="D551" s="360"/>
      <c r="G551" s="471"/>
    </row>
    <row r="552" spans="1:7" s="359" customFormat="1" ht="12.75">
      <c r="A552" s="472"/>
      <c r="B552" s="366"/>
      <c r="C552" s="360"/>
      <c r="D552" s="360"/>
      <c r="G552" s="471"/>
    </row>
    <row r="553" spans="1:7" s="359" customFormat="1" ht="12.75">
      <c r="A553" s="472"/>
      <c r="B553" s="366"/>
      <c r="C553" s="360"/>
      <c r="D553" s="360"/>
      <c r="G553" s="471"/>
    </row>
    <row r="554" spans="1:7" s="359" customFormat="1" ht="12.75">
      <c r="A554" s="472"/>
      <c r="B554" s="366"/>
      <c r="C554" s="360"/>
      <c r="D554" s="360"/>
      <c r="G554" s="471"/>
    </row>
    <row r="555" spans="1:7" s="359" customFormat="1" ht="12.75">
      <c r="A555" s="472"/>
      <c r="B555" s="366"/>
      <c r="C555" s="360"/>
      <c r="D555" s="360"/>
      <c r="G555" s="471"/>
    </row>
    <row r="556" spans="1:7" s="359" customFormat="1" ht="12.75">
      <c r="A556" s="472"/>
      <c r="B556" s="366"/>
      <c r="C556" s="360"/>
      <c r="D556" s="360"/>
      <c r="G556" s="471"/>
    </row>
    <row r="557" spans="1:7" s="359" customFormat="1" ht="12.75">
      <c r="A557" s="472"/>
      <c r="B557" s="366"/>
      <c r="C557" s="360"/>
      <c r="D557" s="360"/>
      <c r="G557" s="471"/>
    </row>
    <row r="558" spans="1:7" s="359" customFormat="1" ht="12.75">
      <c r="A558" s="472"/>
      <c r="B558" s="366"/>
      <c r="C558" s="360"/>
      <c r="D558" s="360"/>
      <c r="G558" s="471"/>
    </row>
    <row r="559" spans="1:7" s="359" customFormat="1" ht="12.75">
      <c r="A559" s="472"/>
      <c r="B559" s="366"/>
      <c r="C559" s="360"/>
      <c r="D559" s="360"/>
      <c r="G559" s="471"/>
    </row>
    <row r="560" spans="1:7" s="359" customFormat="1" ht="12.75">
      <c r="A560" s="472"/>
      <c r="B560" s="366"/>
      <c r="C560" s="360"/>
      <c r="D560" s="360"/>
      <c r="G560" s="471"/>
    </row>
    <row r="561" spans="1:7" s="359" customFormat="1" ht="12.75">
      <c r="A561" s="472"/>
      <c r="B561" s="366"/>
      <c r="C561" s="360"/>
      <c r="D561" s="360"/>
      <c r="G561" s="471"/>
    </row>
    <row r="562" spans="1:7" s="359" customFormat="1" ht="12.75">
      <c r="A562" s="472"/>
      <c r="B562" s="366"/>
      <c r="C562" s="360"/>
      <c r="D562" s="360"/>
      <c r="G562" s="471"/>
    </row>
    <row r="563" spans="1:7" s="359" customFormat="1" ht="12.75">
      <c r="A563" s="472"/>
      <c r="B563" s="366"/>
      <c r="C563" s="360"/>
      <c r="D563" s="360"/>
      <c r="G563" s="471"/>
    </row>
    <row r="564" spans="1:7" s="359" customFormat="1" ht="12.75">
      <c r="A564" s="472"/>
      <c r="B564" s="366"/>
      <c r="C564" s="360"/>
      <c r="D564" s="360"/>
      <c r="G564" s="471"/>
    </row>
    <row r="565" spans="1:7" s="359" customFormat="1" ht="12.75">
      <c r="A565" s="472"/>
      <c r="B565" s="366"/>
      <c r="C565" s="360"/>
      <c r="D565" s="360"/>
      <c r="G565" s="471"/>
    </row>
    <row r="566" spans="1:7" s="359" customFormat="1" ht="12.75">
      <c r="A566" s="472"/>
      <c r="B566" s="366"/>
      <c r="C566" s="360"/>
      <c r="D566" s="360"/>
      <c r="G566" s="471"/>
    </row>
    <row r="567" spans="1:7" s="359" customFormat="1" ht="12.75">
      <c r="A567" s="472"/>
      <c r="B567" s="366"/>
      <c r="C567" s="360"/>
      <c r="D567" s="360"/>
      <c r="G567" s="471"/>
    </row>
    <row r="568" spans="1:7" s="359" customFormat="1" ht="12.75">
      <c r="A568" s="472"/>
      <c r="B568" s="366"/>
      <c r="C568" s="360"/>
      <c r="D568" s="360"/>
      <c r="G568" s="471"/>
    </row>
    <row r="569" spans="1:7" s="359" customFormat="1" ht="12.75">
      <c r="A569" s="472"/>
      <c r="B569" s="366"/>
      <c r="C569" s="360"/>
      <c r="D569" s="360"/>
      <c r="G569" s="471"/>
    </row>
    <row r="570" spans="1:7" s="359" customFormat="1" ht="12.75">
      <c r="A570" s="472"/>
      <c r="B570" s="366"/>
      <c r="C570" s="360"/>
      <c r="D570" s="360"/>
      <c r="G570" s="471"/>
    </row>
    <row r="571" spans="1:7" s="359" customFormat="1" ht="12.75">
      <c r="A571" s="472"/>
      <c r="B571" s="366"/>
      <c r="C571" s="360"/>
      <c r="D571" s="360"/>
      <c r="G571" s="471"/>
    </row>
    <row r="572" spans="1:7" s="359" customFormat="1" ht="12.75">
      <c r="A572" s="472"/>
      <c r="B572" s="366"/>
      <c r="C572" s="360"/>
      <c r="D572" s="360"/>
      <c r="G572" s="471"/>
    </row>
    <row r="573" spans="1:7" s="359" customFormat="1" ht="12.75">
      <c r="A573" s="472"/>
      <c r="B573" s="366"/>
      <c r="C573" s="360"/>
      <c r="D573" s="360"/>
      <c r="G573" s="471"/>
    </row>
    <row r="574" spans="1:7" s="359" customFormat="1" ht="12.75">
      <c r="A574" s="472"/>
      <c r="B574" s="366"/>
      <c r="C574" s="360"/>
      <c r="D574" s="360"/>
      <c r="G574" s="471"/>
    </row>
    <row r="575" spans="1:7" s="359" customFormat="1" ht="12.75">
      <c r="A575" s="472"/>
      <c r="B575" s="366"/>
      <c r="C575" s="360"/>
      <c r="D575" s="360"/>
      <c r="G575" s="471"/>
    </row>
    <row r="576" spans="1:7" s="359" customFormat="1" ht="12.75">
      <c r="A576" s="472"/>
      <c r="B576" s="366"/>
      <c r="C576" s="360"/>
      <c r="D576" s="360"/>
      <c r="G576" s="471"/>
    </row>
    <row r="577" spans="1:7" s="359" customFormat="1" ht="12.75">
      <c r="A577" s="472"/>
      <c r="B577" s="366"/>
      <c r="C577" s="360"/>
      <c r="D577" s="360"/>
      <c r="G577" s="471"/>
    </row>
    <row r="578" spans="1:7" s="359" customFormat="1" ht="12.75">
      <c r="A578" s="472"/>
      <c r="B578" s="366"/>
      <c r="C578" s="360"/>
      <c r="D578" s="360"/>
      <c r="G578" s="471"/>
    </row>
    <row r="579" spans="1:7" s="359" customFormat="1" ht="12.75">
      <c r="A579" s="472"/>
      <c r="B579" s="366"/>
      <c r="C579" s="360"/>
      <c r="D579" s="360"/>
      <c r="G579" s="471"/>
    </row>
    <row r="580" spans="1:7" s="359" customFormat="1" ht="12.75">
      <c r="A580" s="472"/>
      <c r="B580" s="366"/>
      <c r="C580" s="360"/>
      <c r="D580" s="360"/>
      <c r="G580" s="471"/>
    </row>
    <row r="581" spans="1:7" s="359" customFormat="1" ht="12.75">
      <c r="A581" s="472"/>
      <c r="B581" s="366"/>
      <c r="C581" s="360"/>
      <c r="D581" s="360"/>
      <c r="G581" s="471"/>
    </row>
    <row r="582" spans="1:7" s="359" customFormat="1" ht="12.75">
      <c r="A582" s="472"/>
      <c r="B582" s="366"/>
      <c r="C582" s="360"/>
      <c r="D582" s="360"/>
      <c r="G582" s="471"/>
    </row>
    <row r="583" spans="1:7" s="359" customFormat="1" ht="12.75">
      <c r="A583" s="472"/>
      <c r="B583" s="366"/>
      <c r="C583" s="360"/>
      <c r="D583" s="360"/>
      <c r="G583" s="471"/>
    </row>
    <row r="584" spans="1:7" s="359" customFormat="1" ht="12.75">
      <c r="A584" s="472"/>
      <c r="B584" s="366"/>
      <c r="C584" s="360"/>
      <c r="D584" s="360"/>
      <c r="G584" s="471"/>
    </row>
    <row r="585" spans="1:7" s="359" customFormat="1" ht="12.75">
      <c r="A585" s="472"/>
      <c r="B585" s="366"/>
      <c r="C585" s="360"/>
      <c r="D585" s="360"/>
      <c r="G585" s="471"/>
    </row>
    <row r="586" spans="1:7" s="359" customFormat="1" ht="12.75">
      <c r="A586" s="472"/>
      <c r="B586" s="366"/>
      <c r="C586" s="360"/>
      <c r="D586" s="360"/>
      <c r="G586" s="471"/>
    </row>
    <row r="587" spans="1:7" s="359" customFormat="1" ht="12.75">
      <c r="A587" s="472"/>
      <c r="B587" s="366"/>
      <c r="C587" s="360"/>
      <c r="D587" s="360"/>
      <c r="G587" s="471"/>
    </row>
    <row r="588" spans="1:7" s="359" customFormat="1" ht="12.75">
      <c r="A588" s="472"/>
      <c r="B588" s="366"/>
      <c r="C588" s="360"/>
      <c r="D588" s="360"/>
      <c r="G588" s="471"/>
    </row>
    <row r="589" spans="1:7" s="359" customFormat="1" ht="12.75">
      <c r="A589" s="472"/>
      <c r="B589" s="366"/>
      <c r="C589" s="360"/>
      <c r="D589" s="360"/>
      <c r="G589" s="471"/>
    </row>
    <row r="590" spans="1:7" s="359" customFormat="1" ht="12.75">
      <c r="A590" s="472"/>
      <c r="B590" s="366"/>
      <c r="C590" s="360"/>
      <c r="D590" s="360"/>
      <c r="G590" s="471"/>
    </row>
    <row r="591" spans="1:7" s="359" customFormat="1" ht="12.75">
      <c r="A591" s="472"/>
      <c r="B591" s="366"/>
      <c r="C591" s="360"/>
      <c r="D591" s="360"/>
      <c r="G591" s="471"/>
    </row>
    <row r="592" spans="1:7" s="359" customFormat="1" ht="12.75">
      <c r="A592" s="472"/>
      <c r="B592" s="366"/>
      <c r="C592" s="360"/>
      <c r="D592" s="360"/>
      <c r="G592" s="471"/>
    </row>
    <row r="593" spans="1:7" s="359" customFormat="1" ht="12.75">
      <c r="A593" s="472"/>
      <c r="B593" s="366"/>
      <c r="C593" s="360"/>
      <c r="D593" s="360"/>
      <c r="G593" s="471"/>
    </row>
    <row r="594" spans="1:7" s="359" customFormat="1" ht="12.75">
      <c r="A594" s="472"/>
      <c r="B594" s="366"/>
      <c r="C594" s="360"/>
      <c r="D594" s="360"/>
      <c r="G594" s="471"/>
    </row>
    <row r="595" spans="1:7" s="359" customFormat="1" ht="12.75">
      <c r="A595" s="472"/>
      <c r="B595" s="366"/>
      <c r="C595" s="360"/>
      <c r="D595" s="360"/>
      <c r="G595" s="471"/>
    </row>
    <row r="596" spans="1:7" s="359" customFormat="1" ht="12.75">
      <c r="A596" s="472"/>
      <c r="B596" s="366"/>
      <c r="C596" s="360"/>
      <c r="D596" s="360"/>
      <c r="G596" s="471"/>
    </row>
    <row r="597" spans="1:7" s="359" customFormat="1" ht="12.75">
      <c r="A597" s="472"/>
      <c r="B597" s="366"/>
      <c r="C597" s="360"/>
      <c r="D597" s="360"/>
      <c r="G597" s="471"/>
    </row>
    <row r="598" spans="1:7" s="359" customFormat="1" ht="12.75">
      <c r="A598" s="472"/>
      <c r="B598" s="366"/>
      <c r="C598" s="360"/>
      <c r="D598" s="360"/>
      <c r="G598" s="471"/>
    </row>
    <row r="599" spans="1:7" s="359" customFormat="1" ht="12.75">
      <c r="A599" s="472"/>
      <c r="B599" s="366"/>
      <c r="C599" s="360"/>
      <c r="D599" s="360"/>
      <c r="G599" s="471"/>
    </row>
    <row r="600" spans="1:7" s="359" customFormat="1" ht="12.75">
      <c r="A600" s="472"/>
      <c r="B600" s="366"/>
      <c r="C600" s="360"/>
      <c r="D600" s="360"/>
      <c r="G600" s="471"/>
    </row>
    <row r="601" spans="1:7" s="359" customFormat="1" ht="12.75">
      <c r="A601" s="472"/>
      <c r="B601" s="366"/>
      <c r="C601" s="360"/>
      <c r="D601" s="360"/>
      <c r="G601" s="471"/>
    </row>
    <row r="602" spans="1:7" s="359" customFormat="1" ht="12.75">
      <c r="A602" s="472"/>
      <c r="B602" s="366"/>
      <c r="C602" s="360"/>
      <c r="D602" s="360"/>
      <c r="G602" s="471"/>
    </row>
    <row r="603" spans="1:7" s="359" customFormat="1" ht="12.75">
      <c r="A603" s="472"/>
      <c r="B603" s="366"/>
      <c r="C603" s="360"/>
      <c r="D603" s="360"/>
      <c r="G603" s="471"/>
    </row>
    <row r="604" spans="1:7" s="359" customFormat="1" ht="12.75">
      <c r="A604" s="472"/>
      <c r="B604" s="366"/>
      <c r="C604" s="360"/>
      <c r="D604" s="360"/>
      <c r="G604" s="471"/>
    </row>
    <row r="605" spans="1:7" s="359" customFormat="1" ht="12.75">
      <c r="A605" s="472"/>
      <c r="B605" s="366"/>
      <c r="C605" s="360"/>
      <c r="D605" s="360"/>
      <c r="G605" s="471"/>
    </row>
    <row r="606" spans="1:7" s="359" customFormat="1" ht="12.75">
      <c r="A606" s="472"/>
      <c r="B606" s="366"/>
      <c r="C606" s="360"/>
      <c r="D606" s="360"/>
      <c r="G606" s="471"/>
    </row>
    <row r="607" spans="1:7" s="359" customFormat="1" ht="12.75">
      <c r="A607" s="472"/>
      <c r="B607" s="366"/>
      <c r="C607" s="360"/>
      <c r="D607" s="360"/>
      <c r="G607" s="471"/>
    </row>
    <row r="608" spans="1:7" s="359" customFormat="1" ht="12.75">
      <c r="A608" s="472"/>
      <c r="B608" s="366"/>
      <c r="C608" s="360"/>
      <c r="D608" s="360"/>
      <c r="G608" s="471"/>
    </row>
    <row r="609" spans="1:7" s="359" customFormat="1" ht="12.75">
      <c r="A609" s="472"/>
      <c r="B609" s="366"/>
      <c r="C609" s="360"/>
      <c r="D609" s="360"/>
      <c r="G609" s="471"/>
    </row>
    <row r="610" spans="1:7" s="359" customFormat="1" ht="12.75">
      <c r="A610" s="472"/>
      <c r="B610" s="366"/>
      <c r="C610" s="360"/>
      <c r="D610" s="360"/>
      <c r="G610" s="471"/>
    </row>
    <row r="611" spans="1:7" s="359" customFormat="1" ht="12.75">
      <c r="A611" s="472"/>
      <c r="B611" s="366"/>
      <c r="C611" s="360"/>
      <c r="D611" s="360"/>
      <c r="G611" s="471"/>
    </row>
    <row r="612" spans="1:7" s="359" customFormat="1" ht="12.75">
      <c r="A612" s="472"/>
      <c r="B612" s="366"/>
      <c r="C612" s="360"/>
      <c r="D612" s="360"/>
      <c r="G612" s="471"/>
    </row>
    <row r="613" spans="1:7" s="359" customFormat="1" ht="12.75">
      <c r="A613" s="472"/>
      <c r="B613" s="366"/>
      <c r="C613" s="360"/>
      <c r="D613" s="360"/>
      <c r="G613" s="471"/>
    </row>
    <row r="614" spans="1:7" s="359" customFormat="1" ht="12.75">
      <c r="A614" s="472"/>
      <c r="B614" s="366"/>
      <c r="C614" s="360"/>
      <c r="D614" s="360"/>
      <c r="G614" s="471"/>
    </row>
    <row r="615" spans="1:7" s="359" customFormat="1" ht="12.75">
      <c r="A615" s="472"/>
      <c r="B615" s="366"/>
      <c r="C615" s="360"/>
      <c r="D615" s="360"/>
      <c r="G615" s="471"/>
    </row>
    <row r="616" spans="1:7" s="359" customFormat="1" ht="12.75">
      <c r="A616" s="472"/>
      <c r="B616" s="366"/>
      <c r="C616" s="360"/>
      <c r="D616" s="360"/>
      <c r="G616" s="471"/>
    </row>
    <row r="617" spans="1:7" s="359" customFormat="1" ht="12.75">
      <c r="A617" s="472"/>
      <c r="B617" s="366"/>
      <c r="C617" s="360"/>
      <c r="D617" s="360"/>
      <c r="G617" s="471"/>
    </row>
    <row r="618" spans="1:7" s="359" customFormat="1" ht="12.75">
      <c r="A618" s="472"/>
      <c r="B618" s="366"/>
      <c r="C618" s="360"/>
      <c r="D618" s="360"/>
      <c r="G618" s="471"/>
    </row>
    <row r="619" spans="1:7" s="359" customFormat="1" ht="12.75">
      <c r="A619" s="472"/>
      <c r="B619" s="366"/>
      <c r="C619" s="360"/>
      <c r="D619" s="360"/>
      <c r="G619" s="471"/>
    </row>
    <row r="620" spans="1:7" s="359" customFormat="1" ht="12.75">
      <c r="A620" s="472"/>
      <c r="B620" s="366"/>
      <c r="C620" s="360"/>
      <c r="D620" s="360"/>
      <c r="G620" s="471"/>
    </row>
    <row r="621" spans="1:7" s="359" customFormat="1" ht="12.75">
      <c r="A621" s="472"/>
      <c r="B621" s="366"/>
      <c r="C621" s="360"/>
      <c r="D621" s="360"/>
      <c r="G621" s="471"/>
    </row>
    <row r="622" spans="1:7" s="359" customFormat="1" ht="12.75">
      <c r="A622" s="472"/>
      <c r="B622" s="366"/>
      <c r="C622" s="360"/>
      <c r="D622" s="360"/>
      <c r="G622" s="471"/>
    </row>
    <row r="623" spans="1:7" s="359" customFormat="1" ht="12.75">
      <c r="A623" s="472"/>
      <c r="B623" s="366"/>
      <c r="C623" s="360"/>
      <c r="D623" s="360"/>
      <c r="G623" s="471"/>
    </row>
    <row r="624" spans="1:7" s="359" customFormat="1" ht="12.75">
      <c r="A624" s="472"/>
      <c r="B624" s="366"/>
      <c r="C624" s="360"/>
      <c r="D624" s="360"/>
      <c r="G624" s="471"/>
    </row>
    <row r="625" spans="1:7" s="359" customFormat="1" ht="12.75">
      <c r="A625" s="472"/>
      <c r="B625" s="366"/>
      <c r="C625" s="360"/>
      <c r="D625" s="360"/>
      <c r="G625" s="471"/>
    </row>
    <row r="626" spans="1:7" s="359" customFormat="1" ht="12.75">
      <c r="A626" s="472"/>
      <c r="B626" s="366"/>
      <c r="C626" s="360"/>
      <c r="D626" s="360"/>
      <c r="G626" s="471"/>
    </row>
    <row r="627" spans="1:7" s="359" customFormat="1" ht="12.75">
      <c r="A627" s="472"/>
      <c r="B627" s="366"/>
      <c r="C627" s="360"/>
      <c r="D627" s="360"/>
      <c r="G627" s="471"/>
    </row>
    <row r="628" spans="1:7" s="359" customFormat="1" ht="12.75">
      <c r="A628" s="472"/>
      <c r="B628" s="366"/>
      <c r="C628" s="360"/>
      <c r="D628" s="360"/>
      <c r="G628" s="471"/>
    </row>
    <row r="629" spans="1:7" s="359" customFormat="1" ht="12.75">
      <c r="A629" s="472"/>
      <c r="B629" s="366"/>
      <c r="C629" s="360"/>
      <c r="D629" s="360"/>
      <c r="G629" s="471"/>
    </row>
    <row r="630" spans="1:7" s="359" customFormat="1" ht="12.75">
      <c r="A630" s="472"/>
      <c r="B630" s="366"/>
      <c r="C630" s="360"/>
      <c r="D630" s="360"/>
      <c r="G630" s="471"/>
    </row>
    <row r="631" spans="1:7" s="359" customFormat="1" ht="12.75">
      <c r="A631" s="472"/>
      <c r="B631" s="366"/>
      <c r="C631" s="360"/>
      <c r="D631" s="360"/>
      <c r="G631" s="471"/>
    </row>
    <row r="632" spans="1:7" s="359" customFormat="1" ht="12.75">
      <c r="A632" s="472"/>
      <c r="B632" s="366"/>
      <c r="C632" s="360"/>
      <c r="D632" s="360"/>
      <c r="G632" s="471"/>
    </row>
    <row r="633" spans="1:7" s="359" customFormat="1" ht="12.75">
      <c r="A633" s="472"/>
      <c r="B633" s="366"/>
      <c r="C633" s="360"/>
      <c r="D633" s="360"/>
      <c r="G633" s="471"/>
    </row>
    <row r="634" spans="1:7" s="359" customFormat="1" ht="12.75">
      <c r="A634" s="472"/>
      <c r="B634" s="366"/>
      <c r="C634" s="360"/>
      <c r="D634" s="360"/>
      <c r="G634" s="471"/>
    </row>
    <row r="635" spans="1:7" s="359" customFormat="1" ht="12.75">
      <c r="A635" s="472"/>
      <c r="B635" s="366"/>
      <c r="C635" s="360"/>
      <c r="D635" s="360"/>
      <c r="G635" s="471"/>
    </row>
    <row r="636" spans="1:7" s="359" customFormat="1" ht="12.75">
      <c r="A636" s="472"/>
      <c r="B636" s="366"/>
      <c r="C636" s="360"/>
      <c r="D636" s="360"/>
      <c r="G636" s="471"/>
    </row>
    <row r="637" spans="1:7" s="359" customFormat="1" ht="12.75">
      <c r="A637" s="472"/>
      <c r="B637" s="366"/>
      <c r="C637" s="360"/>
      <c r="D637" s="360"/>
      <c r="G637" s="471"/>
    </row>
    <row r="638" spans="1:7" s="359" customFormat="1" ht="12.75">
      <c r="A638" s="472"/>
      <c r="B638" s="366"/>
      <c r="C638" s="360"/>
      <c r="D638" s="360"/>
      <c r="G638" s="471"/>
    </row>
    <row r="639" spans="1:7" s="359" customFormat="1" ht="12.75">
      <c r="A639" s="472"/>
      <c r="B639" s="366"/>
      <c r="C639" s="360"/>
      <c r="D639" s="360"/>
      <c r="G639" s="471"/>
    </row>
    <row r="640" spans="1:7" s="359" customFormat="1" ht="12.75">
      <c r="A640" s="472"/>
      <c r="B640" s="366"/>
      <c r="C640" s="360"/>
      <c r="D640" s="360"/>
      <c r="G640" s="471"/>
    </row>
    <row r="641" spans="1:7" s="359" customFormat="1" ht="12.75">
      <c r="A641" s="472"/>
      <c r="B641" s="366"/>
      <c r="C641" s="360"/>
      <c r="D641" s="360"/>
      <c r="G641" s="471"/>
    </row>
    <row r="642" spans="1:7" s="359" customFormat="1" ht="12.75">
      <c r="A642" s="472"/>
      <c r="B642" s="366"/>
      <c r="C642" s="360"/>
      <c r="D642" s="360"/>
      <c r="G642" s="471"/>
    </row>
    <row r="643" spans="1:7" s="359" customFormat="1" ht="12.75">
      <c r="A643" s="472"/>
      <c r="B643" s="366"/>
      <c r="C643" s="360"/>
      <c r="D643" s="360"/>
      <c r="G643" s="471"/>
    </row>
    <row r="644" spans="1:7" s="359" customFormat="1" ht="12.75">
      <c r="A644" s="472"/>
      <c r="B644" s="366"/>
      <c r="C644" s="360"/>
      <c r="D644" s="360"/>
      <c r="G644" s="471"/>
    </row>
    <row r="645" spans="1:7" s="359" customFormat="1" ht="12.75">
      <c r="A645" s="472"/>
      <c r="B645" s="366"/>
      <c r="C645" s="360"/>
      <c r="D645" s="360"/>
      <c r="G645" s="471"/>
    </row>
    <row r="646" spans="1:7" s="359" customFormat="1" ht="12.75">
      <c r="A646" s="472"/>
      <c r="B646" s="366"/>
      <c r="C646" s="360"/>
      <c r="D646" s="360"/>
      <c r="G646" s="471"/>
    </row>
    <row r="647" spans="1:7" s="359" customFormat="1" ht="12.75">
      <c r="A647" s="472"/>
      <c r="B647" s="366"/>
      <c r="C647" s="360"/>
      <c r="D647" s="360"/>
      <c r="G647" s="471"/>
    </row>
    <row r="648" spans="1:7" s="359" customFormat="1" ht="12.75">
      <c r="A648" s="472"/>
      <c r="B648" s="366"/>
      <c r="C648" s="360"/>
      <c r="D648" s="360"/>
      <c r="G648" s="471"/>
    </row>
    <row r="649" spans="1:7" s="359" customFormat="1" ht="12.75">
      <c r="A649" s="472"/>
      <c r="B649" s="366"/>
      <c r="C649" s="360"/>
      <c r="D649" s="360"/>
      <c r="G649" s="471"/>
    </row>
    <row r="650" spans="1:7" s="359" customFormat="1" ht="12.75">
      <c r="A650" s="472"/>
      <c r="B650" s="366"/>
      <c r="C650" s="360"/>
      <c r="D650" s="360"/>
      <c r="G650" s="471"/>
    </row>
    <row r="651" spans="1:7" s="359" customFormat="1" ht="12.75">
      <c r="A651" s="472"/>
      <c r="B651" s="366"/>
      <c r="C651" s="360"/>
      <c r="D651" s="360"/>
      <c r="G651" s="471"/>
    </row>
    <row r="652" spans="1:7" s="359" customFormat="1" ht="12.75">
      <c r="A652" s="472"/>
      <c r="B652" s="366"/>
      <c r="C652" s="360"/>
      <c r="D652" s="360"/>
      <c r="G652" s="471"/>
    </row>
    <row r="653" spans="1:7" s="359" customFormat="1" ht="12.75">
      <c r="A653" s="472"/>
      <c r="B653" s="366"/>
      <c r="C653" s="360"/>
      <c r="D653" s="360"/>
      <c r="G653" s="471"/>
    </row>
    <row r="654" spans="1:7" s="359" customFormat="1" ht="12.75">
      <c r="A654" s="472"/>
      <c r="B654" s="366"/>
      <c r="C654" s="360"/>
      <c r="D654" s="360"/>
      <c r="G654" s="471"/>
    </row>
    <row r="655" spans="1:7" s="359" customFormat="1" ht="12.75">
      <c r="A655" s="472"/>
      <c r="B655" s="366"/>
      <c r="C655" s="360"/>
      <c r="D655" s="360"/>
      <c r="G655" s="471"/>
    </row>
    <row r="656" spans="1:7" s="359" customFormat="1" ht="12.75">
      <c r="A656" s="472"/>
      <c r="B656" s="366"/>
      <c r="C656" s="360"/>
      <c r="D656" s="360"/>
      <c r="G656" s="471"/>
    </row>
    <row r="657" spans="1:7" s="359" customFormat="1" ht="12.75">
      <c r="A657" s="472"/>
      <c r="B657" s="366"/>
      <c r="C657" s="360"/>
      <c r="D657" s="360"/>
      <c r="G657" s="471"/>
    </row>
    <row r="658" spans="1:7" s="359" customFormat="1" ht="12.75">
      <c r="A658" s="472"/>
      <c r="B658" s="366"/>
      <c r="C658" s="360"/>
      <c r="D658" s="360"/>
      <c r="G658" s="471"/>
    </row>
    <row r="659" spans="1:7" s="359" customFormat="1" ht="12.75">
      <c r="A659" s="472"/>
      <c r="B659" s="366"/>
      <c r="C659" s="360"/>
      <c r="D659" s="360"/>
      <c r="G659" s="471"/>
    </row>
    <row r="660" spans="1:7" s="359" customFormat="1" ht="12.75">
      <c r="A660" s="472"/>
      <c r="B660" s="366"/>
      <c r="C660" s="360"/>
      <c r="D660" s="360"/>
      <c r="G660" s="471"/>
    </row>
    <row r="661" spans="1:7" s="359" customFormat="1" ht="12.75">
      <c r="A661" s="472"/>
      <c r="B661" s="366"/>
      <c r="C661" s="360"/>
      <c r="D661" s="360"/>
      <c r="G661" s="471"/>
    </row>
    <row r="662" spans="1:7" s="359" customFormat="1" ht="12.75">
      <c r="A662" s="472"/>
      <c r="B662" s="366"/>
      <c r="C662" s="360"/>
      <c r="D662" s="360"/>
      <c r="G662" s="471"/>
    </row>
    <row r="663" spans="1:7" s="359" customFormat="1" ht="12.75">
      <c r="A663" s="472"/>
      <c r="B663" s="366"/>
      <c r="C663" s="360"/>
      <c r="D663" s="360"/>
      <c r="G663" s="471"/>
    </row>
    <row r="664" spans="1:7" s="359" customFormat="1" ht="12.75">
      <c r="A664" s="472"/>
      <c r="B664" s="366"/>
      <c r="C664" s="360"/>
      <c r="D664" s="360"/>
      <c r="G664" s="471"/>
    </row>
    <row r="665" spans="1:7" s="359" customFormat="1" ht="12.75">
      <c r="A665" s="472"/>
      <c r="B665" s="366"/>
      <c r="C665" s="360"/>
      <c r="D665" s="360"/>
      <c r="G665" s="471"/>
    </row>
    <row r="666" spans="1:7" s="359" customFormat="1" ht="12.75">
      <c r="A666" s="472"/>
      <c r="B666" s="366"/>
      <c r="C666" s="360"/>
      <c r="D666" s="360"/>
      <c r="G666" s="471"/>
    </row>
    <row r="667" spans="1:7" s="359" customFormat="1" ht="12.75">
      <c r="A667" s="472"/>
      <c r="B667" s="366"/>
      <c r="C667" s="360"/>
      <c r="D667" s="360"/>
      <c r="G667" s="471"/>
    </row>
    <row r="668" spans="1:7" s="359" customFormat="1" ht="12.75">
      <c r="A668" s="472"/>
      <c r="B668" s="366"/>
      <c r="C668" s="360"/>
      <c r="D668" s="360"/>
      <c r="G668" s="471"/>
    </row>
    <row r="669" spans="1:7" s="359" customFormat="1" ht="12.75">
      <c r="A669" s="472"/>
      <c r="B669" s="366"/>
      <c r="C669" s="360"/>
      <c r="D669" s="360"/>
      <c r="G669" s="471"/>
    </row>
    <row r="670" spans="1:7" s="359" customFormat="1" ht="12.75">
      <c r="A670" s="472"/>
      <c r="B670" s="366"/>
      <c r="C670" s="360"/>
      <c r="D670" s="360"/>
      <c r="G670" s="471"/>
    </row>
    <row r="671" spans="1:7" s="359" customFormat="1" ht="12.75">
      <c r="A671" s="472"/>
      <c r="B671" s="366"/>
      <c r="C671" s="360"/>
      <c r="D671" s="360"/>
      <c r="G671" s="471"/>
    </row>
    <row r="672" spans="1:7" s="359" customFormat="1" ht="12.75">
      <c r="A672" s="472"/>
      <c r="B672" s="366"/>
      <c r="C672" s="360"/>
      <c r="D672" s="360"/>
      <c r="G672" s="471"/>
    </row>
    <row r="673" spans="1:7" s="359" customFormat="1" ht="12.75">
      <c r="A673" s="472"/>
      <c r="B673" s="366"/>
      <c r="C673" s="360"/>
      <c r="D673" s="360"/>
      <c r="G673" s="471"/>
    </row>
    <row r="674" spans="1:7" s="359" customFormat="1" ht="12.75">
      <c r="A674" s="472"/>
      <c r="B674" s="366"/>
      <c r="C674" s="360"/>
      <c r="D674" s="360"/>
      <c r="G674" s="471"/>
    </row>
    <row r="675" spans="1:7" s="359" customFormat="1" ht="12.75">
      <c r="A675" s="472"/>
      <c r="B675" s="366"/>
      <c r="C675" s="360"/>
      <c r="D675" s="360"/>
      <c r="G675" s="471"/>
    </row>
    <row r="676" spans="1:7" s="359" customFormat="1" ht="12.75">
      <c r="A676" s="472"/>
      <c r="B676" s="366"/>
      <c r="C676" s="360"/>
      <c r="D676" s="360"/>
      <c r="G676" s="471"/>
    </row>
  </sheetData>
  <mergeCells count="15">
    <mergeCell ref="B298:G298"/>
    <mergeCell ref="B352:G352"/>
    <mergeCell ref="B392:G392"/>
    <mergeCell ref="B424:G424"/>
    <mergeCell ref="B464:G464"/>
    <mergeCell ref="B61:G61"/>
    <mergeCell ref="B101:G101"/>
    <mergeCell ref="B163:G163"/>
    <mergeCell ref="B203:G203"/>
    <mergeCell ref="B258:G258"/>
    <mergeCell ref="H1:H2"/>
    <mergeCell ref="C1:C2"/>
    <mergeCell ref="D1:D2"/>
    <mergeCell ref="F1:F2"/>
    <mergeCell ref="G1:G2"/>
  </mergeCells>
  <pageMargins left="0.31496062992125984" right="0.35433070866141736" top="0.39370078740157483" bottom="0.51181102362204722" header="0.23622047244094491" footer="0.19685039370078741"/>
  <pageSetup paperSize="9" scale="75" orientation="landscape" r:id="rId1"/>
  <headerFooter>
    <oddFooter>&amp;L&amp;F&amp;C&amp;P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I70"/>
  <sheetViews>
    <sheetView zoomScale="80" zoomScaleNormal="80" zoomScalePageLayoutView="80" workbookViewId="0">
      <selection activeCell="I16" sqref="I16"/>
    </sheetView>
  </sheetViews>
  <sheetFormatPr defaultColWidth="9.140625" defaultRowHeight="12.75"/>
  <cols>
    <col min="1" max="1" width="6.85546875" style="76" customWidth="1"/>
    <col min="2" max="2" width="53.85546875" style="45" customWidth="1"/>
    <col min="3" max="3" width="13.85546875" style="33" customWidth="1"/>
    <col min="4" max="4" width="14.140625" style="33" customWidth="1"/>
    <col min="5" max="5" width="50.140625" style="55" customWidth="1"/>
    <col min="6" max="6" width="14.85546875" style="55" customWidth="1"/>
    <col min="7" max="7" width="14" style="55" customWidth="1"/>
    <col min="8" max="8" width="17.5703125" style="57" customWidth="1"/>
    <col min="9" max="9" width="17.140625" style="13" customWidth="1"/>
    <col min="10" max="16384" width="9.140625" style="13"/>
  </cols>
  <sheetData>
    <row r="1" spans="1:9" ht="13.15" customHeight="1">
      <c r="A1" s="78"/>
      <c r="B1" s="40"/>
      <c r="C1" s="1045" t="s">
        <v>0</v>
      </c>
      <c r="D1" s="1045" t="s">
        <v>1</v>
      </c>
      <c r="E1" s="40"/>
      <c r="F1" s="1045" t="s">
        <v>0</v>
      </c>
      <c r="G1" s="1045" t="s">
        <v>1</v>
      </c>
      <c r="H1" s="1044" t="s">
        <v>40</v>
      </c>
    </row>
    <row r="2" spans="1:9" ht="13.5" thickBot="1">
      <c r="A2" s="78"/>
      <c r="B2" s="49"/>
      <c r="C2" s="1046"/>
      <c r="D2" s="1046"/>
      <c r="E2" s="49"/>
      <c r="F2" s="1046"/>
      <c r="G2" s="1046"/>
      <c r="H2" s="1038"/>
    </row>
    <row r="3" spans="1:9" ht="13.5">
      <c r="A3" s="77"/>
      <c r="B3" s="50"/>
      <c r="C3" s="50"/>
      <c r="D3" s="50"/>
      <c r="E3" s="51"/>
      <c r="F3" s="51"/>
      <c r="G3" s="51"/>
    </row>
    <row r="4" spans="1:9" ht="13.5">
      <c r="A4" s="77"/>
      <c r="B4" s="58" t="s">
        <v>47</v>
      </c>
      <c r="C4" s="51"/>
      <c r="D4" s="51"/>
      <c r="E4" s="51"/>
      <c r="F4" s="51"/>
      <c r="G4" s="51"/>
    </row>
    <row r="5" spans="1:9" ht="15">
      <c r="A5" s="75"/>
      <c r="B5"/>
      <c r="C5"/>
      <c r="D5"/>
      <c r="E5"/>
      <c r="F5"/>
      <c r="G5"/>
      <c r="H5" s="172"/>
      <c r="I5" s="44"/>
    </row>
    <row r="6" spans="1:9" customFormat="1" ht="15">
      <c r="A6" s="106"/>
      <c r="B6" s="107" t="s">
        <v>72</v>
      </c>
      <c r="C6" s="62"/>
      <c r="D6" s="62"/>
      <c r="E6" s="62"/>
      <c r="F6" s="62"/>
      <c r="G6" s="62"/>
      <c r="H6" s="62"/>
    </row>
    <row r="7" spans="1:9" customFormat="1" ht="15.75" thickBot="1">
      <c r="A7" s="74"/>
      <c r="B7" s="62"/>
      <c r="C7" s="62"/>
      <c r="D7" s="62"/>
      <c r="E7" s="62"/>
      <c r="F7" s="62"/>
      <c r="G7" s="62"/>
      <c r="H7" s="62"/>
    </row>
    <row r="8" spans="1:9" ht="13.5">
      <c r="A8" s="76">
        <f>LM!A396+1</f>
        <v>18</v>
      </c>
      <c r="B8" s="94" t="s">
        <v>47</v>
      </c>
      <c r="C8" s="80"/>
      <c r="D8" s="125"/>
      <c r="E8" s="94" t="s">
        <v>46</v>
      </c>
      <c r="F8" s="80"/>
      <c r="G8" s="125"/>
      <c r="H8" s="362" t="s">
        <v>41</v>
      </c>
    </row>
    <row r="9" spans="1:9">
      <c r="B9" s="124" t="s">
        <v>3</v>
      </c>
      <c r="C9" s="123"/>
      <c r="D9" s="124"/>
      <c r="E9" s="124" t="s">
        <v>3</v>
      </c>
      <c r="F9" s="123"/>
      <c r="G9" s="124"/>
      <c r="H9" s="62"/>
    </row>
    <row r="10" spans="1:9" ht="13.5">
      <c r="B10" s="122" t="s">
        <v>74</v>
      </c>
      <c r="C10" s="121"/>
      <c r="D10" s="120"/>
      <c r="E10" s="119" t="s">
        <v>75</v>
      </c>
      <c r="F10" s="121"/>
      <c r="G10" s="120"/>
      <c r="H10" s="62"/>
    </row>
    <row r="11" spans="1:9">
      <c r="B11" s="95" t="s">
        <v>4</v>
      </c>
      <c r="C11" s="96">
        <v>75679914</v>
      </c>
      <c r="D11" s="97">
        <v>-148000</v>
      </c>
      <c r="E11" s="95" t="s">
        <v>4</v>
      </c>
      <c r="F11" s="176">
        <v>66588792</v>
      </c>
      <c r="G11" s="97">
        <v>148000</v>
      </c>
      <c r="H11" s="62"/>
    </row>
    <row r="12" spans="1:9" ht="25.5">
      <c r="B12" s="98" t="s">
        <v>5</v>
      </c>
      <c r="C12" s="99">
        <v>759924</v>
      </c>
      <c r="D12" s="100"/>
      <c r="E12" s="98" t="s">
        <v>11</v>
      </c>
      <c r="F12" s="177">
        <v>66588792</v>
      </c>
      <c r="G12" s="100">
        <v>148000</v>
      </c>
      <c r="H12" s="62"/>
    </row>
    <row r="13" spans="1:9" ht="25.5">
      <c r="B13" s="98" t="s">
        <v>11</v>
      </c>
      <c r="C13" s="99">
        <v>74919990</v>
      </c>
      <c r="D13" s="100">
        <v>-148000</v>
      </c>
      <c r="E13" s="98" t="s">
        <v>12</v>
      </c>
      <c r="F13" s="177">
        <v>66588792</v>
      </c>
      <c r="G13" s="100">
        <v>148000</v>
      </c>
      <c r="H13" s="62"/>
    </row>
    <row r="14" spans="1:9" ht="25.5">
      <c r="B14" s="101" t="s">
        <v>12</v>
      </c>
      <c r="C14" s="117">
        <v>74919990</v>
      </c>
      <c r="D14" s="100">
        <v>-148000</v>
      </c>
      <c r="E14" s="1019" t="s">
        <v>13</v>
      </c>
      <c r="F14" s="176">
        <v>66588792</v>
      </c>
      <c r="G14" s="97">
        <v>148000</v>
      </c>
      <c r="H14" s="62"/>
    </row>
    <row r="15" spans="1:9">
      <c r="B15" s="95" t="s">
        <v>13</v>
      </c>
      <c r="C15" s="179">
        <v>75679914</v>
      </c>
      <c r="D15" s="97">
        <v>-148000</v>
      </c>
      <c r="E15" s="105" t="s">
        <v>14</v>
      </c>
      <c r="F15" s="177">
        <v>66588792</v>
      </c>
      <c r="G15" s="100">
        <v>148000</v>
      </c>
      <c r="H15" s="62"/>
    </row>
    <row r="16" spans="1:9" ht="25.5">
      <c r="B16" s="98" t="s">
        <v>14</v>
      </c>
      <c r="C16" s="117">
        <v>73543807</v>
      </c>
      <c r="D16" s="117">
        <v>-148000</v>
      </c>
      <c r="E16" s="98" t="s">
        <v>53</v>
      </c>
      <c r="F16" s="177">
        <v>66489015</v>
      </c>
      <c r="G16" s="100">
        <v>148000</v>
      </c>
      <c r="H16" s="62"/>
    </row>
    <row r="17" spans="1:8">
      <c r="B17" s="115" t="s">
        <v>15</v>
      </c>
      <c r="C17" s="114">
        <v>73380694</v>
      </c>
      <c r="D17" s="100">
        <v>-148000</v>
      </c>
      <c r="E17" s="115" t="s">
        <v>63</v>
      </c>
      <c r="F17" s="177">
        <v>66489015</v>
      </c>
      <c r="G17" s="100">
        <v>148000</v>
      </c>
      <c r="H17" s="62"/>
    </row>
    <row r="18" spans="1:8" ht="25.5">
      <c r="B18" s="116" t="s">
        <v>16</v>
      </c>
      <c r="C18" s="99">
        <v>56247972</v>
      </c>
      <c r="D18" s="100">
        <v>-148000</v>
      </c>
      <c r="E18" s="116" t="s">
        <v>31</v>
      </c>
      <c r="F18" s="177">
        <v>99777</v>
      </c>
      <c r="G18" s="100"/>
      <c r="H18" s="62"/>
    </row>
    <row r="19" spans="1:8" ht="25.5">
      <c r="B19" s="116" t="s">
        <v>17</v>
      </c>
      <c r="C19" s="99">
        <v>17132722</v>
      </c>
      <c r="D19" s="100"/>
      <c r="E19" s="116" t="s">
        <v>32</v>
      </c>
      <c r="F19" s="177">
        <v>99777</v>
      </c>
      <c r="G19" s="100"/>
      <c r="H19" s="62"/>
    </row>
    <row r="20" spans="1:8" ht="25.5">
      <c r="B20" s="115" t="s">
        <v>31</v>
      </c>
      <c r="C20" s="99">
        <v>163113</v>
      </c>
      <c r="D20" s="100"/>
      <c r="E20" s="115" t="s">
        <v>19</v>
      </c>
      <c r="F20" s="177">
        <v>99777</v>
      </c>
      <c r="G20" s="100"/>
      <c r="H20" s="62"/>
    </row>
    <row r="21" spans="1:8">
      <c r="B21" s="116" t="s">
        <v>32</v>
      </c>
      <c r="C21" s="99">
        <v>163113</v>
      </c>
      <c r="D21" s="100"/>
      <c r="E21" s="116"/>
      <c r="F21" s="177"/>
      <c r="G21" s="100"/>
      <c r="H21" s="62"/>
    </row>
    <row r="22" spans="1:8" ht="25.5">
      <c r="B22" s="115" t="s">
        <v>33</v>
      </c>
      <c r="C22" s="99">
        <v>163113</v>
      </c>
      <c r="D22" s="100"/>
      <c r="E22" s="115"/>
      <c r="F22" s="177"/>
      <c r="G22" s="100"/>
      <c r="H22" s="62"/>
    </row>
    <row r="23" spans="1:8" ht="25.5">
      <c r="B23" s="116" t="s">
        <v>34</v>
      </c>
      <c r="C23" s="99">
        <v>163113</v>
      </c>
      <c r="D23" s="100"/>
      <c r="E23" s="116"/>
      <c r="F23" s="177"/>
      <c r="G23" s="100"/>
      <c r="H23" s="62"/>
    </row>
    <row r="24" spans="1:8">
      <c r="B24" s="180" t="s">
        <v>20</v>
      </c>
      <c r="C24" s="99">
        <v>2136107</v>
      </c>
      <c r="D24" s="100"/>
      <c r="E24" s="180"/>
      <c r="F24" s="177"/>
      <c r="G24" s="100"/>
      <c r="H24" s="62"/>
    </row>
    <row r="25" spans="1:8" ht="13.5" thickBot="1">
      <c r="B25" s="118" t="s">
        <v>21</v>
      </c>
      <c r="C25" s="99">
        <v>2136107</v>
      </c>
      <c r="D25" s="100"/>
      <c r="E25" s="118"/>
      <c r="F25" s="177"/>
      <c r="G25" s="100"/>
      <c r="H25" s="62"/>
    </row>
    <row r="26" spans="1:8" ht="46.5" customHeight="1" thickBot="1">
      <c r="B26" s="1074" t="s">
        <v>76</v>
      </c>
      <c r="C26" s="1075"/>
      <c r="D26" s="1075"/>
      <c r="E26" s="1075"/>
      <c r="F26" s="1075"/>
      <c r="G26" s="1076"/>
      <c r="H26" s="62"/>
    </row>
    <row r="27" spans="1:8">
      <c r="B27" s="62"/>
      <c r="C27" s="62"/>
      <c r="D27" s="62"/>
      <c r="E27" s="62"/>
      <c r="F27" s="62"/>
      <c r="G27" s="62"/>
      <c r="H27" s="62"/>
    </row>
    <row r="28" spans="1:8" ht="15">
      <c r="B28" s="113" t="s">
        <v>73</v>
      </c>
      <c r="C28" s="108"/>
      <c r="D28" s="181"/>
      <c r="E28" s="182"/>
      <c r="F28" s="62"/>
      <c r="G28" s="62"/>
      <c r="H28" s="108"/>
    </row>
    <row r="29" spans="1:8" ht="13.5" thickBot="1">
      <c r="B29" s="62"/>
      <c r="C29" s="62"/>
      <c r="D29" s="62"/>
      <c r="E29" s="62"/>
      <c r="F29" s="62"/>
      <c r="G29" s="62"/>
      <c r="H29" s="108"/>
    </row>
    <row r="30" spans="1:8" ht="13.5">
      <c r="A30" s="76">
        <f>A8</f>
        <v>18</v>
      </c>
      <c r="B30" s="94" t="s">
        <v>47</v>
      </c>
      <c r="C30" s="80"/>
      <c r="D30" s="125"/>
      <c r="E30" s="94" t="s">
        <v>46</v>
      </c>
      <c r="F30" s="80"/>
      <c r="G30" s="125"/>
      <c r="H30" s="362" t="s">
        <v>41</v>
      </c>
    </row>
    <row r="31" spans="1:8">
      <c r="B31" s="183" t="s">
        <v>42</v>
      </c>
      <c r="C31" s="184"/>
      <c r="D31" s="183"/>
      <c r="E31" s="183" t="s">
        <v>42</v>
      </c>
      <c r="F31" s="184"/>
      <c r="G31" s="183"/>
      <c r="H31" s="62"/>
    </row>
    <row r="32" spans="1:8">
      <c r="B32" s="185" t="s">
        <v>50</v>
      </c>
      <c r="C32" s="186"/>
      <c r="D32" s="187"/>
      <c r="E32" s="185" t="s">
        <v>50</v>
      </c>
      <c r="F32" s="186"/>
      <c r="G32" s="187"/>
      <c r="H32" s="62"/>
    </row>
    <row r="33" spans="2:8">
      <c r="B33" s="188" t="s">
        <v>49</v>
      </c>
      <c r="C33" s="186"/>
      <c r="D33" s="187"/>
      <c r="E33" s="188" t="s">
        <v>49</v>
      </c>
      <c r="F33" s="186"/>
      <c r="G33" s="187"/>
      <c r="H33" s="62"/>
    </row>
    <row r="34" spans="2:8">
      <c r="B34" s="189" t="s">
        <v>4</v>
      </c>
      <c r="C34" s="190">
        <v>309580038</v>
      </c>
      <c r="D34" s="97">
        <v>-148000</v>
      </c>
      <c r="E34" s="189" t="s">
        <v>4</v>
      </c>
      <c r="F34" s="190">
        <v>878302035</v>
      </c>
      <c r="G34" s="97">
        <v>148000</v>
      </c>
      <c r="H34" s="62"/>
    </row>
    <row r="35" spans="2:8" ht="25.5">
      <c r="B35" s="191" t="s">
        <v>5</v>
      </c>
      <c r="C35" s="192">
        <v>30039198</v>
      </c>
      <c r="D35" s="100"/>
      <c r="E35" s="191" t="s">
        <v>5</v>
      </c>
      <c r="F35" s="192">
        <v>7737228</v>
      </c>
      <c r="G35" s="97"/>
      <c r="H35" s="62"/>
    </row>
    <row r="36" spans="2:8">
      <c r="B36" s="191" t="s">
        <v>6</v>
      </c>
      <c r="C36" s="192">
        <v>252957</v>
      </c>
      <c r="D36" s="100"/>
      <c r="E36" s="191" t="s">
        <v>6</v>
      </c>
      <c r="F36" s="192">
        <v>199932</v>
      </c>
      <c r="G36" s="97"/>
      <c r="H36" s="62"/>
    </row>
    <row r="37" spans="2:8">
      <c r="B37" s="193" t="s">
        <v>7</v>
      </c>
      <c r="C37" s="192">
        <v>2957</v>
      </c>
      <c r="D37" s="100"/>
      <c r="E37" s="193" t="s">
        <v>7</v>
      </c>
      <c r="F37" s="192">
        <v>92122</v>
      </c>
      <c r="G37" s="97"/>
      <c r="H37" s="62"/>
    </row>
    <row r="38" spans="2:8">
      <c r="B38" s="194" t="s">
        <v>8</v>
      </c>
      <c r="C38" s="192">
        <v>2957</v>
      </c>
      <c r="D38" s="100"/>
      <c r="E38" s="194" t="s">
        <v>8</v>
      </c>
      <c r="F38" s="192">
        <v>92122</v>
      </c>
      <c r="G38" s="97"/>
      <c r="H38" s="62"/>
    </row>
    <row r="39" spans="2:8" ht="25.5">
      <c r="B39" s="195" t="s">
        <v>9</v>
      </c>
      <c r="C39" s="192">
        <v>2957</v>
      </c>
      <c r="D39" s="100"/>
      <c r="E39" s="195" t="s">
        <v>9</v>
      </c>
      <c r="F39" s="192">
        <v>92122</v>
      </c>
      <c r="G39" s="97"/>
      <c r="H39" s="62"/>
    </row>
    <row r="40" spans="2:8" ht="38.25">
      <c r="B40" s="196" t="s">
        <v>10</v>
      </c>
      <c r="C40" s="192">
        <v>2957</v>
      </c>
      <c r="D40" s="100"/>
      <c r="E40" s="196" t="s">
        <v>10</v>
      </c>
      <c r="F40" s="192">
        <v>92122</v>
      </c>
      <c r="G40" s="97"/>
      <c r="H40" s="62"/>
    </row>
    <row r="41" spans="2:8" ht="25.5">
      <c r="B41" s="193" t="s">
        <v>36</v>
      </c>
      <c r="C41" s="192">
        <v>250000</v>
      </c>
      <c r="D41" s="100"/>
      <c r="E41" s="193" t="s">
        <v>61</v>
      </c>
      <c r="F41" s="192">
        <v>107810</v>
      </c>
      <c r="G41" s="97"/>
      <c r="H41" s="62"/>
    </row>
    <row r="42" spans="2:8" ht="38.25">
      <c r="B42" s="194" t="s">
        <v>37</v>
      </c>
      <c r="C42" s="192">
        <v>250000</v>
      </c>
      <c r="D42" s="100"/>
      <c r="E42" s="194" t="s">
        <v>55</v>
      </c>
      <c r="F42" s="192">
        <v>107810</v>
      </c>
      <c r="G42" s="97"/>
      <c r="H42" s="62"/>
    </row>
    <row r="43" spans="2:8" ht="51">
      <c r="B43" s="195" t="s">
        <v>48</v>
      </c>
      <c r="C43" s="192">
        <v>250000</v>
      </c>
      <c r="D43" s="100"/>
      <c r="E43" s="195" t="s">
        <v>56</v>
      </c>
      <c r="F43" s="192">
        <v>107810</v>
      </c>
      <c r="G43" s="97"/>
      <c r="H43" s="62"/>
    </row>
    <row r="44" spans="2:8">
      <c r="B44" s="191" t="s">
        <v>11</v>
      </c>
      <c r="C44" s="192">
        <v>279287883</v>
      </c>
      <c r="D44" s="100">
        <v>-148000</v>
      </c>
      <c r="E44" s="191" t="s">
        <v>11</v>
      </c>
      <c r="F44" s="192">
        <v>870364875</v>
      </c>
      <c r="G44" s="100">
        <v>148000</v>
      </c>
      <c r="H44" s="62"/>
    </row>
    <row r="45" spans="2:8" ht="25.5">
      <c r="B45" s="193" t="s">
        <v>12</v>
      </c>
      <c r="C45" s="192">
        <v>279287883</v>
      </c>
      <c r="D45" s="100">
        <v>-148000</v>
      </c>
      <c r="E45" s="193" t="s">
        <v>12</v>
      </c>
      <c r="F45" s="192">
        <v>870364875</v>
      </c>
      <c r="G45" s="100">
        <v>148000</v>
      </c>
      <c r="H45" s="62"/>
    </row>
    <row r="46" spans="2:8">
      <c r="B46" s="189" t="s">
        <v>13</v>
      </c>
      <c r="C46" s="190">
        <v>309764243</v>
      </c>
      <c r="D46" s="97">
        <v>-148000</v>
      </c>
      <c r="E46" s="189" t="s">
        <v>13</v>
      </c>
      <c r="F46" s="190">
        <v>878302035</v>
      </c>
      <c r="G46" s="100">
        <v>148000</v>
      </c>
      <c r="H46" s="62"/>
    </row>
    <row r="47" spans="2:8">
      <c r="B47" s="191" t="s">
        <v>14</v>
      </c>
      <c r="C47" s="192">
        <v>299266566</v>
      </c>
      <c r="D47" s="117">
        <v>-148000</v>
      </c>
      <c r="E47" s="191" t="s">
        <v>14</v>
      </c>
      <c r="F47" s="192">
        <v>869417989</v>
      </c>
      <c r="G47" s="100">
        <v>148000</v>
      </c>
      <c r="H47" s="62"/>
    </row>
    <row r="48" spans="2:8">
      <c r="B48" s="193" t="s">
        <v>15</v>
      </c>
      <c r="C48" s="192">
        <v>230996883</v>
      </c>
      <c r="D48" s="100">
        <v>-148000</v>
      </c>
      <c r="E48" s="193" t="s">
        <v>15</v>
      </c>
      <c r="F48" s="192">
        <v>78587228</v>
      </c>
      <c r="G48" s="100"/>
      <c r="H48" s="62"/>
    </row>
    <row r="49" spans="2:8">
      <c r="B49" s="194" t="s">
        <v>16</v>
      </c>
      <c r="C49" s="192">
        <v>142432471</v>
      </c>
      <c r="D49" s="100">
        <v>-148000</v>
      </c>
      <c r="E49" s="194" t="s">
        <v>16</v>
      </c>
      <c r="F49" s="192">
        <v>61001667</v>
      </c>
      <c r="G49" s="100"/>
      <c r="H49" s="62"/>
    </row>
    <row r="50" spans="2:8">
      <c r="B50" s="194" t="s">
        <v>17</v>
      </c>
      <c r="C50" s="192">
        <v>88564412</v>
      </c>
      <c r="D50" s="100"/>
      <c r="E50" s="194" t="s">
        <v>17</v>
      </c>
      <c r="F50" s="192">
        <v>17585561</v>
      </c>
      <c r="G50" s="100"/>
      <c r="H50" s="62"/>
    </row>
    <row r="51" spans="2:8" ht="25.5">
      <c r="B51" s="193" t="s">
        <v>53</v>
      </c>
      <c r="C51" s="192">
        <v>67931889</v>
      </c>
      <c r="D51" s="100"/>
      <c r="E51" s="193" t="s">
        <v>53</v>
      </c>
      <c r="F51" s="192">
        <v>497687451</v>
      </c>
      <c r="G51" s="100">
        <v>148000</v>
      </c>
      <c r="H51" s="62"/>
    </row>
    <row r="52" spans="2:8">
      <c r="B52" s="194" t="s">
        <v>18</v>
      </c>
      <c r="C52" s="192">
        <v>4403933</v>
      </c>
      <c r="D52" s="100"/>
      <c r="E52" s="194" t="s">
        <v>18</v>
      </c>
      <c r="F52" s="192">
        <v>24913176</v>
      </c>
      <c r="G52" s="100"/>
      <c r="H52" s="62"/>
    </row>
    <row r="53" spans="2:8">
      <c r="B53" s="194" t="s">
        <v>63</v>
      </c>
      <c r="C53" s="192">
        <v>63527956</v>
      </c>
      <c r="D53" s="100"/>
      <c r="E53" s="194" t="s">
        <v>63</v>
      </c>
      <c r="F53" s="192">
        <v>472774275</v>
      </c>
      <c r="G53" s="100">
        <v>148000</v>
      </c>
      <c r="H53" s="62"/>
    </row>
    <row r="54" spans="2:8" ht="25.5">
      <c r="B54" s="193" t="s">
        <v>43</v>
      </c>
      <c r="C54" s="192">
        <v>162276</v>
      </c>
      <c r="D54" s="100"/>
      <c r="E54" s="193" t="s">
        <v>43</v>
      </c>
      <c r="F54" s="192">
        <v>179787</v>
      </c>
      <c r="G54" s="97"/>
      <c r="H54" s="62"/>
    </row>
    <row r="55" spans="2:8">
      <c r="B55" s="194" t="s">
        <v>44</v>
      </c>
      <c r="C55" s="192">
        <v>162276</v>
      </c>
      <c r="D55" s="100"/>
      <c r="E55" s="194" t="s">
        <v>44</v>
      </c>
      <c r="F55" s="192">
        <v>179787</v>
      </c>
      <c r="G55" s="97"/>
      <c r="H55" s="62"/>
    </row>
    <row r="56" spans="2:8" ht="25.5">
      <c r="B56" s="193" t="s">
        <v>31</v>
      </c>
      <c r="C56" s="192">
        <v>175518</v>
      </c>
      <c r="D56" s="100"/>
      <c r="E56" s="193" t="s">
        <v>31</v>
      </c>
      <c r="F56" s="192">
        <v>292963523</v>
      </c>
      <c r="G56" s="97"/>
      <c r="H56" s="62"/>
    </row>
    <row r="57" spans="2:8" ht="25.5">
      <c r="B57" s="194" t="s">
        <v>32</v>
      </c>
      <c r="C57" s="192">
        <v>163487</v>
      </c>
      <c r="D57" s="100"/>
      <c r="E57" s="194" t="s">
        <v>32</v>
      </c>
      <c r="F57" s="192">
        <v>242175961</v>
      </c>
      <c r="G57" s="97"/>
      <c r="H57" s="62"/>
    </row>
    <row r="58" spans="2:8" ht="25.5">
      <c r="B58" s="195" t="s">
        <v>19</v>
      </c>
      <c r="C58" s="192">
        <v>374</v>
      </c>
      <c r="D58" s="100"/>
      <c r="E58" s="195" t="s">
        <v>19</v>
      </c>
      <c r="F58" s="192">
        <v>242175961</v>
      </c>
      <c r="G58" s="97"/>
      <c r="H58" s="62"/>
    </row>
    <row r="59" spans="2:8" ht="25.5">
      <c r="B59" s="195" t="s">
        <v>33</v>
      </c>
      <c r="C59" s="192">
        <v>163113</v>
      </c>
      <c r="D59" s="100"/>
      <c r="E59" s="194" t="s">
        <v>38</v>
      </c>
      <c r="F59" s="192">
        <v>50787562</v>
      </c>
      <c r="G59" s="97"/>
      <c r="H59" s="62"/>
    </row>
    <row r="60" spans="2:8" ht="38.25">
      <c r="B60" s="196" t="s">
        <v>34</v>
      </c>
      <c r="C60" s="192">
        <v>163113</v>
      </c>
      <c r="D60" s="100"/>
      <c r="E60" s="195" t="s">
        <v>51</v>
      </c>
      <c r="F60" s="192">
        <v>50787562</v>
      </c>
      <c r="G60" s="97"/>
      <c r="H60" s="62"/>
    </row>
    <row r="61" spans="2:8" ht="25.5">
      <c r="B61" s="194" t="s">
        <v>38</v>
      </c>
      <c r="C61" s="192">
        <v>12031</v>
      </c>
      <c r="D61" s="100"/>
      <c r="E61" s="191" t="s">
        <v>20</v>
      </c>
      <c r="F61" s="192">
        <v>8884046</v>
      </c>
      <c r="G61" s="97"/>
      <c r="H61" s="62"/>
    </row>
    <row r="62" spans="2:8" ht="25.5">
      <c r="B62" s="195" t="s">
        <v>51</v>
      </c>
      <c r="C62" s="192">
        <v>12031</v>
      </c>
      <c r="D62" s="100"/>
      <c r="E62" s="193" t="s">
        <v>21</v>
      </c>
      <c r="F62" s="192">
        <v>7529619</v>
      </c>
      <c r="G62" s="97"/>
      <c r="H62" s="62"/>
    </row>
    <row r="63" spans="2:8">
      <c r="B63" s="191" t="s">
        <v>20</v>
      </c>
      <c r="C63" s="192">
        <v>10497677</v>
      </c>
      <c r="D63" s="100"/>
      <c r="E63" s="193" t="s">
        <v>35</v>
      </c>
      <c r="F63" s="192">
        <v>1354427</v>
      </c>
      <c r="G63" s="97"/>
      <c r="H63" s="62"/>
    </row>
    <row r="64" spans="2:8">
      <c r="B64" s="193" t="s">
        <v>21</v>
      </c>
      <c r="C64" s="192">
        <v>10497677</v>
      </c>
      <c r="D64" s="100"/>
      <c r="E64" s="194" t="s">
        <v>45</v>
      </c>
      <c r="F64" s="192">
        <v>1354427</v>
      </c>
      <c r="G64" s="97"/>
      <c r="H64" s="62"/>
    </row>
    <row r="65" spans="2:8" ht="25.5">
      <c r="B65" s="197" t="s">
        <v>22</v>
      </c>
      <c r="C65" s="192">
        <v>-184205</v>
      </c>
      <c r="D65" s="100"/>
      <c r="E65" s="195" t="s">
        <v>57</v>
      </c>
      <c r="F65" s="192">
        <v>1354427</v>
      </c>
      <c r="G65" s="97"/>
      <c r="H65" s="62"/>
    </row>
    <row r="66" spans="2:8">
      <c r="B66" s="198" t="s">
        <v>23</v>
      </c>
      <c r="C66" s="192">
        <v>184205</v>
      </c>
      <c r="D66" s="100"/>
      <c r="E66" s="199"/>
      <c r="F66" s="200"/>
      <c r="G66" s="97"/>
      <c r="H66" s="62"/>
    </row>
    <row r="67" spans="2:8">
      <c r="B67" s="191" t="s">
        <v>24</v>
      </c>
      <c r="C67" s="192">
        <v>5241846</v>
      </c>
      <c r="D67" s="100"/>
      <c r="E67" s="199"/>
      <c r="F67" s="200"/>
      <c r="G67" s="97"/>
      <c r="H67" s="62"/>
    </row>
    <row r="68" spans="2:8" ht="38.25">
      <c r="B68" s="193" t="s">
        <v>25</v>
      </c>
      <c r="C68" s="192">
        <v>5241846</v>
      </c>
      <c r="D68" s="100"/>
      <c r="E68" s="201"/>
      <c r="F68" s="200"/>
      <c r="G68" s="97"/>
      <c r="H68" s="62"/>
    </row>
    <row r="69" spans="2:8" ht="13.5" thickBot="1">
      <c r="B69" s="191" t="s">
        <v>58</v>
      </c>
      <c r="C69" s="192">
        <v>-5057641</v>
      </c>
      <c r="D69" s="100"/>
      <c r="E69" s="199"/>
      <c r="F69" s="200"/>
      <c r="G69" s="97"/>
      <c r="H69" s="62"/>
    </row>
    <row r="70" spans="2:8" ht="49.5" customHeight="1" thickBot="1">
      <c r="B70" s="1071" t="s">
        <v>76</v>
      </c>
      <c r="C70" s="1072"/>
      <c r="D70" s="1072"/>
      <c r="E70" s="1072"/>
      <c r="F70" s="1072"/>
      <c r="G70" s="1073"/>
      <c r="H70" s="62"/>
    </row>
  </sheetData>
  <mergeCells count="7">
    <mergeCell ref="B70:G70"/>
    <mergeCell ref="H1:H2"/>
    <mergeCell ref="C1:C2"/>
    <mergeCell ref="D1:D2"/>
    <mergeCell ref="F1:F2"/>
    <mergeCell ref="G1:G2"/>
    <mergeCell ref="B26:G26"/>
  </mergeCells>
  <pageMargins left="0.31496062992125984" right="0.31496062992125984" top="0.39370078740157483" bottom="0.65" header="0.19685039370078741" footer="0.27559055118110237"/>
  <pageSetup paperSize="9" scale="75" firstPageNumber="44" fitToHeight="0" orientation="landscape" r:id="rId1"/>
  <headerFooter alignWithMargins="0">
    <oddFooter>&amp;L&amp;"Times New Roman,Regular"&amp;F&amp;C&amp;P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51"/>
  <sheetViews>
    <sheetView zoomScale="80" zoomScaleNormal="80" workbookViewId="0">
      <selection activeCell="J13" sqref="J13"/>
    </sheetView>
  </sheetViews>
  <sheetFormatPr defaultRowHeight="15"/>
  <cols>
    <col min="1" max="1" width="6.85546875" style="76" customWidth="1"/>
    <col min="2" max="2" width="45.140625" style="45" customWidth="1"/>
    <col min="3" max="3" width="13.85546875" style="161" customWidth="1"/>
    <col min="4" max="4" width="14.140625" style="161" customWidth="1"/>
    <col min="5" max="5" width="43" style="55" customWidth="1"/>
    <col min="6" max="6" width="14.85546875" style="55" customWidth="1"/>
    <col min="7" max="7" width="14" style="55" customWidth="1"/>
    <col min="8" max="8" width="16.85546875" customWidth="1"/>
  </cols>
  <sheetData>
    <row r="1" spans="1:8">
      <c r="A1" s="78"/>
      <c r="B1" s="40"/>
      <c r="C1" s="1045" t="s">
        <v>0</v>
      </c>
      <c r="D1" s="1045" t="s">
        <v>1</v>
      </c>
      <c r="E1" s="40"/>
      <c r="F1" s="1045" t="s">
        <v>0</v>
      </c>
      <c r="G1" s="1045" t="s">
        <v>1</v>
      </c>
      <c r="H1" s="1044" t="s">
        <v>40</v>
      </c>
    </row>
    <row r="2" spans="1:8" ht="15.75" thickBot="1">
      <c r="A2" s="78"/>
      <c r="B2" s="49"/>
      <c r="C2" s="1046"/>
      <c r="D2" s="1046"/>
      <c r="E2" s="49"/>
      <c r="F2" s="1046"/>
      <c r="G2" s="1046"/>
      <c r="H2" s="1038"/>
    </row>
    <row r="3" spans="1:8">
      <c r="A3" s="77"/>
      <c r="B3" s="50"/>
      <c r="C3" s="50"/>
      <c r="D3" s="50"/>
      <c r="E3" s="51"/>
      <c r="F3" s="51"/>
      <c r="G3" s="51"/>
    </row>
    <row r="4" spans="1:8">
      <c r="A4" s="77"/>
      <c r="B4" s="58" t="s">
        <v>95</v>
      </c>
      <c r="C4" s="51"/>
      <c r="D4" s="51"/>
      <c r="E4" s="51"/>
      <c r="F4" s="51"/>
      <c r="G4" s="51"/>
    </row>
    <row r="5" spans="1:8">
      <c r="A5" s="75"/>
      <c r="B5" s="153"/>
      <c r="C5" s="153"/>
      <c r="D5" s="153"/>
      <c r="E5" s="153"/>
      <c r="F5" s="153"/>
      <c r="G5" s="153"/>
    </row>
    <row r="6" spans="1:8">
      <c r="A6" s="106"/>
      <c r="B6" s="107" t="s">
        <v>72</v>
      </c>
      <c r="C6" s="62"/>
      <c r="D6" s="62"/>
      <c r="E6" s="62"/>
      <c r="F6" s="62"/>
      <c r="G6" s="62"/>
    </row>
    <row r="7" spans="1:8" ht="15.75" thickBot="1">
      <c r="A7" s="74"/>
      <c r="B7" s="62"/>
      <c r="C7" s="62"/>
      <c r="D7" s="62"/>
      <c r="E7" s="62"/>
      <c r="F7" s="62"/>
      <c r="G7" s="62"/>
    </row>
    <row r="8" spans="1:8" ht="27">
      <c r="A8" s="76">
        <f>TM!A8+1</f>
        <v>19</v>
      </c>
      <c r="B8" s="323" t="s">
        <v>96</v>
      </c>
      <c r="C8" s="61"/>
      <c r="D8" s="324"/>
      <c r="E8" s="325" t="s">
        <v>27</v>
      </c>
      <c r="F8" s="61"/>
      <c r="G8" s="309"/>
      <c r="H8" s="362" t="s">
        <v>41</v>
      </c>
    </row>
    <row r="9" spans="1:8">
      <c r="B9" s="310" t="s">
        <v>39</v>
      </c>
      <c r="C9" s="311"/>
      <c r="D9" s="312"/>
      <c r="E9" s="313" t="s">
        <v>3</v>
      </c>
      <c r="F9" s="314"/>
      <c r="G9" s="315"/>
    </row>
    <row r="10" spans="1:8">
      <c r="B10" s="122" t="s">
        <v>97</v>
      </c>
      <c r="C10" s="121"/>
      <c r="D10" s="120"/>
      <c r="E10" s="119" t="s">
        <v>66</v>
      </c>
      <c r="F10" s="316"/>
      <c r="G10" s="312"/>
    </row>
    <row r="11" spans="1:8">
      <c r="B11" s="319" t="s">
        <v>99</v>
      </c>
      <c r="C11" s="320">
        <v>3067525000</v>
      </c>
      <c r="D11" s="321">
        <v>-1470872</v>
      </c>
      <c r="E11" s="968" t="s">
        <v>4</v>
      </c>
      <c r="F11" s="969">
        <v>42492373</v>
      </c>
      <c r="G11" s="318">
        <v>-1470872</v>
      </c>
    </row>
    <row r="12" spans="1:8">
      <c r="B12" s="319"/>
      <c r="C12" s="320"/>
      <c r="D12" s="321"/>
      <c r="E12" s="970" t="s">
        <v>11</v>
      </c>
      <c r="F12" s="971">
        <v>42492373</v>
      </c>
      <c r="G12" s="321">
        <v>-1470872</v>
      </c>
    </row>
    <row r="13" spans="1:8" ht="30" customHeight="1">
      <c r="B13" s="319"/>
      <c r="C13" s="320"/>
      <c r="D13" s="321"/>
      <c r="E13" s="970" t="s">
        <v>12</v>
      </c>
      <c r="F13" s="971">
        <v>42492373</v>
      </c>
      <c r="G13" s="321">
        <v>-1470872</v>
      </c>
    </row>
    <row r="14" spans="1:8">
      <c r="B14" s="319"/>
      <c r="C14" s="320"/>
      <c r="D14" s="321"/>
      <c r="E14" s="968" t="s">
        <v>13</v>
      </c>
      <c r="F14" s="969">
        <v>42492373</v>
      </c>
      <c r="G14" s="318">
        <v>-1470872</v>
      </c>
    </row>
    <row r="15" spans="1:8">
      <c r="B15" s="319"/>
      <c r="C15" s="320"/>
      <c r="D15" s="321"/>
      <c r="E15" s="970" t="s">
        <v>14</v>
      </c>
      <c r="F15" s="971">
        <v>42492373</v>
      </c>
      <c r="G15" s="321">
        <v>-1470872</v>
      </c>
    </row>
    <row r="16" spans="1:8" ht="25.5">
      <c r="B16" s="319"/>
      <c r="C16" s="320"/>
      <c r="D16" s="321"/>
      <c r="E16" s="319" t="s">
        <v>100</v>
      </c>
      <c r="F16" s="971">
        <v>42492373</v>
      </c>
      <c r="G16" s="321">
        <v>-1470872</v>
      </c>
    </row>
    <row r="17" spans="1:8">
      <c r="B17" s="319"/>
      <c r="C17" s="320"/>
      <c r="D17" s="321"/>
      <c r="E17" s="319" t="s">
        <v>101</v>
      </c>
      <c r="F17" s="971">
        <v>42492373</v>
      </c>
      <c r="G17" s="321">
        <v>-1470872</v>
      </c>
    </row>
    <row r="18" spans="1:8">
      <c r="B18" s="319"/>
      <c r="C18" s="320"/>
      <c r="D18" s="321"/>
      <c r="E18" s="319"/>
      <c r="F18" s="322"/>
      <c r="G18" s="321"/>
    </row>
    <row r="19" spans="1:8" ht="15.75" thickBot="1">
      <c r="B19" s="319"/>
      <c r="C19" s="320"/>
      <c r="D19" s="321"/>
      <c r="E19" s="972"/>
      <c r="F19" s="973"/>
      <c r="G19" s="974"/>
    </row>
    <row r="20" spans="1:8" ht="36.75" customHeight="1" thickBot="1">
      <c r="B20" s="1077" t="s">
        <v>281</v>
      </c>
      <c r="C20" s="1078"/>
      <c r="D20" s="1078"/>
      <c r="E20" s="1078"/>
      <c r="F20" s="1078"/>
      <c r="G20" s="1079"/>
    </row>
    <row r="21" spans="1:8">
      <c r="B21" s="62"/>
      <c r="C21" s="62"/>
      <c r="D21" s="62"/>
      <c r="E21" s="62"/>
      <c r="F21" s="62"/>
      <c r="G21" s="62"/>
    </row>
    <row r="22" spans="1:8">
      <c r="B22" s="113" t="s">
        <v>73</v>
      </c>
      <c r="C22" s="108"/>
      <c r="D22" s="181"/>
      <c r="E22" s="182"/>
      <c r="F22" s="62"/>
      <c r="G22" s="62"/>
    </row>
    <row r="23" spans="1:8" ht="15.75" thickBot="1">
      <c r="B23" s="62"/>
      <c r="C23" s="62"/>
      <c r="D23" s="62"/>
      <c r="E23" s="62"/>
      <c r="F23" s="62"/>
      <c r="G23" s="62"/>
    </row>
    <row r="24" spans="1:8" ht="27">
      <c r="A24" s="76">
        <f>A8</f>
        <v>19</v>
      </c>
      <c r="B24" s="323" t="s">
        <v>96</v>
      </c>
      <c r="C24" s="61"/>
      <c r="D24" s="324"/>
      <c r="E24" s="325" t="s">
        <v>27</v>
      </c>
      <c r="F24" s="61"/>
      <c r="G24" s="309"/>
      <c r="H24" s="362" t="s">
        <v>41</v>
      </c>
    </row>
    <row r="25" spans="1:8">
      <c r="B25" s="310" t="s">
        <v>39</v>
      </c>
      <c r="C25" s="326"/>
      <c r="D25" s="312"/>
      <c r="E25" s="312" t="s">
        <v>42</v>
      </c>
      <c r="F25" s="326"/>
      <c r="G25" s="312"/>
    </row>
    <row r="26" spans="1:8">
      <c r="B26" s="315"/>
      <c r="C26" s="327"/>
      <c r="D26" s="315"/>
      <c r="E26" s="315" t="s">
        <v>84</v>
      </c>
      <c r="F26" s="327"/>
      <c r="G26" s="312"/>
    </row>
    <row r="27" spans="1:8">
      <c r="B27" s="328" t="s">
        <v>49</v>
      </c>
      <c r="C27" s="326"/>
      <c r="D27" s="312"/>
      <c r="E27" s="328" t="s">
        <v>49</v>
      </c>
      <c r="F27" s="326"/>
      <c r="G27" s="312"/>
    </row>
    <row r="28" spans="1:8">
      <c r="B28" s="319" t="s">
        <v>99</v>
      </c>
      <c r="C28" s="320">
        <v>3067525000</v>
      </c>
      <c r="D28" s="321">
        <v>-1470872</v>
      </c>
      <c r="E28" s="968" t="s">
        <v>4</v>
      </c>
      <c r="F28" s="317">
        <v>261972494</v>
      </c>
      <c r="G28" s="318">
        <v>-1470872</v>
      </c>
    </row>
    <row r="29" spans="1:8">
      <c r="B29" s="319"/>
      <c r="C29" s="320"/>
      <c r="D29" s="321"/>
      <c r="E29" s="970" t="s">
        <v>11</v>
      </c>
      <c r="F29" s="320">
        <v>261972494</v>
      </c>
      <c r="G29" s="321">
        <v>-1470872</v>
      </c>
    </row>
    <row r="30" spans="1:8" ht="26.25" customHeight="1">
      <c r="B30" s="319"/>
      <c r="C30" s="320"/>
      <c r="D30" s="321"/>
      <c r="E30" s="970" t="s">
        <v>12</v>
      </c>
      <c r="F30" s="320">
        <v>261972494</v>
      </c>
      <c r="G30" s="321">
        <v>-1470872</v>
      </c>
    </row>
    <row r="31" spans="1:8">
      <c r="B31" s="319"/>
      <c r="C31" s="320"/>
      <c r="D31" s="321"/>
      <c r="E31" s="968" t="s">
        <v>13</v>
      </c>
      <c r="F31" s="317">
        <v>261972494</v>
      </c>
      <c r="G31" s="318">
        <v>-1470872</v>
      </c>
    </row>
    <row r="32" spans="1:8">
      <c r="B32" s="329"/>
      <c r="C32" s="320"/>
      <c r="D32" s="318"/>
      <c r="E32" s="970" t="s">
        <v>14</v>
      </c>
      <c r="F32" s="320">
        <v>261972494</v>
      </c>
      <c r="G32" s="321">
        <v>-1470872</v>
      </c>
    </row>
    <row r="33" spans="2:7" ht="25.5">
      <c r="B33" s="329"/>
      <c r="C33" s="320"/>
      <c r="D33" s="318"/>
      <c r="E33" s="319" t="s">
        <v>100</v>
      </c>
      <c r="F33" s="320">
        <v>261972494</v>
      </c>
      <c r="G33" s="321">
        <v>-1470872</v>
      </c>
    </row>
    <row r="34" spans="2:7">
      <c r="B34" s="329"/>
      <c r="C34" s="320"/>
      <c r="D34" s="318"/>
      <c r="E34" s="319" t="s">
        <v>101</v>
      </c>
      <c r="F34" s="320">
        <v>261972494</v>
      </c>
      <c r="G34" s="321">
        <v>-1470872</v>
      </c>
    </row>
    <row r="35" spans="2:7">
      <c r="B35" s="328" t="s">
        <v>93</v>
      </c>
      <c r="C35" s="326"/>
      <c r="D35" s="312"/>
      <c r="E35" s="328" t="s">
        <v>93</v>
      </c>
      <c r="F35" s="326"/>
      <c r="G35" s="312"/>
    </row>
    <row r="36" spans="2:7">
      <c r="B36" s="319" t="s">
        <v>99</v>
      </c>
      <c r="C36" s="320">
        <v>3291845000</v>
      </c>
      <c r="D36" s="321">
        <v>-1470872</v>
      </c>
      <c r="E36" s="968" t="s">
        <v>4</v>
      </c>
      <c r="F36" s="317">
        <v>132658291</v>
      </c>
      <c r="G36" s="318">
        <v>-1470872</v>
      </c>
    </row>
    <row r="37" spans="2:7">
      <c r="B37" s="319"/>
      <c r="C37" s="320"/>
      <c r="D37" s="321"/>
      <c r="E37" s="970" t="s">
        <v>11</v>
      </c>
      <c r="F37" s="320">
        <v>132658291</v>
      </c>
      <c r="G37" s="321">
        <v>-1470872</v>
      </c>
    </row>
    <row r="38" spans="2:7" ht="22.5" customHeight="1">
      <c r="B38" s="319"/>
      <c r="C38" s="320"/>
      <c r="D38" s="321"/>
      <c r="E38" s="970" t="s">
        <v>12</v>
      </c>
      <c r="F38" s="320">
        <v>132658291</v>
      </c>
      <c r="G38" s="321">
        <v>-1470872</v>
      </c>
    </row>
    <row r="39" spans="2:7">
      <c r="B39" s="319"/>
      <c r="C39" s="320"/>
      <c r="D39" s="321"/>
      <c r="E39" s="968" t="s">
        <v>13</v>
      </c>
      <c r="F39" s="317">
        <v>132658291</v>
      </c>
      <c r="G39" s="318">
        <v>-1470872</v>
      </c>
    </row>
    <row r="40" spans="2:7">
      <c r="B40" s="329"/>
      <c r="C40" s="320"/>
      <c r="D40" s="318"/>
      <c r="E40" s="970" t="s">
        <v>14</v>
      </c>
      <c r="F40" s="320">
        <v>132658291</v>
      </c>
      <c r="G40" s="321">
        <v>-1470872</v>
      </c>
    </row>
    <row r="41" spans="2:7" ht="25.5">
      <c r="B41" s="329"/>
      <c r="C41" s="320"/>
      <c r="D41" s="318"/>
      <c r="E41" s="319" t="s">
        <v>100</v>
      </c>
      <c r="F41" s="320">
        <v>132658291</v>
      </c>
      <c r="G41" s="321">
        <v>-1470872</v>
      </c>
    </row>
    <row r="42" spans="2:7">
      <c r="B42" s="329"/>
      <c r="C42" s="320"/>
      <c r="D42" s="318"/>
      <c r="E42" s="319" t="s">
        <v>101</v>
      </c>
      <c r="F42" s="320">
        <v>132658291</v>
      </c>
      <c r="G42" s="321">
        <v>-1470872</v>
      </c>
    </row>
    <row r="43" spans="2:7">
      <c r="B43" s="328" t="s">
        <v>102</v>
      </c>
      <c r="C43" s="326"/>
      <c r="D43" s="312"/>
      <c r="E43" s="328" t="s">
        <v>102</v>
      </c>
      <c r="F43" s="326"/>
      <c r="G43" s="312"/>
    </row>
    <row r="44" spans="2:7">
      <c r="B44" s="319" t="s">
        <v>99</v>
      </c>
      <c r="C44" s="320">
        <v>3493587000</v>
      </c>
      <c r="D44" s="321">
        <v>-1470872</v>
      </c>
      <c r="E44" s="968" t="s">
        <v>4</v>
      </c>
      <c r="F44" s="317">
        <v>134741730</v>
      </c>
      <c r="G44" s="318">
        <v>-1470872</v>
      </c>
    </row>
    <row r="45" spans="2:7">
      <c r="B45" s="319"/>
      <c r="C45" s="320"/>
      <c r="D45" s="321"/>
      <c r="E45" s="970" t="s">
        <v>11</v>
      </c>
      <c r="F45" s="320">
        <v>134741730</v>
      </c>
      <c r="G45" s="321">
        <v>-1470872</v>
      </c>
    </row>
    <row r="46" spans="2:7" ht="27" customHeight="1">
      <c r="B46" s="319"/>
      <c r="C46" s="320"/>
      <c r="D46" s="321"/>
      <c r="E46" s="970" t="s">
        <v>12</v>
      </c>
      <c r="F46" s="320">
        <v>134741730</v>
      </c>
      <c r="G46" s="321">
        <v>-1470872</v>
      </c>
    </row>
    <row r="47" spans="2:7">
      <c r="B47" s="319"/>
      <c r="C47" s="320"/>
      <c r="D47" s="321"/>
      <c r="E47" s="968" t="s">
        <v>13</v>
      </c>
      <c r="F47" s="317">
        <v>134741730</v>
      </c>
      <c r="G47" s="318">
        <v>-1470872</v>
      </c>
    </row>
    <row r="48" spans="2:7">
      <c r="B48" s="329"/>
      <c r="C48" s="320"/>
      <c r="D48" s="318"/>
      <c r="E48" s="970" t="s">
        <v>14</v>
      </c>
      <c r="F48" s="320">
        <v>134741730</v>
      </c>
      <c r="G48" s="321">
        <v>-1470872</v>
      </c>
    </row>
    <row r="49" spans="2:7" ht="25.5">
      <c r="B49" s="329"/>
      <c r="C49" s="320"/>
      <c r="D49" s="318"/>
      <c r="E49" s="319" t="s">
        <v>100</v>
      </c>
      <c r="F49" s="320">
        <v>134741730</v>
      </c>
      <c r="G49" s="321">
        <v>-1470872</v>
      </c>
    </row>
    <row r="50" spans="2:7" ht="15.75" thickBot="1">
      <c r="B50" s="319"/>
      <c r="C50" s="320"/>
      <c r="D50" s="321"/>
      <c r="E50" s="972" t="s">
        <v>101</v>
      </c>
      <c r="F50" s="975">
        <v>134741730</v>
      </c>
      <c r="G50" s="974">
        <v>-1470872</v>
      </c>
    </row>
    <row r="51" spans="2:7" ht="33.75" customHeight="1" thickBot="1">
      <c r="B51" s="1077" t="s">
        <v>281</v>
      </c>
      <c r="C51" s="1078"/>
      <c r="D51" s="1078"/>
      <c r="E51" s="1078"/>
      <c r="F51" s="1078"/>
      <c r="G51" s="1079"/>
    </row>
  </sheetData>
  <mergeCells count="7">
    <mergeCell ref="H1:H2"/>
    <mergeCell ref="B51:G51"/>
    <mergeCell ref="C1:C2"/>
    <mergeCell ref="D1:D2"/>
    <mergeCell ref="F1:F2"/>
    <mergeCell ref="G1:G2"/>
    <mergeCell ref="B20:G20"/>
  </mergeCells>
  <pageMargins left="0.43307086614173229" right="0.31496062992125984" top="0.35433070866141736" bottom="0.47244094488188981" header="0.19685039370078741" footer="0.19685039370078741"/>
  <pageSetup scale="75" orientation="landscape" r:id="rId1"/>
  <headerFooter>
    <oddFooter>&amp;L&amp;F&amp;C&amp;P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J498"/>
  <sheetViews>
    <sheetView topLeftCell="A349" zoomScale="80" zoomScaleNormal="80" workbookViewId="0">
      <selection activeCell="E458" sqref="E458"/>
    </sheetView>
  </sheetViews>
  <sheetFormatPr defaultRowHeight="15"/>
  <cols>
    <col min="1" max="1" width="6.85546875" style="76" customWidth="1"/>
    <col min="2" max="2" width="46.85546875" style="45" customWidth="1"/>
    <col min="3" max="3" width="13.85546875" style="161" customWidth="1"/>
    <col min="4" max="4" width="14.140625" style="161" customWidth="1"/>
    <col min="5" max="5" width="46.7109375" style="55" customWidth="1"/>
    <col min="6" max="6" width="13.85546875" style="55" customWidth="1"/>
    <col min="7" max="7" width="14" style="55" customWidth="1"/>
    <col min="8" max="8" width="16.42578125" style="153" customWidth="1"/>
  </cols>
  <sheetData>
    <row r="1" spans="1:9">
      <c r="A1" s="78"/>
      <c r="B1" s="40"/>
      <c r="C1" s="1045" t="s">
        <v>0</v>
      </c>
      <c r="D1" s="1045" t="s">
        <v>1</v>
      </c>
      <c r="E1" s="40"/>
      <c r="F1" s="1045" t="s">
        <v>0</v>
      </c>
      <c r="G1" s="1045" t="s">
        <v>1</v>
      </c>
      <c r="H1" s="1044" t="s">
        <v>40</v>
      </c>
    </row>
    <row r="2" spans="1:9" ht="15.75" thickBot="1">
      <c r="A2" s="78"/>
      <c r="B2" s="49"/>
      <c r="C2" s="1046"/>
      <c r="D2" s="1046"/>
      <c r="E2" s="49"/>
      <c r="F2" s="1046"/>
      <c r="G2" s="1046"/>
      <c r="H2" s="1038"/>
    </row>
    <row r="3" spans="1:9">
      <c r="A3" s="77"/>
      <c r="B3" s="50"/>
      <c r="C3" s="50"/>
      <c r="D3" s="50"/>
      <c r="E3" s="51"/>
      <c r="F3" s="51"/>
      <c r="G3" s="51"/>
    </row>
    <row r="4" spans="1:9">
      <c r="A4" s="77"/>
      <c r="B4" s="58" t="s">
        <v>225</v>
      </c>
      <c r="C4" s="51"/>
      <c r="D4" s="51"/>
      <c r="E4" s="51"/>
      <c r="F4" s="51"/>
      <c r="G4" s="51"/>
    </row>
    <row r="5" spans="1:9">
      <c r="A5" s="75"/>
      <c r="B5" s="153"/>
      <c r="C5" s="153"/>
      <c r="D5" s="153"/>
      <c r="E5" s="153"/>
      <c r="F5" s="153"/>
      <c r="G5" s="153"/>
    </row>
    <row r="6" spans="1:9">
      <c r="A6" s="106"/>
      <c r="B6" s="107" t="s">
        <v>72</v>
      </c>
      <c r="C6" s="62"/>
      <c r="D6" s="62"/>
      <c r="E6" s="62"/>
      <c r="F6" s="62"/>
      <c r="G6" s="62"/>
    </row>
    <row r="7" spans="1:9" ht="15.75" thickBot="1">
      <c r="A7" s="74"/>
      <c r="B7" s="62"/>
      <c r="C7" s="62"/>
      <c r="D7" s="62"/>
      <c r="E7" s="62"/>
      <c r="F7" s="62"/>
      <c r="G7" s="62"/>
    </row>
    <row r="8" spans="1:9" s="175" customFormat="1">
      <c r="A8" s="979">
        <f>KM!A8+1</f>
        <v>20</v>
      </c>
      <c r="B8" s="490"/>
      <c r="C8" s="491"/>
      <c r="D8" s="492"/>
      <c r="E8" s="493" t="s">
        <v>225</v>
      </c>
      <c r="F8" s="494"/>
      <c r="G8" s="73"/>
      <c r="H8" s="14" t="s">
        <v>41</v>
      </c>
    </row>
    <row r="9" spans="1:9" s="175" customFormat="1">
      <c r="A9" s="15"/>
      <c r="B9" s="495" t="s">
        <v>39</v>
      </c>
      <c r="C9" s="382"/>
      <c r="D9" s="385"/>
      <c r="E9" s="496" t="s">
        <v>3</v>
      </c>
      <c r="F9" s="391"/>
      <c r="G9" s="497"/>
      <c r="H9" s="14"/>
    </row>
    <row r="10" spans="1:9" s="175" customFormat="1">
      <c r="A10" s="15"/>
      <c r="B10" s="498" t="s">
        <v>49</v>
      </c>
      <c r="C10" s="499"/>
      <c r="D10" s="500"/>
      <c r="E10" s="501" t="s">
        <v>226</v>
      </c>
      <c r="F10" s="502"/>
      <c r="G10" s="503"/>
      <c r="H10" s="14"/>
    </row>
    <row r="11" spans="1:9" s="175" customFormat="1">
      <c r="A11" s="15"/>
      <c r="B11" s="504" t="s">
        <v>80</v>
      </c>
      <c r="C11" s="505">
        <v>3067525000</v>
      </c>
      <c r="D11" s="506">
        <f>G11</f>
        <v>231284</v>
      </c>
      <c r="E11" s="507" t="s">
        <v>227</v>
      </c>
      <c r="F11" s="508">
        <f>F12+F13</f>
        <v>10562548</v>
      </c>
      <c r="G11" s="509">
        <f>G12+G13</f>
        <v>231284</v>
      </c>
      <c r="H11" s="14"/>
    </row>
    <row r="12" spans="1:9" s="175" customFormat="1">
      <c r="A12" s="15"/>
      <c r="B12" s="510"/>
      <c r="C12" s="511"/>
      <c r="D12" s="512"/>
      <c r="E12" s="513" t="s">
        <v>85</v>
      </c>
      <c r="F12" s="514">
        <v>99977</v>
      </c>
      <c r="G12" s="515"/>
      <c r="H12" s="14"/>
    </row>
    <row r="13" spans="1:9" s="175" customFormat="1">
      <c r="A13" s="15"/>
      <c r="B13" s="516"/>
      <c r="C13" s="505"/>
      <c r="D13" s="512"/>
      <c r="E13" s="517" t="s">
        <v>11</v>
      </c>
      <c r="F13" s="514">
        <f>F14</f>
        <v>10462571</v>
      </c>
      <c r="G13" s="515">
        <f>G14</f>
        <v>231284</v>
      </c>
      <c r="H13" s="14"/>
    </row>
    <row r="14" spans="1:9" s="175" customFormat="1" ht="25.5">
      <c r="A14" s="15"/>
      <c r="B14" s="518"/>
      <c r="C14" s="519"/>
      <c r="D14" s="520"/>
      <c r="E14" s="521" t="s">
        <v>12</v>
      </c>
      <c r="F14" s="514">
        <v>10462571</v>
      </c>
      <c r="G14" s="515">
        <f>G15</f>
        <v>231284</v>
      </c>
      <c r="H14" s="14"/>
    </row>
    <row r="15" spans="1:9" s="175" customFormat="1">
      <c r="A15" s="15"/>
      <c r="B15" s="522"/>
      <c r="C15" s="523"/>
      <c r="D15" s="293"/>
      <c r="E15" s="524" t="s">
        <v>179</v>
      </c>
      <c r="F15" s="508">
        <f>F16+F24</f>
        <v>10562548</v>
      </c>
      <c r="G15" s="509">
        <f>G16+G24</f>
        <v>231284</v>
      </c>
      <c r="H15" s="14"/>
      <c r="I15" s="980"/>
    </row>
    <row r="16" spans="1:9" s="175" customFormat="1">
      <c r="A16" s="15"/>
      <c r="B16" s="525"/>
      <c r="C16" s="523"/>
      <c r="D16" s="293"/>
      <c r="E16" s="526" t="s">
        <v>14</v>
      </c>
      <c r="F16" s="527">
        <f>F17</f>
        <v>9313522</v>
      </c>
      <c r="G16" s="528">
        <f>G17+G20</f>
        <v>231284</v>
      </c>
      <c r="H16" s="14"/>
    </row>
    <row r="17" spans="1:8" s="175" customFormat="1">
      <c r="A17" s="15"/>
      <c r="B17" s="529"/>
      <c r="C17" s="523"/>
      <c r="D17" s="530"/>
      <c r="E17" s="521" t="s">
        <v>15</v>
      </c>
      <c r="F17" s="527">
        <f>F18+F19</f>
        <v>9313522</v>
      </c>
      <c r="G17" s="528">
        <f>G18+G19</f>
        <v>231284</v>
      </c>
      <c r="H17" s="14"/>
    </row>
    <row r="18" spans="1:8" s="175" customFormat="1">
      <c r="A18" s="15"/>
      <c r="B18" s="531"/>
      <c r="C18" s="532"/>
      <c r="D18" s="533"/>
      <c r="E18" s="534" t="s">
        <v>16</v>
      </c>
      <c r="F18" s="514">
        <v>4138568</v>
      </c>
      <c r="G18" s="515"/>
      <c r="H18" s="14"/>
    </row>
    <row r="19" spans="1:8" s="175" customFormat="1">
      <c r="A19" s="15"/>
      <c r="B19" s="535"/>
      <c r="C19" s="536"/>
      <c r="D19" s="533"/>
      <c r="E19" s="534" t="s">
        <v>17</v>
      </c>
      <c r="F19" s="514">
        <v>5174954</v>
      </c>
      <c r="G19" s="528">
        <v>231284</v>
      </c>
      <c r="H19" s="14"/>
    </row>
    <row r="20" spans="1:8" s="175" customFormat="1" ht="25.5" hidden="1">
      <c r="A20" s="15"/>
      <c r="B20" s="535"/>
      <c r="C20" s="536"/>
      <c r="D20" s="537"/>
      <c r="E20" s="538" t="s">
        <v>31</v>
      </c>
      <c r="F20" s="523"/>
      <c r="G20" s="293">
        <f>G21</f>
        <v>0</v>
      </c>
      <c r="H20" s="14"/>
    </row>
    <row r="21" spans="1:8" s="175" customFormat="1" ht="25.5" hidden="1">
      <c r="A21" s="15"/>
      <c r="B21" s="539"/>
      <c r="C21" s="540"/>
      <c r="D21" s="541"/>
      <c r="E21" s="538" t="s">
        <v>32</v>
      </c>
      <c r="F21" s="523"/>
      <c r="G21" s="293">
        <f>G22</f>
        <v>0</v>
      </c>
      <c r="H21" s="14"/>
    </row>
    <row r="22" spans="1:8" s="175" customFormat="1" ht="25.5" hidden="1">
      <c r="A22" s="15"/>
      <c r="B22" s="542"/>
      <c r="C22" s="540"/>
      <c r="D22" s="541"/>
      <c r="E22" s="543" t="s">
        <v>33</v>
      </c>
      <c r="F22" s="523"/>
      <c r="G22" s="293">
        <f>G23</f>
        <v>0</v>
      </c>
      <c r="H22" s="14"/>
    </row>
    <row r="23" spans="1:8" s="175" customFormat="1" ht="27" hidden="1" customHeight="1">
      <c r="A23" s="15"/>
      <c r="B23" s="535"/>
      <c r="C23" s="536"/>
      <c r="D23" s="544"/>
      <c r="E23" s="543" t="s">
        <v>34</v>
      </c>
      <c r="F23" s="523"/>
      <c r="G23" s="293">
        <v>0</v>
      </c>
      <c r="H23" s="14"/>
    </row>
    <row r="24" spans="1:8" s="175" customFormat="1">
      <c r="A24" s="15"/>
      <c r="B24" s="545"/>
      <c r="C24" s="546"/>
      <c r="D24" s="547"/>
      <c r="E24" s="526" t="s">
        <v>20</v>
      </c>
      <c r="F24" s="527">
        <f>F25</f>
        <v>1249026</v>
      </c>
      <c r="G24" s="528"/>
      <c r="H24" s="14"/>
    </row>
    <row r="25" spans="1:8" s="175" customFormat="1" ht="15.75" thickBot="1">
      <c r="A25" s="15"/>
      <c r="B25" s="548"/>
      <c r="C25" s="549"/>
      <c r="D25" s="550"/>
      <c r="E25" s="551" t="s">
        <v>21</v>
      </c>
      <c r="F25" s="552">
        <v>1249026</v>
      </c>
      <c r="G25" s="553"/>
      <c r="H25" s="14"/>
    </row>
    <row r="26" spans="1:8" s="981" customFormat="1" ht="45" customHeight="1" thickBot="1">
      <c r="A26" s="954"/>
      <c r="B26" s="1080" t="s">
        <v>324</v>
      </c>
      <c r="C26" s="1081"/>
      <c r="D26" s="1081"/>
      <c r="E26" s="1081"/>
      <c r="F26" s="1081"/>
      <c r="G26" s="1082"/>
      <c r="H26" s="14"/>
    </row>
    <row r="27" spans="1:8" s="981" customFormat="1" ht="15" customHeight="1">
      <c r="A27" s="954"/>
      <c r="B27" s="375"/>
      <c r="C27" s="375"/>
      <c r="D27" s="375"/>
      <c r="E27" s="375"/>
      <c r="F27" s="375"/>
      <c r="G27" s="375"/>
      <c r="H27" s="14"/>
    </row>
    <row r="28" spans="1:8" s="981" customFormat="1" ht="15" customHeight="1">
      <c r="A28" s="954"/>
      <c r="B28" s="56" t="s">
        <v>294</v>
      </c>
      <c r="C28" s="375"/>
      <c r="D28" s="375"/>
      <c r="E28" s="375"/>
      <c r="F28" s="375"/>
      <c r="G28" s="375"/>
      <c r="H28" s="14"/>
    </row>
    <row r="29" spans="1:8" s="175" customFormat="1" ht="15.75" thickBot="1">
      <c r="A29" s="15"/>
      <c r="B29" s="60"/>
      <c r="C29" s="62"/>
      <c r="D29" s="62"/>
      <c r="E29" s="56"/>
      <c r="F29" s="13"/>
      <c r="G29" s="62"/>
      <c r="H29" s="14"/>
    </row>
    <row r="30" spans="1:8" s="175" customFormat="1">
      <c r="A30" s="979">
        <f>A8</f>
        <v>20</v>
      </c>
      <c r="B30" s="490"/>
      <c r="C30" s="491"/>
      <c r="D30" s="492"/>
      <c r="E30" s="554" t="s">
        <v>225</v>
      </c>
      <c r="F30" s="555"/>
      <c r="G30" s="556"/>
      <c r="H30" s="14" t="s">
        <v>41</v>
      </c>
    </row>
    <row r="31" spans="1:8" s="175" customFormat="1">
      <c r="A31" s="15"/>
      <c r="B31" s="495" t="s">
        <v>39</v>
      </c>
      <c r="C31" s="382"/>
      <c r="D31" s="385"/>
      <c r="E31" s="557" t="s">
        <v>42</v>
      </c>
      <c r="F31" s="384"/>
      <c r="G31" s="558"/>
      <c r="H31" s="14"/>
    </row>
    <row r="32" spans="1:8" s="175" customFormat="1">
      <c r="A32" s="15"/>
      <c r="B32" s="498" t="s">
        <v>49</v>
      </c>
      <c r="C32" s="382"/>
      <c r="D32" s="385"/>
      <c r="E32" s="559" t="s">
        <v>84</v>
      </c>
      <c r="F32" s="560"/>
      <c r="G32" s="561"/>
      <c r="H32" s="14"/>
    </row>
    <row r="33" spans="1:9" s="175" customFormat="1">
      <c r="A33" s="15"/>
      <c r="B33" s="504" t="s">
        <v>80</v>
      </c>
      <c r="C33" s="499"/>
      <c r="D33" s="500"/>
      <c r="E33" s="562" t="s">
        <v>49</v>
      </c>
      <c r="F33" s="560"/>
      <c r="G33" s="561"/>
      <c r="H33" s="14"/>
    </row>
    <row r="34" spans="1:9" s="175" customFormat="1">
      <c r="A34" s="15"/>
      <c r="B34" s="504"/>
      <c r="C34" s="505">
        <v>3067525000</v>
      </c>
      <c r="D34" s="506">
        <f>G34</f>
        <v>231284</v>
      </c>
      <c r="E34" s="563" t="s">
        <v>4</v>
      </c>
      <c r="F34" s="564">
        <f>F35+F37</f>
        <v>1510198632</v>
      </c>
      <c r="G34" s="565">
        <f>G35+G38+G47</f>
        <v>231284</v>
      </c>
      <c r="H34" s="589"/>
      <c r="I34" s="980"/>
    </row>
    <row r="35" spans="1:9" s="175" customFormat="1">
      <c r="A35" s="15"/>
      <c r="B35" s="516"/>
      <c r="C35" s="505"/>
      <c r="D35" s="512"/>
      <c r="E35" s="566" t="s">
        <v>228</v>
      </c>
      <c r="F35" s="523">
        <v>15086477</v>
      </c>
      <c r="G35" s="530"/>
      <c r="H35" s="589"/>
      <c r="I35" s="980"/>
    </row>
    <row r="36" spans="1:9" s="175" customFormat="1">
      <c r="A36" s="15"/>
      <c r="B36" s="518"/>
      <c r="C36" s="519"/>
      <c r="D36" s="520"/>
      <c r="E36" s="567" t="s">
        <v>11</v>
      </c>
      <c r="F36" s="523">
        <f>F37</f>
        <v>1495112155</v>
      </c>
      <c r="G36" s="293">
        <f>G37</f>
        <v>231284</v>
      </c>
      <c r="H36" s="589"/>
      <c r="I36" s="980"/>
    </row>
    <row r="37" spans="1:9" s="175" customFormat="1" ht="25.5">
      <c r="A37" s="15"/>
      <c r="B37" s="522"/>
      <c r="C37" s="523"/>
      <c r="D37" s="293"/>
      <c r="E37" s="521" t="s">
        <v>12</v>
      </c>
      <c r="F37" s="523">
        <v>1495112155</v>
      </c>
      <c r="G37" s="530">
        <f>G38</f>
        <v>231284</v>
      </c>
      <c r="H37" s="589"/>
      <c r="I37" s="980"/>
    </row>
    <row r="38" spans="1:9" s="175" customFormat="1">
      <c r="A38" s="15"/>
      <c r="B38" s="525"/>
      <c r="C38" s="523"/>
      <c r="D38" s="293"/>
      <c r="E38" s="568" t="s">
        <v>179</v>
      </c>
      <c r="F38" s="564">
        <f>F39+F55</f>
        <v>1483427790.5656853</v>
      </c>
      <c r="G38" s="565">
        <f>G39+G55</f>
        <v>231284</v>
      </c>
      <c r="H38" s="589"/>
      <c r="I38" s="980"/>
    </row>
    <row r="39" spans="1:9" s="175" customFormat="1">
      <c r="A39" s="15"/>
      <c r="B39" s="529"/>
      <c r="C39" s="523"/>
      <c r="D39" s="530"/>
      <c r="E39" s="982" t="s">
        <v>14</v>
      </c>
      <c r="F39" s="523">
        <f>F40+F43+F48+F46</f>
        <v>1474981240.5656853</v>
      </c>
      <c r="G39" s="293">
        <f>G40+G43+G48+G46</f>
        <v>231284</v>
      </c>
      <c r="H39" s="589"/>
      <c r="I39" s="980"/>
    </row>
    <row r="40" spans="1:9" s="175" customFormat="1">
      <c r="A40" s="15"/>
      <c r="B40" s="531"/>
      <c r="C40" s="532"/>
      <c r="D40" s="533"/>
      <c r="E40" s="521" t="s">
        <v>15</v>
      </c>
      <c r="F40" s="523">
        <f>F41+F42</f>
        <v>136125263.90000001</v>
      </c>
      <c r="G40" s="293">
        <f>G41+G42</f>
        <v>231284</v>
      </c>
      <c r="H40" s="589"/>
      <c r="I40" s="980"/>
    </row>
    <row r="41" spans="1:9" s="175" customFormat="1">
      <c r="A41" s="15"/>
      <c r="B41" s="535"/>
      <c r="C41" s="536"/>
      <c r="D41" s="533"/>
      <c r="E41" s="534" t="s">
        <v>16</v>
      </c>
      <c r="F41" s="523">
        <v>115052951</v>
      </c>
      <c r="G41" s="530"/>
      <c r="H41" s="589"/>
      <c r="I41" s="980"/>
    </row>
    <row r="42" spans="1:9" s="175" customFormat="1">
      <c r="A42" s="15"/>
      <c r="B42" s="569"/>
      <c r="C42" s="523"/>
      <c r="D42" s="570"/>
      <c r="E42" s="534" t="s">
        <v>17</v>
      </c>
      <c r="F42" s="523">
        <v>21072312.899999999</v>
      </c>
      <c r="G42" s="530">
        <v>231284</v>
      </c>
      <c r="H42" s="589"/>
      <c r="I42" s="980"/>
    </row>
    <row r="43" spans="1:9" s="175" customFormat="1">
      <c r="A43" s="15"/>
      <c r="B43" s="569"/>
      <c r="C43" s="523"/>
      <c r="D43" s="570"/>
      <c r="E43" s="571" t="s">
        <v>53</v>
      </c>
      <c r="F43" s="523">
        <f>F44+F45</f>
        <v>1279900606.6656852</v>
      </c>
      <c r="G43" s="293"/>
      <c r="H43" s="589"/>
      <c r="I43" s="980"/>
    </row>
    <row r="44" spans="1:9" s="175" customFormat="1">
      <c r="A44" s="15"/>
      <c r="B44" s="572"/>
      <c r="C44" s="523"/>
      <c r="D44" s="530"/>
      <c r="E44" s="534" t="s">
        <v>18</v>
      </c>
      <c r="F44" s="523">
        <v>1278029220.6656852</v>
      </c>
      <c r="G44" s="530"/>
      <c r="H44" s="589"/>
      <c r="I44" s="980"/>
    </row>
    <row r="45" spans="1:9" s="175" customFormat="1">
      <c r="A45" s="15"/>
      <c r="B45" s="572"/>
      <c r="C45" s="523"/>
      <c r="D45" s="530"/>
      <c r="E45" s="534" t="s">
        <v>229</v>
      </c>
      <c r="F45" s="523">
        <v>1871386</v>
      </c>
      <c r="G45" s="530"/>
      <c r="H45" s="589"/>
      <c r="I45" s="980"/>
    </row>
    <row r="46" spans="1:9" s="175" customFormat="1" ht="25.5">
      <c r="A46" s="15"/>
      <c r="B46" s="572"/>
      <c r="C46" s="523"/>
      <c r="D46" s="530"/>
      <c r="E46" s="521" t="s">
        <v>43</v>
      </c>
      <c r="F46" s="523">
        <f>F47</f>
        <v>381341</v>
      </c>
      <c r="G46" s="293"/>
      <c r="H46" s="589"/>
      <c r="I46" s="980"/>
    </row>
    <row r="47" spans="1:9" s="175" customFormat="1">
      <c r="A47" s="15"/>
      <c r="B47" s="573"/>
      <c r="C47" s="536"/>
      <c r="D47" s="544"/>
      <c r="E47" s="534" t="s">
        <v>44</v>
      </c>
      <c r="F47" s="523">
        <v>381341</v>
      </c>
      <c r="G47" s="530"/>
      <c r="H47" s="589"/>
      <c r="I47" s="980"/>
    </row>
    <row r="48" spans="1:9" s="175" customFormat="1" ht="25.5">
      <c r="A48" s="15"/>
      <c r="B48" s="535"/>
      <c r="C48" s="536"/>
      <c r="D48" s="537"/>
      <c r="E48" s="538" t="s">
        <v>31</v>
      </c>
      <c r="F48" s="523">
        <f>F49+F52</f>
        <v>58574029</v>
      </c>
      <c r="G48" s="293"/>
      <c r="H48" s="589"/>
      <c r="I48" s="980"/>
    </row>
    <row r="49" spans="1:9" s="175" customFormat="1" ht="25.5" hidden="1">
      <c r="A49" s="15"/>
      <c r="B49" s="539"/>
      <c r="C49" s="540"/>
      <c r="D49" s="541"/>
      <c r="E49" s="538" t="s">
        <v>32</v>
      </c>
      <c r="F49" s="523">
        <v>0</v>
      </c>
      <c r="G49" s="293"/>
      <c r="H49" s="589"/>
      <c r="I49" s="980"/>
    </row>
    <row r="50" spans="1:9" s="175" customFormat="1" ht="25.5" hidden="1">
      <c r="A50" s="15"/>
      <c r="B50" s="542"/>
      <c r="C50" s="540"/>
      <c r="D50" s="541"/>
      <c r="E50" s="543" t="s">
        <v>33</v>
      </c>
      <c r="F50" s="523">
        <v>0</v>
      </c>
      <c r="G50" s="293"/>
      <c r="H50" s="589"/>
      <c r="I50" s="980"/>
    </row>
    <row r="51" spans="1:9" s="175" customFormat="1" ht="33" hidden="1" customHeight="1">
      <c r="A51" s="15"/>
      <c r="B51" s="535"/>
      <c r="C51" s="536"/>
      <c r="D51" s="544"/>
      <c r="E51" s="543" t="s">
        <v>34</v>
      </c>
      <c r="F51" s="523">
        <v>0</v>
      </c>
      <c r="G51" s="293"/>
      <c r="H51" s="589"/>
      <c r="I51" s="980"/>
    </row>
    <row r="52" spans="1:9" s="175" customFormat="1" ht="25.5">
      <c r="A52" s="15"/>
      <c r="B52" s="572"/>
      <c r="C52" s="536"/>
      <c r="D52" s="537"/>
      <c r="E52" s="574" t="s">
        <v>38</v>
      </c>
      <c r="F52" s="523">
        <f>F53+F54</f>
        <v>58574029</v>
      </c>
      <c r="G52" s="293"/>
      <c r="H52" s="589"/>
      <c r="I52" s="980"/>
    </row>
    <row r="53" spans="1:9" s="175" customFormat="1" ht="25.5">
      <c r="A53" s="15"/>
      <c r="B53" s="572"/>
      <c r="C53" s="536"/>
      <c r="D53" s="537"/>
      <c r="E53" s="543" t="s">
        <v>51</v>
      </c>
      <c r="F53" s="523">
        <v>2423272</v>
      </c>
      <c r="G53" s="530"/>
      <c r="H53" s="589"/>
      <c r="I53" s="980"/>
    </row>
    <row r="54" spans="1:9" s="175" customFormat="1" ht="51">
      <c r="A54" s="15"/>
      <c r="B54" s="575"/>
      <c r="C54" s="536"/>
      <c r="D54" s="544"/>
      <c r="E54" s="543" t="s">
        <v>90</v>
      </c>
      <c r="F54" s="523">
        <v>56150757</v>
      </c>
      <c r="G54" s="530"/>
      <c r="H54" s="589"/>
      <c r="I54" s="980"/>
    </row>
    <row r="55" spans="1:9" s="175" customFormat="1">
      <c r="A55" s="15"/>
      <c r="B55" s="572"/>
      <c r="C55" s="536"/>
      <c r="D55" s="537"/>
      <c r="E55" s="982" t="s">
        <v>20</v>
      </c>
      <c r="F55" s="523">
        <f>F56</f>
        <v>8446550</v>
      </c>
      <c r="G55" s="576"/>
      <c r="H55" s="589"/>
      <c r="I55" s="980"/>
    </row>
    <row r="56" spans="1:9" s="175" customFormat="1">
      <c r="A56" s="15"/>
      <c r="B56" s="572"/>
      <c r="C56" s="536"/>
      <c r="D56" s="537"/>
      <c r="E56" s="521" t="s">
        <v>21</v>
      </c>
      <c r="F56" s="523">
        <v>8446550</v>
      </c>
      <c r="G56" s="293"/>
      <c r="H56" s="589"/>
      <c r="I56" s="980"/>
    </row>
    <row r="57" spans="1:9" s="175" customFormat="1">
      <c r="A57" s="15"/>
      <c r="B57" s="535"/>
      <c r="C57" s="536"/>
      <c r="D57" s="544"/>
      <c r="E57" s="563" t="s">
        <v>22</v>
      </c>
      <c r="F57" s="508">
        <f>F34-F38</f>
        <v>26770841.434314728</v>
      </c>
      <c r="G57" s="509"/>
      <c r="H57" s="589"/>
      <c r="I57" s="980"/>
    </row>
    <row r="58" spans="1:9" s="175" customFormat="1">
      <c r="A58" s="15"/>
      <c r="B58" s="572"/>
      <c r="C58" s="536"/>
      <c r="D58" s="537"/>
      <c r="E58" s="563" t="s">
        <v>23</v>
      </c>
      <c r="F58" s="508">
        <f>F38-F34</f>
        <v>-26770841.434314728</v>
      </c>
      <c r="G58" s="509"/>
      <c r="H58" s="589"/>
      <c r="I58" s="980"/>
    </row>
    <row r="59" spans="1:9" s="175" customFormat="1">
      <c r="A59" s="15"/>
      <c r="B59" s="577"/>
      <c r="C59" s="536"/>
      <c r="D59" s="544"/>
      <c r="E59" s="521" t="s">
        <v>24</v>
      </c>
      <c r="F59" s="527">
        <f>F60</f>
        <v>832150</v>
      </c>
      <c r="G59" s="528"/>
      <c r="H59" s="589"/>
      <c r="I59" s="980"/>
    </row>
    <row r="60" spans="1:9" s="175" customFormat="1" ht="38.25">
      <c r="A60" s="15"/>
      <c r="B60" s="577"/>
      <c r="C60" s="536"/>
      <c r="D60" s="544"/>
      <c r="E60" s="521" t="s">
        <v>25</v>
      </c>
      <c r="F60" s="527">
        <v>832150</v>
      </c>
      <c r="G60" s="528"/>
      <c r="H60" s="589"/>
      <c r="I60" s="980"/>
    </row>
    <row r="61" spans="1:9" s="175" customFormat="1">
      <c r="A61" s="15"/>
      <c r="B61" s="578"/>
      <c r="C61" s="579"/>
      <c r="D61" s="580"/>
      <c r="E61" s="581" t="s">
        <v>58</v>
      </c>
      <c r="F61" s="582">
        <v>-27602991</v>
      </c>
      <c r="G61" s="583"/>
      <c r="H61" s="589"/>
      <c r="I61" s="980"/>
    </row>
    <row r="62" spans="1:9" s="175" customFormat="1">
      <c r="A62" s="15"/>
      <c r="B62" s="584" t="s">
        <v>93</v>
      </c>
      <c r="C62" s="585"/>
      <c r="D62" s="586"/>
      <c r="E62" s="562" t="s">
        <v>93</v>
      </c>
      <c r="F62" s="560"/>
      <c r="G62" s="561"/>
      <c r="H62" s="14"/>
    </row>
    <row r="63" spans="1:9" s="175" customFormat="1">
      <c r="A63" s="15"/>
      <c r="B63" s="504" t="s">
        <v>80</v>
      </c>
      <c r="C63" s="505">
        <v>3291845000</v>
      </c>
      <c r="D63" s="506">
        <f>G63</f>
        <v>231284</v>
      </c>
      <c r="E63" s="563" t="s">
        <v>4</v>
      </c>
      <c r="F63" s="564">
        <f>F64+F66</f>
        <v>1470504847</v>
      </c>
      <c r="G63" s="565">
        <f>G64+G67+G76</f>
        <v>231284</v>
      </c>
      <c r="H63" s="589"/>
      <c r="I63" s="980"/>
    </row>
    <row r="64" spans="1:9" s="175" customFormat="1">
      <c r="A64" s="15"/>
      <c r="B64" s="573"/>
      <c r="C64" s="523"/>
      <c r="D64" s="293"/>
      <c r="E64" s="566" t="s">
        <v>228</v>
      </c>
      <c r="F64" s="523">
        <v>8086477</v>
      </c>
      <c r="G64" s="530"/>
      <c r="H64" s="589"/>
      <c r="I64" s="980"/>
    </row>
    <row r="65" spans="1:9" s="175" customFormat="1">
      <c r="A65" s="15"/>
      <c r="B65" s="535"/>
      <c r="C65" s="523"/>
      <c r="D65" s="530"/>
      <c r="E65" s="567" t="s">
        <v>11</v>
      </c>
      <c r="F65" s="523">
        <f>F66</f>
        <v>1462418370</v>
      </c>
      <c r="G65" s="293">
        <f>G66</f>
        <v>231284</v>
      </c>
      <c r="H65" s="589"/>
      <c r="I65" s="980"/>
    </row>
    <row r="66" spans="1:9" s="175" customFormat="1" ht="25.5">
      <c r="A66" s="15"/>
      <c r="B66" s="539"/>
      <c r="C66" s="564"/>
      <c r="D66" s="565"/>
      <c r="E66" s="521" t="s">
        <v>12</v>
      </c>
      <c r="F66" s="523">
        <v>1462418370</v>
      </c>
      <c r="G66" s="530">
        <f>G67</f>
        <v>231284</v>
      </c>
      <c r="H66" s="589"/>
      <c r="I66" s="980"/>
    </row>
    <row r="67" spans="1:9" s="175" customFormat="1">
      <c r="A67" s="15"/>
      <c r="B67" s="542"/>
      <c r="C67" s="564"/>
      <c r="D67" s="565"/>
      <c r="E67" s="568" t="s">
        <v>179</v>
      </c>
      <c r="F67" s="564">
        <f>F68+F84</f>
        <v>1470504846.5656853</v>
      </c>
      <c r="G67" s="565">
        <f>G68+G84</f>
        <v>231284</v>
      </c>
      <c r="H67" s="589"/>
      <c r="I67" s="980"/>
    </row>
    <row r="68" spans="1:9" s="175" customFormat="1">
      <c r="A68" s="15"/>
      <c r="B68" s="575"/>
      <c r="C68" s="523"/>
      <c r="D68" s="293"/>
      <c r="E68" s="982" t="s">
        <v>14</v>
      </c>
      <c r="F68" s="523">
        <f>F69+F72+F77+F75</f>
        <v>1466836956.5656853</v>
      </c>
      <c r="G68" s="293">
        <f>G69+G72+G77+G75</f>
        <v>231284</v>
      </c>
      <c r="H68" s="589"/>
      <c r="I68" s="980"/>
    </row>
    <row r="69" spans="1:9" s="175" customFormat="1">
      <c r="A69" s="15"/>
      <c r="B69" s="572"/>
      <c r="C69" s="523"/>
      <c r="D69" s="530"/>
      <c r="E69" s="521" t="s">
        <v>15</v>
      </c>
      <c r="F69" s="523">
        <f>F70+F71</f>
        <v>135714826.90000001</v>
      </c>
      <c r="G69" s="293">
        <f>G70+G71</f>
        <v>231284</v>
      </c>
      <c r="H69" s="589"/>
      <c r="I69" s="980"/>
    </row>
    <row r="70" spans="1:9" s="175" customFormat="1">
      <c r="A70" s="15"/>
      <c r="B70" s="587"/>
      <c r="C70" s="523"/>
      <c r="D70" s="293"/>
      <c r="E70" s="534" t="s">
        <v>16</v>
      </c>
      <c r="F70" s="523">
        <v>114651281</v>
      </c>
      <c r="G70" s="530"/>
      <c r="H70" s="589"/>
      <c r="I70" s="980"/>
    </row>
    <row r="71" spans="1:9" s="175" customFormat="1" ht="28.5" customHeight="1">
      <c r="A71" s="15"/>
      <c r="B71" s="569"/>
      <c r="C71" s="523"/>
      <c r="D71" s="570"/>
      <c r="E71" s="534" t="s">
        <v>17</v>
      </c>
      <c r="F71" s="523">
        <v>21063545.899999999</v>
      </c>
      <c r="G71" s="530">
        <v>231284</v>
      </c>
      <c r="H71" s="589"/>
      <c r="I71" s="980"/>
    </row>
    <row r="72" spans="1:9" s="175" customFormat="1">
      <c r="A72" s="15"/>
      <c r="B72" s="569"/>
      <c r="C72" s="523"/>
      <c r="D72" s="570"/>
      <c r="E72" s="571" t="s">
        <v>53</v>
      </c>
      <c r="F72" s="523">
        <f>F73+F74</f>
        <v>1271164378.6656852</v>
      </c>
      <c r="G72" s="293"/>
      <c r="H72" s="589"/>
      <c r="I72" s="980"/>
    </row>
    <row r="73" spans="1:9" s="175" customFormat="1">
      <c r="A73" s="15"/>
      <c r="B73" s="572"/>
      <c r="C73" s="523"/>
      <c r="D73" s="530"/>
      <c r="E73" s="534" t="s">
        <v>18</v>
      </c>
      <c r="F73" s="523">
        <v>1269742992.6656852</v>
      </c>
      <c r="G73" s="530"/>
      <c r="H73" s="589"/>
      <c r="I73" s="980"/>
    </row>
    <row r="74" spans="1:9" s="175" customFormat="1">
      <c r="A74" s="15"/>
      <c r="B74" s="572"/>
      <c r="C74" s="523"/>
      <c r="D74" s="530"/>
      <c r="E74" s="534" t="s">
        <v>229</v>
      </c>
      <c r="F74" s="523">
        <v>1421386</v>
      </c>
      <c r="G74" s="530"/>
      <c r="H74" s="589"/>
      <c r="I74" s="980"/>
    </row>
    <row r="75" spans="1:9" s="175" customFormat="1" ht="25.5">
      <c r="A75" s="15"/>
      <c r="B75" s="572"/>
      <c r="C75" s="523"/>
      <c r="D75" s="530"/>
      <c r="E75" s="521" t="s">
        <v>43</v>
      </c>
      <c r="F75" s="523">
        <f>F76</f>
        <v>381341</v>
      </c>
      <c r="G75" s="293"/>
      <c r="H75" s="589"/>
      <c r="I75" s="980"/>
    </row>
    <row r="76" spans="1:9" s="175" customFormat="1">
      <c r="A76" s="15"/>
      <c r="B76" s="573"/>
      <c r="C76" s="536"/>
      <c r="D76" s="544"/>
      <c r="E76" s="534" t="s">
        <v>44</v>
      </c>
      <c r="F76" s="523">
        <v>381341</v>
      </c>
      <c r="G76" s="530"/>
      <c r="H76" s="589"/>
      <c r="I76" s="980"/>
    </row>
    <row r="77" spans="1:9" s="175" customFormat="1" ht="25.5">
      <c r="A77" s="15"/>
      <c r="B77" s="535"/>
      <c r="C77" s="536"/>
      <c r="D77" s="537"/>
      <c r="E77" s="538" t="s">
        <v>31</v>
      </c>
      <c r="F77" s="523">
        <f>F78+F81</f>
        <v>59576410</v>
      </c>
      <c r="G77" s="293"/>
      <c r="H77" s="589"/>
      <c r="I77" s="980"/>
    </row>
    <row r="78" spans="1:9" s="175" customFormat="1" ht="25.5" hidden="1">
      <c r="A78" s="15"/>
      <c r="B78" s="539"/>
      <c r="C78" s="540"/>
      <c r="D78" s="541"/>
      <c r="E78" s="538" t="s">
        <v>32</v>
      </c>
      <c r="F78" s="523"/>
      <c r="G78" s="293"/>
      <c r="H78" s="589"/>
      <c r="I78" s="980"/>
    </row>
    <row r="79" spans="1:9" s="175" customFormat="1" ht="25.5" hidden="1">
      <c r="A79" s="15"/>
      <c r="B79" s="542"/>
      <c r="C79" s="540"/>
      <c r="D79" s="541"/>
      <c r="E79" s="543" t="s">
        <v>33</v>
      </c>
      <c r="F79" s="523"/>
      <c r="G79" s="293"/>
      <c r="H79" s="589"/>
      <c r="I79" s="980"/>
    </row>
    <row r="80" spans="1:9" s="175" customFormat="1" ht="38.25" hidden="1">
      <c r="A80" s="15"/>
      <c r="B80" s="535"/>
      <c r="C80" s="536"/>
      <c r="D80" s="544"/>
      <c r="E80" s="543" t="s">
        <v>34</v>
      </c>
      <c r="F80" s="523"/>
      <c r="G80" s="293"/>
      <c r="H80" s="589"/>
      <c r="I80" s="980"/>
    </row>
    <row r="81" spans="1:9" s="175" customFormat="1" ht="25.5">
      <c r="A81" s="15"/>
      <c r="B81" s="572"/>
      <c r="C81" s="536"/>
      <c r="D81" s="537"/>
      <c r="E81" s="574" t="s">
        <v>38</v>
      </c>
      <c r="F81" s="523">
        <f>F82+F83</f>
        <v>59576410</v>
      </c>
      <c r="G81" s="293"/>
      <c r="H81" s="589"/>
      <c r="I81" s="980"/>
    </row>
    <row r="82" spans="1:9" s="175" customFormat="1" ht="25.5">
      <c r="A82" s="15"/>
      <c r="B82" s="572"/>
      <c r="C82" s="536"/>
      <c r="D82" s="537"/>
      <c r="E82" s="543" t="s">
        <v>51</v>
      </c>
      <c r="F82" s="523">
        <v>2423272</v>
      </c>
      <c r="G82" s="530"/>
      <c r="H82" s="589"/>
      <c r="I82" s="980"/>
    </row>
    <row r="83" spans="1:9" s="175" customFormat="1" ht="51">
      <c r="A83" s="15"/>
      <c r="B83" s="575"/>
      <c r="C83" s="536"/>
      <c r="D83" s="544"/>
      <c r="E83" s="543" t="s">
        <v>90</v>
      </c>
      <c r="F83" s="523">
        <v>57153138</v>
      </c>
      <c r="G83" s="530"/>
      <c r="H83" s="589"/>
      <c r="I83" s="980"/>
    </row>
    <row r="84" spans="1:9" s="175" customFormat="1">
      <c r="A84" s="15"/>
      <c r="B84" s="572"/>
      <c r="C84" s="536"/>
      <c r="D84" s="537"/>
      <c r="E84" s="982" t="s">
        <v>20</v>
      </c>
      <c r="F84" s="523">
        <f>F85</f>
        <v>3667890</v>
      </c>
      <c r="G84" s="576"/>
      <c r="H84" s="589"/>
      <c r="I84" s="980"/>
    </row>
    <row r="85" spans="1:9" s="175" customFormat="1">
      <c r="A85" s="15"/>
      <c r="B85" s="572"/>
      <c r="C85" s="536"/>
      <c r="D85" s="537"/>
      <c r="E85" s="521" t="s">
        <v>21</v>
      </c>
      <c r="F85" s="523">
        <v>3667890</v>
      </c>
      <c r="G85" s="293"/>
      <c r="H85" s="589"/>
      <c r="I85" s="980"/>
    </row>
    <row r="86" spans="1:9" s="175" customFormat="1" hidden="1">
      <c r="A86" s="15"/>
      <c r="B86" s="535"/>
      <c r="C86" s="536"/>
      <c r="D86" s="544"/>
      <c r="E86" s="563" t="s">
        <v>22</v>
      </c>
      <c r="F86" s="508">
        <f>F63-F67</f>
        <v>0.43431472778320313</v>
      </c>
      <c r="G86" s="509"/>
      <c r="H86" s="14"/>
    </row>
    <row r="87" spans="1:9" s="175" customFormat="1" hidden="1">
      <c r="A87" s="15"/>
      <c r="B87" s="572"/>
      <c r="C87" s="536"/>
      <c r="D87" s="537"/>
      <c r="E87" s="563" t="s">
        <v>23</v>
      </c>
      <c r="F87" s="508">
        <f>F67-F63</f>
        <v>-0.43431472778320313</v>
      </c>
      <c r="G87" s="509"/>
      <c r="H87" s="14"/>
    </row>
    <row r="88" spans="1:9" s="175" customFormat="1" hidden="1">
      <c r="A88" s="15"/>
      <c r="B88" s="578"/>
      <c r="C88" s="579"/>
      <c r="D88" s="580"/>
      <c r="E88" s="581" t="s">
        <v>58</v>
      </c>
      <c r="F88" s="582">
        <v>0</v>
      </c>
      <c r="G88" s="583"/>
      <c r="H88" s="14"/>
    </row>
    <row r="89" spans="1:9" s="175" customFormat="1">
      <c r="A89" s="15"/>
      <c r="B89" s="584" t="s">
        <v>102</v>
      </c>
      <c r="C89" s="585"/>
      <c r="D89" s="586"/>
      <c r="E89" s="562" t="s">
        <v>102</v>
      </c>
      <c r="F89" s="560"/>
      <c r="G89" s="561"/>
      <c r="H89" s="14"/>
    </row>
    <row r="90" spans="1:9" s="175" customFormat="1">
      <c r="A90" s="15"/>
      <c r="B90" s="504" t="s">
        <v>80</v>
      </c>
      <c r="C90" s="505">
        <v>3493587000</v>
      </c>
      <c r="D90" s="506">
        <f>G90</f>
        <v>231284</v>
      </c>
      <c r="E90" s="563" t="s">
        <v>4</v>
      </c>
      <c r="F90" s="564">
        <f>F91+F93</f>
        <v>1471197623</v>
      </c>
      <c r="G90" s="565">
        <f>G91+G94+G103</f>
        <v>231284</v>
      </c>
      <c r="H90" s="589"/>
      <c r="I90" s="980"/>
    </row>
    <row r="91" spans="1:9" s="175" customFormat="1">
      <c r="A91" s="15"/>
      <c r="B91" s="573"/>
      <c r="C91" s="523"/>
      <c r="D91" s="293"/>
      <c r="E91" s="566" t="s">
        <v>228</v>
      </c>
      <c r="F91" s="523">
        <v>8086477</v>
      </c>
      <c r="G91" s="530"/>
      <c r="H91" s="589"/>
      <c r="I91" s="980"/>
    </row>
    <row r="92" spans="1:9" s="175" customFormat="1">
      <c r="A92" s="15"/>
      <c r="B92" s="535"/>
      <c r="C92" s="523"/>
      <c r="D92" s="530"/>
      <c r="E92" s="567" t="s">
        <v>11</v>
      </c>
      <c r="F92" s="523">
        <f>F93</f>
        <v>1463111146</v>
      </c>
      <c r="G92" s="293">
        <f>G93</f>
        <v>231284</v>
      </c>
      <c r="H92" s="589"/>
      <c r="I92" s="980"/>
    </row>
    <row r="93" spans="1:9" s="175" customFormat="1" ht="25.5">
      <c r="A93" s="15"/>
      <c r="B93" s="539"/>
      <c r="C93" s="564"/>
      <c r="D93" s="565"/>
      <c r="E93" s="521" t="s">
        <v>12</v>
      </c>
      <c r="F93" s="523">
        <v>1463111146</v>
      </c>
      <c r="G93" s="530">
        <f>G94</f>
        <v>231284</v>
      </c>
      <c r="H93" s="589"/>
      <c r="I93" s="980"/>
    </row>
    <row r="94" spans="1:9" s="175" customFormat="1">
      <c r="A94" s="15"/>
      <c r="B94" s="542"/>
      <c r="C94" s="564"/>
      <c r="D94" s="565"/>
      <c r="E94" s="568" t="s">
        <v>179</v>
      </c>
      <c r="F94" s="564">
        <f>F95+F111</f>
        <v>1471197622.5656853</v>
      </c>
      <c r="G94" s="565">
        <f>G95+G111</f>
        <v>231284</v>
      </c>
      <c r="H94" s="589"/>
      <c r="I94" s="980"/>
    </row>
    <row r="95" spans="1:9" s="175" customFormat="1">
      <c r="A95" s="15"/>
      <c r="B95" s="575"/>
      <c r="C95" s="523"/>
      <c r="D95" s="293"/>
      <c r="E95" s="982" t="s">
        <v>14</v>
      </c>
      <c r="F95" s="523">
        <f>F96+F99+F104+F102</f>
        <v>1467795610.5656853</v>
      </c>
      <c r="G95" s="293">
        <f>G96+G99+G104+G102</f>
        <v>231284</v>
      </c>
      <c r="H95" s="589"/>
      <c r="I95" s="980"/>
    </row>
    <row r="96" spans="1:9" s="175" customFormat="1">
      <c r="A96" s="15"/>
      <c r="B96" s="572"/>
      <c r="C96" s="523"/>
      <c r="D96" s="530"/>
      <c r="E96" s="521" t="s">
        <v>15</v>
      </c>
      <c r="F96" s="523">
        <f>F97+F98</f>
        <v>135680704.90000001</v>
      </c>
      <c r="G96" s="293">
        <f>G97+G98</f>
        <v>231284</v>
      </c>
      <c r="H96" s="589"/>
      <c r="I96" s="980"/>
    </row>
    <row r="97" spans="1:9" s="175" customFormat="1">
      <c r="A97" s="15"/>
      <c r="B97" s="587"/>
      <c r="C97" s="523"/>
      <c r="D97" s="293"/>
      <c r="E97" s="534" t="s">
        <v>16</v>
      </c>
      <c r="F97" s="523">
        <v>114398360</v>
      </c>
      <c r="G97" s="530"/>
      <c r="H97" s="589"/>
      <c r="I97" s="980"/>
    </row>
    <row r="98" spans="1:9" s="175" customFormat="1" ht="28.5" customHeight="1">
      <c r="A98" s="15"/>
      <c r="B98" s="569"/>
      <c r="C98" s="523"/>
      <c r="D98" s="570"/>
      <c r="E98" s="534" t="s">
        <v>17</v>
      </c>
      <c r="F98" s="523">
        <v>21282344.899999999</v>
      </c>
      <c r="G98" s="530">
        <v>231284</v>
      </c>
      <c r="H98" s="589"/>
      <c r="I98" s="980"/>
    </row>
    <row r="99" spans="1:9" s="175" customFormat="1">
      <c r="A99" s="15"/>
      <c r="B99" s="569"/>
      <c r="C99" s="523"/>
      <c r="D99" s="570"/>
      <c r="E99" s="571" t="s">
        <v>53</v>
      </c>
      <c r="F99" s="523">
        <f>F100+F101</f>
        <v>1271196335.6656852</v>
      </c>
      <c r="G99" s="293"/>
      <c r="H99" s="589"/>
      <c r="I99" s="980"/>
    </row>
    <row r="100" spans="1:9" s="175" customFormat="1">
      <c r="A100" s="15"/>
      <c r="B100" s="572"/>
      <c r="C100" s="523"/>
      <c r="D100" s="530"/>
      <c r="E100" s="534" t="s">
        <v>18</v>
      </c>
      <c r="F100" s="523">
        <v>1269774949.6656852</v>
      </c>
      <c r="G100" s="530"/>
      <c r="H100" s="589"/>
      <c r="I100" s="980"/>
    </row>
    <row r="101" spans="1:9" s="175" customFormat="1">
      <c r="A101" s="15"/>
      <c r="B101" s="572"/>
      <c r="C101" s="523"/>
      <c r="D101" s="530"/>
      <c r="E101" s="534" t="s">
        <v>229</v>
      </c>
      <c r="F101" s="523">
        <v>1421386</v>
      </c>
      <c r="G101" s="530"/>
      <c r="H101" s="589"/>
      <c r="I101" s="980"/>
    </row>
    <row r="102" spans="1:9" s="175" customFormat="1" ht="25.5">
      <c r="A102" s="15"/>
      <c r="B102" s="572"/>
      <c r="C102" s="523"/>
      <c r="D102" s="530"/>
      <c r="E102" s="521" t="s">
        <v>43</v>
      </c>
      <c r="F102" s="523">
        <f>F103</f>
        <v>381341</v>
      </c>
      <c r="G102" s="293"/>
      <c r="H102" s="589"/>
      <c r="I102" s="980"/>
    </row>
    <row r="103" spans="1:9" s="175" customFormat="1">
      <c r="A103" s="15"/>
      <c r="B103" s="573"/>
      <c r="C103" s="536"/>
      <c r="D103" s="544"/>
      <c r="E103" s="534" t="s">
        <v>44</v>
      </c>
      <c r="F103" s="523">
        <v>381341</v>
      </c>
      <c r="G103" s="530"/>
      <c r="H103" s="589"/>
      <c r="I103" s="980"/>
    </row>
    <row r="104" spans="1:9" s="175" customFormat="1" ht="25.5">
      <c r="A104" s="15"/>
      <c r="B104" s="535"/>
      <c r="C104" s="536"/>
      <c r="D104" s="537"/>
      <c r="E104" s="538" t="s">
        <v>31</v>
      </c>
      <c r="F104" s="523">
        <f>F105+F108</f>
        <v>60537229</v>
      </c>
      <c r="G104" s="293"/>
      <c r="H104" s="589"/>
      <c r="I104" s="980"/>
    </row>
    <row r="105" spans="1:9" s="175" customFormat="1" ht="25.5" hidden="1">
      <c r="A105" s="15"/>
      <c r="B105" s="539"/>
      <c r="C105" s="540"/>
      <c r="D105" s="541"/>
      <c r="E105" s="538" t="s">
        <v>32</v>
      </c>
      <c r="F105" s="523"/>
      <c r="G105" s="293"/>
      <c r="H105" s="589"/>
      <c r="I105" s="980"/>
    </row>
    <row r="106" spans="1:9" s="175" customFormat="1" ht="25.5" hidden="1">
      <c r="A106" s="15"/>
      <c r="B106" s="542"/>
      <c r="C106" s="540"/>
      <c r="D106" s="541"/>
      <c r="E106" s="543" t="s">
        <v>33</v>
      </c>
      <c r="F106" s="523"/>
      <c r="G106" s="293"/>
      <c r="H106" s="589"/>
      <c r="I106" s="980"/>
    </row>
    <row r="107" spans="1:9" s="175" customFormat="1" ht="38.25" hidden="1">
      <c r="A107" s="15"/>
      <c r="B107" s="535"/>
      <c r="C107" s="536"/>
      <c r="D107" s="544"/>
      <c r="E107" s="543" t="s">
        <v>34</v>
      </c>
      <c r="F107" s="523"/>
      <c r="G107" s="293"/>
      <c r="H107" s="589"/>
      <c r="I107" s="980"/>
    </row>
    <row r="108" spans="1:9" s="175" customFormat="1" ht="25.5">
      <c r="A108" s="15"/>
      <c r="B108" s="572"/>
      <c r="C108" s="536"/>
      <c r="D108" s="537"/>
      <c r="E108" s="574" t="s">
        <v>38</v>
      </c>
      <c r="F108" s="523">
        <f>F109+F110</f>
        <v>60537229</v>
      </c>
      <c r="G108" s="293"/>
      <c r="H108" s="589"/>
      <c r="I108" s="980"/>
    </row>
    <row r="109" spans="1:9" s="175" customFormat="1" ht="25.5">
      <c r="A109" s="15"/>
      <c r="B109" s="572"/>
      <c r="C109" s="536"/>
      <c r="D109" s="537"/>
      <c r="E109" s="543" t="s">
        <v>51</v>
      </c>
      <c r="F109" s="523">
        <v>2423272</v>
      </c>
      <c r="G109" s="530"/>
      <c r="H109" s="589"/>
      <c r="I109" s="980"/>
    </row>
    <row r="110" spans="1:9" s="175" customFormat="1" ht="51">
      <c r="A110" s="15"/>
      <c r="B110" s="575"/>
      <c r="C110" s="536"/>
      <c r="D110" s="544"/>
      <c r="E110" s="543" t="s">
        <v>90</v>
      </c>
      <c r="F110" s="523">
        <v>58113957</v>
      </c>
      <c r="G110" s="530"/>
      <c r="H110" s="589"/>
      <c r="I110" s="980"/>
    </row>
    <row r="111" spans="1:9" s="175" customFormat="1">
      <c r="A111" s="15"/>
      <c r="B111" s="572"/>
      <c r="C111" s="536"/>
      <c r="D111" s="537"/>
      <c r="E111" s="982" t="s">
        <v>20</v>
      </c>
      <c r="F111" s="523">
        <f>F112</f>
        <v>3402012</v>
      </c>
      <c r="G111" s="576"/>
      <c r="H111" s="589"/>
      <c r="I111" s="980"/>
    </row>
    <row r="112" spans="1:9" s="175" customFormat="1" ht="15.75" thickBot="1">
      <c r="A112" s="15"/>
      <c r="B112" s="572"/>
      <c r="C112" s="536"/>
      <c r="D112" s="537"/>
      <c r="E112" s="521" t="s">
        <v>21</v>
      </c>
      <c r="F112" s="523">
        <v>3402012</v>
      </c>
      <c r="G112" s="293"/>
      <c r="H112" s="589"/>
      <c r="I112" s="980"/>
    </row>
    <row r="113" spans="1:9" s="175" customFormat="1" ht="15.75" hidden="1" thickBot="1">
      <c r="A113" s="15"/>
      <c r="B113" s="535"/>
      <c r="C113" s="536"/>
      <c r="D113" s="544"/>
      <c r="E113" s="563" t="s">
        <v>22</v>
      </c>
      <c r="F113" s="508">
        <f>F90-F94</f>
        <v>0.43431472778320313</v>
      </c>
      <c r="G113" s="509"/>
      <c r="H113" s="14"/>
      <c r="I113" s="980">
        <f t="shared" ref="I113:I115" si="0">H113-F113</f>
        <v>-0.43431472778320313</v>
      </c>
    </row>
    <row r="114" spans="1:9" s="175" customFormat="1" ht="15.75" hidden="1" thickBot="1">
      <c r="A114" s="15"/>
      <c r="B114" s="572"/>
      <c r="C114" s="536"/>
      <c r="D114" s="537"/>
      <c r="E114" s="563" t="s">
        <v>23</v>
      </c>
      <c r="F114" s="508">
        <f>F94-F90</f>
        <v>-0.43431472778320313</v>
      </c>
      <c r="G114" s="509"/>
      <c r="H114" s="14"/>
      <c r="I114" s="980">
        <f t="shared" si="0"/>
        <v>0.43431472778320313</v>
      </c>
    </row>
    <row r="115" spans="1:9" s="175" customFormat="1" ht="15.75" hidden="1" thickBot="1">
      <c r="A115" s="15"/>
      <c r="B115" s="578"/>
      <c r="C115" s="579"/>
      <c r="D115" s="580"/>
      <c r="E115" s="581" t="s">
        <v>58</v>
      </c>
      <c r="F115" s="582">
        <v>0</v>
      </c>
      <c r="G115" s="583"/>
      <c r="H115" s="14"/>
      <c r="I115" s="980">
        <f t="shared" si="0"/>
        <v>0</v>
      </c>
    </row>
    <row r="116" spans="1:9" s="981" customFormat="1" ht="46.5" customHeight="1" thickBot="1">
      <c r="A116" s="954"/>
      <c r="B116" s="1056" t="s">
        <v>325</v>
      </c>
      <c r="C116" s="1057"/>
      <c r="D116" s="1057"/>
      <c r="E116" s="1057"/>
      <c r="F116" s="1057"/>
      <c r="G116" s="1058"/>
      <c r="H116" s="14"/>
    </row>
    <row r="117" spans="1:9" s="981" customFormat="1" ht="15.75" customHeight="1">
      <c r="A117" s="954"/>
      <c r="B117" s="375"/>
      <c r="C117" s="375"/>
      <c r="D117" s="375"/>
      <c r="E117" s="375"/>
      <c r="F117" s="375"/>
      <c r="G117" s="375"/>
      <c r="H117" s="14"/>
    </row>
    <row r="118" spans="1:9" s="175" customFormat="1" ht="15.75">
      <c r="A118" s="15"/>
      <c r="B118" s="56" t="s">
        <v>293</v>
      </c>
      <c r="C118" s="20"/>
      <c r="D118" s="20"/>
      <c r="E118" s="20"/>
      <c r="F118" s="588"/>
      <c r="G118" s="20"/>
      <c r="H118" s="14"/>
    </row>
    <row r="119" spans="1:9" s="175" customFormat="1" ht="15.75" thickBot="1">
      <c r="A119" s="15"/>
      <c r="B119" s="366"/>
      <c r="C119" s="360"/>
      <c r="D119" s="360"/>
      <c r="E119" s="359"/>
      <c r="F119" s="359"/>
      <c r="G119" s="359"/>
      <c r="H119" s="14"/>
    </row>
    <row r="120" spans="1:9" s="175" customFormat="1">
      <c r="A120" s="979">
        <f>A8+1</f>
        <v>21</v>
      </c>
      <c r="B120" s="490"/>
      <c r="C120" s="491"/>
      <c r="D120" s="492"/>
      <c r="E120" s="493" t="s">
        <v>225</v>
      </c>
      <c r="F120" s="494"/>
      <c r="G120" s="73"/>
      <c r="H120" s="14" t="s">
        <v>41</v>
      </c>
    </row>
    <row r="121" spans="1:9" s="175" customFormat="1">
      <c r="A121" s="15"/>
      <c r="B121" s="495" t="s">
        <v>39</v>
      </c>
      <c r="C121" s="382"/>
      <c r="D121" s="385"/>
      <c r="E121" s="496" t="s">
        <v>3</v>
      </c>
      <c r="F121" s="391"/>
      <c r="G121" s="497"/>
      <c r="H121" s="14"/>
    </row>
    <row r="122" spans="1:9" s="175" customFormat="1">
      <c r="A122" s="15"/>
      <c r="B122" s="498" t="s">
        <v>49</v>
      </c>
      <c r="C122" s="499"/>
      <c r="D122" s="500"/>
      <c r="E122" s="501" t="s">
        <v>230</v>
      </c>
      <c r="F122" s="502"/>
      <c r="G122" s="503"/>
      <c r="H122" s="14"/>
    </row>
    <row r="123" spans="1:9" s="175" customFormat="1">
      <c r="A123" s="15"/>
      <c r="B123" s="504" t="s">
        <v>80</v>
      </c>
      <c r="C123" s="505">
        <v>3067525000</v>
      </c>
      <c r="D123" s="506">
        <v>96852</v>
      </c>
      <c r="E123" s="507" t="s">
        <v>227</v>
      </c>
      <c r="F123" s="508">
        <f>F124+F125</f>
        <v>99146059</v>
      </c>
      <c r="G123" s="509">
        <f>G124+G125</f>
        <v>96852</v>
      </c>
      <c r="H123" s="14"/>
    </row>
    <row r="124" spans="1:9" s="175" customFormat="1">
      <c r="A124" s="15"/>
      <c r="B124" s="510"/>
      <c r="C124" s="511"/>
      <c r="D124" s="512"/>
      <c r="E124" s="513" t="s">
        <v>85</v>
      </c>
      <c r="F124" s="514">
        <v>603691</v>
      </c>
      <c r="G124" s="515"/>
      <c r="H124" s="14"/>
    </row>
    <row r="125" spans="1:9" s="175" customFormat="1">
      <c r="A125" s="15"/>
      <c r="B125" s="516"/>
      <c r="C125" s="505"/>
      <c r="D125" s="512"/>
      <c r="E125" s="517" t="s">
        <v>11</v>
      </c>
      <c r="F125" s="514">
        <f>F126</f>
        <v>98542368</v>
      </c>
      <c r="G125" s="515">
        <f>G126</f>
        <v>96852</v>
      </c>
      <c r="H125" s="14"/>
    </row>
    <row r="126" spans="1:9" s="175" customFormat="1" ht="25.5">
      <c r="A126" s="15"/>
      <c r="B126" s="518"/>
      <c r="C126" s="519"/>
      <c r="D126" s="520"/>
      <c r="E126" s="521" t="s">
        <v>12</v>
      </c>
      <c r="F126" s="514">
        <v>98542368</v>
      </c>
      <c r="G126" s="515">
        <f>G127</f>
        <v>96852</v>
      </c>
      <c r="H126" s="14"/>
    </row>
    <row r="127" spans="1:9" s="175" customFormat="1">
      <c r="A127" s="15"/>
      <c r="B127" s="522"/>
      <c r="C127" s="523"/>
      <c r="D127" s="293"/>
      <c r="E127" s="524" t="s">
        <v>179</v>
      </c>
      <c r="F127" s="508">
        <f>F128+F136</f>
        <v>99146059</v>
      </c>
      <c r="G127" s="509">
        <f>G128+G136</f>
        <v>96852</v>
      </c>
      <c r="H127" s="14"/>
      <c r="I127" s="980"/>
    </row>
    <row r="128" spans="1:9" s="175" customFormat="1">
      <c r="A128" s="15"/>
      <c r="B128" s="525"/>
      <c r="C128" s="523"/>
      <c r="D128" s="293"/>
      <c r="E128" s="526" t="s">
        <v>14</v>
      </c>
      <c r="F128" s="527">
        <f>F129</f>
        <v>95990511</v>
      </c>
      <c r="G128" s="528">
        <f>G129+G132</f>
        <v>96852</v>
      </c>
      <c r="H128" s="589"/>
    </row>
    <row r="129" spans="1:8" s="175" customFormat="1">
      <c r="A129" s="15"/>
      <c r="B129" s="529"/>
      <c r="C129" s="523"/>
      <c r="D129" s="530"/>
      <c r="E129" s="521" t="s">
        <v>15</v>
      </c>
      <c r="F129" s="527">
        <f>F130+F131</f>
        <v>95990511</v>
      </c>
      <c r="G129" s="528">
        <f>G130+G131</f>
        <v>96852</v>
      </c>
      <c r="H129" s="14"/>
    </row>
    <row r="130" spans="1:8" s="175" customFormat="1">
      <c r="A130" s="15"/>
      <c r="B130" s="531"/>
      <c r="C130" s="532"/>
      <c r="D130" s="533"/>
      <c r="E130" s="534" t="s">
        <v>16</v>
      </c>
      <c r="F130" s="514">
        <v>88013605</v>
      </c>
      <c r="G130" s="515"/>
      <c r="H130" s="14"/>
    </row>
    <row r="131" spans="1:8" s="175" customFormat="1">
      <c r="A131" s="15"/>
      <c r="B131" s="535"/>
      <c r="C131" s="536"/>
      <c r="D131" s="533"/>
      <c r="E131" s="534" t="s">
        <v>17</v>
      </c>
      <c r="F131" s="514">
        <v>7976906</v>
      </c>
      <c r="G131" s="528">
        <v>96852</v>
      </c>
      <c r="H131" s="14"/>
    </row>
    <row r="132" spans="1:8" s="175" customFormat="1" ht="25.5" hidden="1">
      <c r="A132" s="15"/>
      <c r="B132" s="535"/>
      <c r="C132" s="536"/>
      <c r="D132" s="537"/>
      <c r="E132" s="538" t="s">
        <v>31</v>
      </c>
      <c r="F132" s="523"/>
      <c r="G132" s="293">
        <f>G133</f>
        <v>0</v>
      </c>
      <c r="H132" s="14"/>
    </row>
    <row r="133" spans="1:8" s="175" customFormat="1" ht="25.5" hidden="1">
      <c r="A133" s="15"/>
      <c r="B133" s="539"/>
      <c r="C133" s="540"/>
      <c r="D133" s="541"/>
      <c r="E133" s="538" t="s">
        <v>32</v>
      </c>
      <c r="F133" s="523"/>
      <c r="G133" s="293">
        <f>G134</f>
        <v>0</v>
      </c>
      <c r="H133" s="14"/>
    </row>
    <row r="134" spans="1:8" s="175" customFormat="1" ht="25.5" hidden="1">
      <c r="A134" s="15"/>
      <c r="B134" s="542"/>
      <c r="C134" s="540"/>
      <c r="D134" s="541"/>
      <c r="E134" s="543" t="s">
        <v>33</v>
      </c>
      <c r="F134" s="523"/>
      <c r="G134" s="293">
        <f>G135</f>
        <v>0</v>
      </c>
      <c r="H134" s="14"/>
    </row>
    <row r="135" spans="1:8" s="175" customFormat="1" ht="27" hidden="1" customHeight="1">
      <c r="A135" s="15"/>
      <c r="B135" s="535"/>
      <c r="C135" s="536"/>
      <c r="D135" s="544"/>
      <c r="E135" s="543" t="s">
        <v>34</v>
      </c>
      <c r="F135" s="523"/>
      <c r="G135" s="293">
        <v>0</v>
      </c>
      <c r="H135" s="14"/>
    </row>
    <row r="136" spans="1:8" s="175" customFormat="1">
      <c r="A136" s="15"/>
      <c r="B136" s="545"/>
      <c r="C136" s="546"/>
      <c r="D136" s="547"/>
      <c r="E136" s="526" t="s">
        <v>20</v>
      </c>
      <c r="F136" s="527">
        <f>F137</f>
        <v>3155548</v>
      </c>
      <c r="G136" s="528"/>
      <c r="H136" s="14"/>
    </row>
    <row r="137" spans="1:8" s="175" customFormat="1" ht="15.75" thickBot="1">
      <c r="A137" s="15"/>
      <c r="B137" s="548"/>
      <c r="C137" s="549"/>
      <c r="D137" s="550"/>
      <c r="E137" s="551" t="s">
        <v>21</v>
      </c>
      <c r="F137" s="552">
        <v>3155548</v>
      </c>
      <c r="G137" s="553"/>
      <c r="H137" s="14"/>
    </row>
    <row r="138" spans="1:8" s="981" customFormat="1" ht="45" customHeight="1" thickBot="1">
      <c r="A138" s="954"/>
      <c r="B138" s="1083" t="s">
        <v>326</v>
      </c>
      <c r="C138" s="1081"/>
      <c r="D138" s="1081"/>
      <c r="E138" s="1081"/>
      <c r="F138" s="1081"/>
      <c r="G138" s="1082"/>
      <c r="H138" s="14"/>
    </row>
    <row r="139" spans="1:8" s="981" customFormat="1" ht="15" customHeight="1">
      <c r="A139" s="954"/>
      <c r="B139" s="375"/>
      <c r="C139" s="375"/>
      <c r="D139" s="375"/>
      <c r="E139" s="375"/>
      <c r="F139" s="375"/>
      <c r="G139" s="375"/>
      <c r="H139" s="14"/>
    </row>
    <row r="140" spans="1:8" s="981" customFormat="1" ht="15" customHeight="1">
      <c r="A140" s="954"/>
      <c r="B140" s="56" t="s">
        <v>294</v>
      </c>
      <c r="C140" s="375"/>
      <c r="D140" s="375"/>
      <c r="E140" s="375"/>
      <c r="F140" s="375"/>
      <c r="G140" s="375"/>
      <c r="H140" s="14"/>
    </row>
    <row r="141" spans="1:8" s="175" customFormat="1" ht="15.75" thickBot="1">
      <c r="A141" s="15"/>
      <c r="B141" s="60"/>
      <c r="C141" s="62"/>
      <c r="D141" s="62"/>
      <c r="E141" s="56"/>
      <c r="F141" s="13"/>
      <c r="G141" s="62"/>
      <c r="H141" s="14"/>
    </row>
    <row r="142" spans="1:8" s="175" customFormat="1">
      <c r="A142" s="979">
        <f>A120</f>
        <v>21</v>
      </c>
      <c r="B142" s="490"/>
      <c r="C142" s="491"/>
      <c r="D142" s="492"/>
      <c r="E142" s="554" t="s">
        <v>225</v>
      </c>
      <c r="F142" s="555"/>
      <c r="G142" s="556"/>
      <c r="H142" s="14" t="s">
        <v>41</v>
      </c>
    </row>
    <row r="143" spans="1:8" s="175" customFormat="1">
      <c r="A143" s="15"/>
      <c r="B143" s="495" t="s">
        <v>39</v>
      </c>
      <c r="C143" s="382"/>
      <c r="D143" s="385"/>
      <c r="E143" s="557" t="s">
        <v>42</v>
      </c>
      <c r="F143" s="384"/>
      <c r="G143" s="558"/>
      <c r="H143" s="14"/>
    </row>
    <row r="144" spans="1:8" s="175" customFormat="1">
      <c r="A144" s="15"/>
      <c r="B144" s="495"/>
      <c r="C144" s="382"/>
      <c r="D144" s="385"/>
      <c r="E144" s="559" t="s">
        <v>84</v>
      </c>
      <c r="F144" s="560"/>
      <c r="G144" s="561"/>
      <c r="H144" s="14"/>
    </row>
    <row r="145" spans="1:9" s="175" customFormat="1">
      <c r="A145" s="15"/>
      <c r="B145" s="498" t="s">
        <v>49</v>
      </c>
      <c r="C145" s="499"/>
      <c r="D145" s="500"/>
      <c r="E145" s="562" t="s">
        <v>49</v>
      </c>
      <c r="F145" s="560"/>
      <c r="G145" s="561"/>
      <c r="H145" s="14"/>
    </row>
    <row r="146" spans="1:9" s="175" customFormat="1">
      <c r="A146" s="15"/>
      <c r="B146" s="504" t="s">
        <v>80</v>
      </c>
      <c r="C146" s="505">
        <v>3067525000</v>
      </c>
      <c r="D146" s="506">
        <v>96852</v>
      </c>
      <c r="E146" s="563" t="s">
        <v>4</v>
      </c>
      <c r="F146" s="564">
        <f>F147+F149</f>
        <v>1510198632</v>
      </c>
      <c r="G146" s="565">
        <f>G147+G150+G159</f>
        <v>96852</v>
      </c>
      <c r="H146" s="14"/>
    </row>
    <row r="147" spans="1:9" s="175" customFormat="1">
      <c r="A147" s="15"/>
      <c r="B147" s="516"/>
      <c r="C147" s="505"/>
      <c r="D147" s="512"/>
      <c r="E147" s="566" t="s">
        <v>228</v>
      </c>
      <c r="F147" s="523">
        <v>15086477</v>
      </c>
      <c r="G147" s="530"/>
      <c r="H147" s="14"/>
    </row>
    <row r="148" spans="1:9" s="175" customFormat="1">
      <c r="A148" s="15"/>
      <c r="B148" s="518"/>
      <c r="C148" s="519"/>
      <c r="D148" s="520"/>
      <c r="E148" s="567" t="s">
        <v>11</v>
      </c>
      <c r="F148" s="523">
        <f>F149</f>
        <v>1495112155</v>
      </c>
      <c r="G148" s="293">
        <f>G149</f>
        <v>96852</v>
      </c>
      <c r="H148" s="14"/>
    </row>
    <row r="149" spans="1:9" s="175" customFormat="1" ht="25.5">
      <c r="A149" s="15"/>
      <c r="B149" s="522"/>
      <c r="C149" s="523"/>
      <c r="D149" s="293"/>
      <c r="E149" s="521" t="s">
        <v>12</v>
      </c>
      <c r="F149" s="523">
        <v>1495112155</v>
      </c>
      <c r="G149" s="530">
        <f>G150</f>
        <v>96852</v>
      </c>
      <c r="H149" s="14"/>
    </row>
    <row r="150" spans="1:9" s="175" customFormat="1">
      <c r="A150" s="15"/>
      <c r="B150" s="525"/>
      <c r="C150" s="523"/>
      <c r="D150" s="293"/>
      <c r="E150" s="568" t="s">
        <v>179</v>
      </c>
      <c r="F150" s="564">
        <f>F151+F167</f>
        <v>1483427790.5656853</v>
      </c>
      <c r="G150" s="565">
        <f>G151+G167</f>
        <v>96852</v>
      </c>
      <c r="H150" s="14"/>
      <c r="I150" s="980"/>
    </row>
    <row r="151" spans="1:9" s="175" customFormat="1">
      <c r="A151" s="15"/>
      <c r="B151" s="529"/>
      <c r="C151" s="523"/>
      <c r="D151" s="530"/>
      <c r="E151" s="982" t="s">
        <v>14</v>
      </c>
      <c r="F151" s="523">
        <f>F152+F155+F160+F158</f>
        <v>1474981240.5656853</v>
      </c>
      <c r="G151" s="293">
        <f>G152+G155+G160+G158</f>
        <v>96852</v>
      </c>
      <c r="H151" s="14"/>
    </row>
    <row r="152" spans="1:9" s="175" customFormat="1">
      <c r="A152" s="15"/>
      <c r="B152" s="531"/>
      <c r="C152" s="532"/>
      <c r="D152" s="533"/>
      <c r="E152" s="521" t="s">
        <v>15</v>
      </c>
      <c r="F152" s="523">
        <f>F153+F154</f>
        <v>136125263.90000001</v>
      </c>
      <c r="G152" s="293">
        <f>G153+G154</f>
        <v>96852</v>
      </c>
      <c r="H152" s="14"/>
    </row>
    <row r="153" spans="1:9" s="175" customFormat="1">
      <c r="A153" s="15"/>
      <c r="B153" s="535"/>
      <c r="C153" s="536"/>
      <c r="D153" s="533"/>
      <c r="E153" s="534" t="s">
        <v>16</v>
      </c>
      <c r="F153" s="523">
        <v>115052951</v>
      </c>
      <c r="G153" s="530"/>
      <c r="H153" s="14"/>
    </row>
    <row r="154" spans="1:9" s="175" customFormat="1">
      <c r="A154" s="15"/>
      <c r="B154" s="569"/>
      <c r="C154" s="523"/>
      <c r="D154" s="570"/>
      <c r="E154" s="534" t="s">
        <v>17</v>
      </c>
      <c r="F154" s="523">
        <v>21072312.899999999</v>
      </c>
      <c r="G154" s="530">
        <f>G131</f>
        <v>96852</v>
      </c>
      <c r="H154" s="14"/>
    </row>
    <row r="155" spans="1:9" s="175" customFormat="1">
      <c r="A155" s="15"/>
      <c r="B155" s="569"/>
      <c r="C155" s="523"/>
      <c r="D155" s="570"/>
      <c r="E155" s="571" t="s">
        <v>53</v>
      </c>
      <c r="F155" s="523">
        <f>F156+F157</f>
        <v>1279900606.6656852</v>
      </c>
      <c r="G155" s="293"/>
      <c r="H155" s="14"/>
    </row>
    <row r="156" spans="1:9" s="175" customFormat="1">
      <c r="A156" s="15"/>
      <c r="B156" s="572"/>
      <c r="C156" s="523"/>
      <c r="D156" s="530"/>
      <c r="E156" s="534" t="s">
        <v>18</v>
      </c>
      <c r="F156" s="523">
        <v>1278029220.6656852</v>
      </c>
      <c r="G156" s="530"/>
      <c r="H156" s="14"/>
    </row>
    <row r="157" spans="1:9" s="175" customFormat="1">
      <c r="A157" s="15"/>
      <c r="B157" s="572"/>
      <c r="C157" s="523"/>
      <c r="D157" s="530"/>
      <c r="E157" s="534" t="s">
        <v>229</v>
      </c>
      <c r="F157" s="523">
        <v>1871386</v>
      </c>
      <c r="G157" s="530"/>
      <c r="H157" s="14"/>
    </row>
    <row r="158" spans="1:9" s="175" customFormat="1" ht="25.5">
      <c r="A158" s="15"/>
      <c r="B158" s="572"/>
      <c r="C158" s="523"/>
      <c r="D158" s="530"/>
      <c r="E158" s="521" t="s">
        <v>43</v>
      </c>
      <c r="F158" s="523">
        <f>F159</f>
        <v>381341</v>
      </c>
      <c r="G158" s="293"/>
      <c r="H158" s="14"/>
    </row>
    <row r="159" spans="1:9" s="175" customFormat="1">
      <c r="A159" s="15"/>
      <c r="B159" s="573"/>
      <c r="C159" s="536"/>
      <c r="D159" s="544"/>
      <c r="E159" s="534" t="s">
        <v>44</v>
      </c>
      <c r="F159" s="523">
        <v>381341</v>
      </c>
      <c r="G159" s="530"/>
      <c r="H159" s="14"/>
    </row>
    <row r="160" spans="1:9" s="175" customFormat="1" ht="25.5">
      <c r="A160" s="15"/>
      <c r="B160" s="535"/>
      <c r="C160" s="536"/>
      <c r="D160" s="537"/>
      <c r="E160" s="538" t="s">
        <v>31</v>
      </c>
      <c r="F160" s="523">
        <f>F161+F164</f>
        <v>58574029</v>
      </c>
      <c r="G160" s="293"/>
      <c r="H160" s="14"/>
    </row>
    <row r="161" spans="1:8" s="175" customFormat="1" ht="25.5" hidden="1">
      <c r="A161" s="15"/>
      <c r="B161" s="539"/>
      <c r="C161" s="540"/>
      <c r="D161" s="541"/>
      <c r="E161" s="538" t="s">
        <v>32</v>
      </c>
      <c r="F161" s="523">
        <v>0</v>
      </c>
      <c r="G161" s="293"/>
      <c r="H161" s="14"/>
    </row>
    <row r="162" spans="1:8" s="175" customFormat="1" ht="25.5" hidden="1">
      <c r="A162" s="15"/>
      <c r="B162" s="542"/>
      <c r="C162" s="540"/>
      <c r="D162" s="541"/>
      <c r="E162" s="543" t="s">
        <v>33</v>
      </c>
      <c r="F162" s="523">
        <v>0</v>
      </c>
      <c r="G162" s="293"/>
      <c r="H162" s="14"/>
    </row>
    <row r="163" spans="1:8" s="175" customFormat="1" ht="33" hidden="1" customHeight="1">
      <c r="A163" s="15"/>
      <c r="B163" s="535"/>
      <c r="C163" s="536"/>
      <c r="D163" s="544"/>
      <c r="E163" s="543" t="s">
        <v>34</v>
      </c>
      <c r="F163" s="523">
        <v>0</v>
      </c>
      <c r="G163" s="293"/>
      <c r="H163" s="14"/>
    </row>
    <row r="164" spans="1:8" s="175" customFormat="1" ht="25.5">
      <c r="A164" s="15"/>
      <c r="B164" s="572"/>
      <c r="C164" s="536"/>
      <c r="D164" s="537"/>
      <c r="E164" s="574" t="s">
        <v>38</v>
      </c>
      <c r="F164" s="523">
        <f>F165+F166</f>
        <v>58574029</v>
      </c>
      <c r="G164" s="293"/>
      <c r="H164" s="14"/>
    </row>
    <row r="165" spans="1:8" s="175" customFormat="1" ht="25.5">
      <c r="A165" s="15"/>
      <c r="B165" s="572"/>
      <c r="C165" s="536"/>
      <c r="D165" s="537"/>
      <c r="E165" s="543" t="s">
        <v>51</v>
      </c>
      <c r="F165" s="523">
        <v>2423272</v>
      </c>
      <c r="G165" s="530"/>
      <c r="H165" s="14"/>
    </row>
    <row r="166" spans="1:8" s="175" customFormat="1" ht="51">
      <c r="A166" s="15"/>
      <c r="B166" s="575"/>
      <c r="C166" s="536"/>
      <c r="D166" s="544"/>
      <c r="E166" s="543" t="s">
        <v>90</v>
      </c>
      <c r="F166" s="523">
        <v>56150757</v>
      </c>
      <c r="G166" s="530"/>
      <c r="H166" s="14"/>
    </row>
    <row r="167" spans="1:8" s="175" customFormat="1">
      <c r="A167" s="15"/>
      <c r="B167" s="572"/>
      <c r="C167" s="536"/>
      <c r="D167" s="537"/>
      <c r="E167" s="982" t="s">
        <v>20</v>
      </c>
      <c r="F167" s="523">
        <f>F168</f>
        <v>8446550</v>
      </c>
      <c r="G167" s="576"/>
      <c r="H167" s="14"/>
    </row>
    <row r="168" spans="1:8" s="175" customFormat="1">
      <c r="A168" s="15"/>
      <c r="B168" s="572"/>
      <c r="C168" s="536"/>
      <c r="D168" s="537"/>
      <c r="E168" s="521" t="s">
        <v>21</v>
      </c>
      <c r="F168" s="523">
        <v>8446550</v>
      </c>
      <c r="G168" s="293"/>
      <c r="H168" s="14"/>
    </row>
    <row r="169" spans="1:8" s="175" customFormat="1">
      <c r="A169" s="15"/>
      <c r="B169" s="535"/>
      <c r="C169" s="536"/>
      <c r="D169" s="544"/>
      <c r="E169" s="563" t="s">
        <v>22</v>
      </c>
      <c r="F169" s="508">
        <f>F146-F150</f>
        <v>26770841.434314728</v>
      </c>
      <c r="G169" s="509"/>
      <c r="H169" s="14"/>
    </row>
    <row r="170" spans="1:8" s="175" customFormat="1">
      <c r="A170" s="15"/>
      <c r="B170" s="572"/>
      <c r="C170" s="536"/>
      <c r="D170" s="537"/>
      <c r="E170" s="563" t="s">
        <v>23</v>
      </c>
      <c r="F170" s="508">
        <f>F150-F146</f>
        <v>-26770841.434314728</v>
      </c>
      <c r="G170" s="509"/>
      <c r="H170" s="14"/>
    </row>
    <row r="171" spans="1:8" s="175" customFormat="1">
      <c r="A171" s="15"/>
      <c r="B171" s="577"/>
      <c r="C171" s="536"/>
      <c r="D171" s="544"/>
      <c r="E171" s="521" t="s">
        <v>24</v>
      </c>
      <c r="F171" s="527">
        <f>F172</f>
        <v>832150</v>
      </c>
      <c r="G171" s="528"/>
      <c r="H171" s="14"/>
    </row>
    <row r="172" spans="1:8" s="175" customFormat="1" ht="38.25">
      <c r="A172" s="15"/>
      <c r="B172" s="577"/>
      <c r="C172" s="536"/>
      <c r="D172" s="544"/>
      <c r="E172" s="521" t="s">
        <v>25</v>
      </c>
      <c r="F172" s="527">
        <v>832150</v>
      </c>
      <c r="G172" s="528"/>
      <c r="H172" s="14"/>
    </row>
    <row r="173" spans="1:8" s="175" customFormat="1">
      <c r="A173" s="15"/>
      <c r="B173" s="578"/>
      <c r="C173" s="579"/>
      <c r="D173" s="580"/>
      <c r="E173" s="581" t="s">
        <v>58</v>
      </c>
      <c r="F173" s="582">
        <v>-27602991</v>
      </c>
      <c r="G173" s="583"/>
      <c r="H173" s="14"/>
    </row>
    <row r="174" spans="1:8" s="175" customFormat="1">
      <c r="A174" s="15"/>
      <c r="B174" s="584" t="s">
        <v>93</v>
      </c>
      <c r="C174" s="585"/>
      <c r="D174" s="586"/>
      <c r="E174" s="562" t="s">
        <v>93</v>
      </c>
      <c r="F174" s="560"/>
      <c r="G174" s="561"/>
      <c r="H174" s="14"/>
    </row>
    <row r="175" spans="1:8" s="175" customFormat="1">
      <c r="A175" s="15"/>
      <c r="B175" s="504" t="s">
        <v>80</v>
      </c>
      <c r="C175" s="505">
        <v>3291845000</v>
      </c>
      <c r="D175" s="506">
        <v>96852</v>
      </c>
      <c r="E175" s="563" t="s">
        <v>4</v>
      </c>
      <c r="F175" s="564">
        <f>F176+F178</f>
        <v>1470504847</v>
      </c>
      <c r="G175" s="565">
        <f>G176+G179+G188</f>
        <v>96852</v>
      </c>
      <c r="H175" s="14"/>
    </row>
    <row r="176" spans="1:8" s="175" customFormat="1">
      <c r="A176" s="15"/>
      <c r="B176" s="573"/>
      <c r="C176" s="523"/>
      <c r="D176" s="293"/>
      <c r="E176" s="566" t="s">
        <v>228</v>
      </c>
      <c r="F176" s="523">
        <v>8086477</v>
      </c>
      <c r="G176" s="530"/>
      <c r="H176" s="14"/>
    </row>
    <row r="177" spans="1:8" s="175" customFormat="1">
      <c r="A177" s="15"/>
      <c r="B177" s="535"/>
      <c r="C177" s="523"/>
      <c r="D177" s="530"/>
      <c r="E177" s="567" t="s">
        <v>11</v>
      </c>
      <c r="F177" s="523">
        <f>F178</f>
        <v>1462418370</v>
      </c>
      <c r="G177" s="293">
        <f>G178</f>
        <v>96852</v>
      </c>
      <c r="H177" s="14"/>
    </row>
    <row r="178" spans="1:8" s="175" customFormat="1" ht="25.5">
      <c r="A178" s="15"/>
      <c r="B178" s="539"/>
      <c r="C178" s="564"/>
      <c r="D178" s="565"/>
      <c r="E178" s="521" t="s">
        <v>12</v>
      </c>
      <c r="F178" s="523">
        <v>1462418370</v>
      </c>
      <c r="G178" s="530">
        <f>G179</f>
        <v>96852</v>
      </c>
      <c r="H178" s="14"/>
    </row>
    <row r="179" spans="1:8" s="175" customFormat="1">
      <c r="A179" s="15"/>
      <c r="B179" s="542"/>
      <c r="C179" s="564"/>
      <c r="D179" s="565"/>
      <c r="E179" s="568" t="s">
        <v>179</v>
      </c>
      <c r="F179" s="564">
        <f>F180+F196</f>
        <v>1470504846.5656853</v>
      </c>
      <c r="G179" s="565">
        <f>G180+G196</f>
        <v>96852</v>
      </c>
      <c r="H179" s="14"/>
    </row>
    <row r="180" spans="1:8" s="175" customFormat="1">
      <c r="A180" s="15"/>
      <c r="B180" s="575"/>
      <c r="C180" s="523"/>
      <c r="D180" s="293"/>
      <c r="E180" s="982" t="s">
        <v>14</v>
      </c>
      <c r="F180" s="523">
        <f>F181+F184+F189+F187</f>
        <v>1466836956.5656853</v>
      </c>
      <c r="G180" s="293">
        <f>G181+G184+G189+G187</f>
        <v>96852</v>
      </c>
      <c r="H180" s="14"/>
    </row>
    <row r="181" spans="1:8" s="175" customFormat="1">
      <c r="A181" s="15"/>
      <c r="B181" s="572"/>
      <c r="C181" s="523"/>
      <c r="D181" s="530"/>
      <c r="E181" s="521" t="s">
        <v>15</v>
      </c>
      <c r="F181" s="523">
        <f>F182+F183</f>
        <v>135714826.90000001</v>
      </c>
      <c r="G181" s="293">
        <f>G182+G183</f>
        <v>96852</v>
      </c>
      <c r="H181" s="14"/>
    </row>
    <row r="182" spans="1:8" s="175" customFormat="1">
      <c r="A182" s="15"/>
      <c r="B182" s="587"/>
      <c r="C182" s="523"/>
      <c r="D182" s="293"/>
      <c r="E182" s="534" t="s">
        <v>16</v>
      </c>
      <c r="F182" s="523">
        <v>114651281</v>
      </c>
      <c r="G182" s="530"/>
      <c r="H182" s="14"/>
    </row>
    <row r="183" spans="1:8" s="175" customFormat="1" ht="28.5" customHeight="1">
      <c r="A183" s="15"/>
      <c r="B183" s="569"/>
      <c r="C183" s="523"/>
      <c r="D183" s="570"/>
      <c r="E183" s="534" t="s">
        <v>17</v>
      </c>
      <c r="F183" s="523">
        <v>21063545.899999999</v>
      </c>
      <c r="G183" s="530">
        <f>G154</f>
        <v>96852</v>
      </c>
      <c r="H183" s="14"/>
    </row>
    <row r="184" spans="1:8" s="175" customFormat="1">
      <c r="A184" s="15"/>
      <c r="B184" s="569"/>
      <c r="C184" s="523"/>
      <c r="D184" s="570"/>
      <c r="E184" s="571" t="s">
        <v>53</v>
      </c>
      <c r="F184" s="523">
        <f>F185+F186</f>
        <v>1271164378.6656852</v>
      </c>
      <c r="G184" s="293"/>
      <c r="H184" s="14"/>
    </row>
    <row r="185" spans="1:8" s="175" customFormat="1">
      <c r="A185" s="15"/>
      <c r="B185" s="572"/>
      <c r="C185" s="523"/>
      <c r="D185" s="530"/>
      <c r="E185" s="534" t="s">
        <v>18</v>
      </c>
      <c r="F185" s="523">
        <v>1269742992.6656852</v>
      </c>
      <c r="G185" s="530"/>
      <c r="H185" s="14"/>
    </row>
    <row r="186" spans="1:8" s="175" customFormat="1">
      <c r="A186" s="15"/>
      <c r="B186" s="572"/>
      <c r="C186" s="523"/>
      <c r="D186" s="530"/>
      <c r="E186" s="534" t="s">
        <v>229</v>
      </c>
      <c r="F186" s="523">
        <v>1421386</v>
      </c>
      <c r="G186" s="530"/>
      <c r="H186" s="14"/>
    </row>
    <row r="187" spans="1:8" s="175" customFormat="1" ht="25.5">
      <c r="A187" s="15"/>
      <c r="B187" s="572"/>
      <c r="C187" s="523"/>
      <c r="D187" s="530"/>
      <c r="E187" s="521" t="s">
        <v>43</v>
      </c>
      <c r="F187" s="523">
        <f>F188</f>
        <v>381341</v>
      </c>
      <c r="G187" s="293"/>
      <c r="H187" s="14"/>
    </row>
    <row r="188" spans="1:8" s="175" customFormat="1">
      <c r="A188" s="15"/>
      <c r="B188" s="573"/>
      <c r="C188" s="536"/>
      <c r="D188" s="544"/>
      <c r="E188" s="534" t="s">
        <v>44</v>
      </c>
      <c r="F188" s="523">
        <v>381341</v>
      </c>
      <c r="G188" s="530"/>
      <c r="H188" s="14"/>
    </row>
    <row r="189" spans="1:8" s="175" customFormat="1" ht="25.5">
      <c r="A189" s="15"/>
      <c r="B189" s="535"/>
      <c r="C189" s="536"/>
      <c r="D189" s="537"/>
      <c r="E189" s="538" t="s">
        <v>31</v>
      </c>
      <c r="F189" s="523">
        <f>F190+F193</f>
        <v>59576410</v>
      </c>
      <c r="G189" s="293"/>
      <c r="H189" s="14"/>
    </row>
    <row r="190" spans="1:8" s="175" customFormat="1" ht="25.5" hidden="1">
      <c r="A190" s="15"/>
      <c r="B190" s="539"/>
      <c r="C190" s="540"/>
      <c r="D190" s="541"/>
      <c r="E190" s="538" t="s">
        <v>32</v>
      </c>
      <c r="F190" s="523"/>
      <c r="G190" s="293"/>
      <c r="H190" s="14"/>
    </row>
    <row r="191" spans="1:8" s="175" customFormat="1" ht="25.5" hidden="1">
      <c r="A191" s="15"/>
      <c r="B191" s="542"/>
      <c r="C191" s="540"/>
      <c r="D191" s="541"/>
      <c r="E191" s="543" t="s">
        <v>33</v>
      </c>
      <c r="F191" s="523"/>
      <c r="G191" s="293"/>
      <c r="H191" s="14"/>
    </row>
    <row r="192" spans="1:8" s="175" customFormat="1" ht="38.25" hidden="1">
      <c r="A192" s="15"/>
      <c r="B192" s="535"/>
      <c r="C192" s="536"/>
      <c r="D192" s="544"/>
      <c r="E192" s="543" t="s">
        <v>34</v>
      </c>
      <c r="F192" s="523"/>
      <c r="G192" s="293"/>
      <c r="H192" s="14"/>
    </row>
    <row r="193" spans="1:8" s="175" customFormat="1" ht="25.5">
      <c r="A193" s="15"/>
      <c r="B193" s="572"/>
      <c r="C193" s="536"/>
      <c r="D193" s="537"/>
      <c r="E193" s="574" t="s">
        <v>38</v>
      </c>
      <c r="F193" s="523">
        <f>F194+F195</f>
        <v>59576410</v>
      </c>
      <c r="G193" s="293"/>
      <c r="H193" s="14"/>
    </row>
    <row r="194" spans="1:8" s="175" customFormat="1" ht="25.5">
      <c r="A194" s="15"/>
      <c r="B194" s="572"/>
      <c r="C194" s="536"/>
      <c r="D194" s="537"/>
      <c r="E194" s="543" t="s">
        <v>51</v>
      </c>
      <c r="F194" s="523">
        <v>2423272</v>
      </c>
      <c r="G194" s="530"/>
      <c r="H194" s="14"/>
    </row>
    <row r="195" spans="1:8" s="175" customFormat="1" ht="51">
      <c r="A195" s="15"/>
      <c r="B195" s="575"/>
      <c r="C195" s="536"/>
      <c r="D195" s="544"/>
      <c r="E195" s="543" t="s">
        <v>90</v>
      </c>
      <c r="F195" s="523">
        <v>57153138</v>
      </c>
      <c r="G195" s="530"/>
      <c r="H195" s="14"/>
    </row>
    <row r="196" spans="1:8" s="175" customFormat="1">
      <c r="A196" s="15"/>
      <c r="B196" s="572"/>
      <c r="C196" s="536"/>
      <c r="D196" s="537"/>
      <c r="E196" s="982" t="s">
        <v>20</v>
      </c>
      <c r="F196" s="523">
        <f>F197</f>
        <v>3667890</v>
      </c>
      <c r="G196" s="576"/>
      <c r="H196" s="14"/>
    </row>
    <row r="197" spans="1:8" s="175" customFormat="1">
      <c r="A197" s="15"/>
      <c r="B197" s="572"/>
      <c r="C197" s="536"/>
      <c r="D197" s="537"/>
      <c r="E197" s="521" t="s">
        <v>21</v>
      </c>
      <c r="F197" s="523">
        <v>3667890</v>
      </c>
      <c r="G197" s="293"/>
      <c r="H197" s="14"/>
    </row>
    <row r="198" spans="1:8" s="175" customFormat="1" hidden="1">
      <c r="A198" s="15"/>
      <c r="B198" s="535"/>
      <c r="C198" s="536"/>
      <c r="D198" s="544"/>
      <c r="E198" s="563" t="s">
        <v>22</v>
      </c>
      <c r="F198" s="508">
        <f>F175-F179</f>
        <v>0.43431472778320313</v>
      </c>
      <c r="G198" s="509"/>
      <c r="H198" s="14"/>
    </row>
    <row r="199" spans="1:8" s="175" customFormat="1" hidden="1">
      <c r="A199" s="15"/>
      <c r="B199" s="572"/>
      <c r="C199" s="536"/>
      <c r="D199" s="537"/>
      <c r="E199" s="563" t="s">
        <v>23</v>
      </c>
      <c r="F199" s="508">
        <f>F179-F175</f>
        <v>-0.43431472778320313</v>
      </c>
      <c r="G199" s="509"/>
      <c r="H199" s="14"/>
    </row>
    <row r="200" spans="1:8" s="175" customFormat="1" hidden="1">
      <c r="A200" s="15"/>
      <c r="B200" s="578"/>
      <c r="C200" s="579"/>
      <c r="D200" s="580"/>
      <c r="E200" s="581" t="s">
        <v>58</v>
      </c>
      <c r="F200" s="582">
        <v>0</v>
      </c>
      <c r="G200" s="583"/>
      <c r="H200" s="14"/>
    </row>
    <row r="201" spans="1:8" s="175" customFormat="1">
      <c r="A201" s="15"/>
      <c r="B201" s="584" t="s">
        <v>102</v>
      </c>
      <c r="C201" s="585"/>
      <c r="D201" s="586"/>
      <c r="E201" s="562" t="s">
        <v>102</v>
      </c>
      <c r="F201" s="560"/>
      <c r="G201" s="561"/>
      <c r="H201" s="14"/>
    </row>
    <row r="202" spans="1:8" s="175" customFormat="1">
      <c r="A202" s="15"/>
      <c r="B202" s="504" t="s">
        <v>80</v>
      </c>
      <c r="C202" s="505">
        <v>3493587000</v>
      </c>
      <c r="D202" s="506">
        <v>96852</v>
      </c>
      <c r="E202" s="563" t="s">
        <v>4</v>
      </c>
      <c r="F202" s="564">
        <f>F203+F205</f>
        <v>1471197623</v>
      </c>
      <c r="G202" s="565">
        <f>G203+G206+G215</f>
        <v>96852</v>
      </c>
      <c r="H202" s="14"/>
    </row>
    <row r="203" spans="1:8" s="175" customFormat="1">
      <c r="A203" s="15"/>
      <c r="B203" s="573"/>
      <c r="C203" s="523"/>
      <c r="D203" s="293"/>
      <c r="E203" s="566" t="s">
        <v>228</v>
      </c>
      <c r="F203" s="523">
        <v>8086477</v>
      </c>
      <c r="G203" s="530"/>
      <c r="H203" s="14"/>
    </row>
    <row r="204" spans="1:8" s="175" customFormat="1">
      <c r="A204" s="15"/>
      <c r="B204" s="535"/>
      <c r="C204" s="523"/>
      <c r="D204" s="530"/>
      <c r="E204" s="567" t="s">
        <v>11</v>
      </c>
      <c r="F204" s="523">
        <f>F205</f>
        <v>1463111146</v>
      </c>
      <c r="G204" s="293">
        <f>G205</f>
        <v>96852</v>
      </c>
      <c r="H204" s="14"/>
    </row>
    <row r="205" spans="1:8" s="175" customFormat="1" ht="25.5">
      <c r="A205" s="15"/>
      <c r="B205" s="539"/>
      <c r="C205" s="564"/>
      <c r="D205" s="565"/>
      <c r="E205" s="521" t="s">
        <v>12</v>
      </c>
      <c r="F205" s="523">
        <v>1463111146</v>
      </c>
      <c r="G205" s="530">
        <f>G206</f>
        <v>96852</v>
      </c>
      <c r="H205" s="14"/>
    </row>
    <row r="206" spans="1:8" s="175" customFormat="1">
      <c r="A206" s="15"/>
      <c r="B206" s="542"/>
      <c r="C206" s="564"/>
      <c r="D206" s="565"/>
      <c r="E206" s="568" t="s">
        <v>179</v>
      </c>
      <c r="F206" s="564">
        <f>F207+F223</f>
        <v>1471197622.5656853</v>
      </c>
      <c r="G206" s="565">
        <f>G207+G223</f>
        <v>96852</v>
      </c>
      <c r="H206" s="14"/>
    </row>
    <row r="207" spans="1:8" s="175" customFormat="1">
      <c r="A207" s="15"/>
      <c r="B207" s="575"/>
      <c r="C207" s="523"/>
      <c r="D207" s="293"/>
      <c r="E207" s="982" t="s">
        <v>14</v>
      </c>
      <c r="F207" s="523">
        <f>F208+F211+F216+F214</f>
        <v>1467795610.5656853</v>
      </c>
      <c r="G207" s="293">
        <f>G208+G211+G216+G214</f>
        <v>96852</v>
      </c>
      <c r="H207" s="14"/>
    </row>
    <row r="208" spans="1:8" s="175" customFormat="1">
      <c r="A208" s="15"/>
      <c r="B208" s="572"/>
      <c r="C208" s="523"/>
      <c r="D208" s="530"/>
      <c r="E208" s="521" t="s">
        <v>15</v>
      </c>
      <c r="F208" s="523">
        <f>F209+F210</f>
        <v>135680704.90000001</v>
      </c>
      <c r="G208" s="293">
        <f>G209+G210</f>
        <v>96852</v>
      </c>
      <c r="H208" s="14"/>
    </row>
    <row r="209" spans="1:8" s="175" customFormat="1">
      <c r="A209" s="15"/>
      <c r="B209" s="587"/>
      <c r="C209" s="523"/>
      <c r="D209" s="293"/>
      <c r="E209" s="534" t="s">
        <v>16</v>
      </c>
      <c r="F209" s="523">
        <v>114398360</v>
      </c>
      <c r="G209" s="530"/>
      <c r="H209" s="14"/>
    </row>
    <row r="210" spans="1:8" s="175" customFormat="1" ht="28.5" customHeight="1">
      <c r="A210" s="15"/>
      <c r="B210" s="569"/>
      <c r="C210" s="523"/>
      <c r="D210" s="570"/>
      <c r="E210" s="534" t="s">
        <v>17</v>
      </c>
      <c r="F210" s="523">
        <v>21282344.899999999</v>
      </c>
      <c r="G210" s="530">
        <f>G154</f>
        <v>96852</v>
      </c>
      <c r="H210" s="14"/>
    </row>
    <row r="211" spans="1:8" s="175" customFormat="1">
      <c r="A211" s="15"/>
      <c r="B211" s="569"/>
      <c r="C211" s="523"/>
      <c r="D211" s="570"/>
      <c r="E211" s="571" t="s">
        <v>53</v>
      </c>
      <c r="F211" s="523">
        <f>F212+F213</f>
        <v>1271196335.6656852</v>
      </c>
      <c r="G211" s="293"/>
      <c r="H211" s="14"/>
    </row>
    <row r="212" spans="1:8" s="175" customFormat="1">
      <c r="A212" s="15"/>
      <c r="B212" s="572"/>
      <c r="C212" s="523"/>
      <c r="D212" s="530"/>
      <c r="E212" s="534" t="s">
        <v>18</v>
      </c>
      <c r="F212" s="523">
        <v>1269774949.6656852</v>
      </c>
      <c r="G212" s="530"/>
      <c r="H212" s="14"/>
    </row>
    <row r="213" spans="1:8" s="175" customFormat="1">
      <c r="A213" s="15"/>
      <c r="B213" s="572"/>
      <c r="C213" s="523"/>
      <c r="D213" s="530"/>
      <c r="E213" s="534" t="s">
        <v>229</v>
      </c>
      <c r="F213" s="523">
        <v>1421386</v>
      </c>
      <c r="G213" s="530"/>
      <c r="H213" s="14"/>
    </row>
    <row r="214" spans="1:8" s="175" customFormat="1" ht="25.5">
      <c r="A214" s="15"/>
      <c r="B214" s="572"/>
      <c r="C214" s="523"/>
      <c r="D214" s="530"/>
      <c r="E214" s="521" t="s">
        <v>43</v>
      </c>
      <c r="F214" s="523">
        <f>F215</f>
        <v>381341</v>
      </c>
      <c r="G214" s="293"/>
      <c r="H214" s="14"/>
    </row>
    <row r="215" spans="1:8" s="175" customFormat="1">
      <c r="A215" s="15"/>
      <c r="B215" s="573"/>
      <c r="C215" s="536"/>
      <c r="D215" s="544"/>
      <c r="E215" s="534" t="s">
        <v>44</v>
      </c>
      <c r="F215" s="523">
        <v>381341</v>
      </c>
      <c r="G215" s="530"/>
      <c r="H215" s="14"/>
    </row>
    <row r="216" spans="1:8" s="175" customFormat="1" ht="25.5">
      <c r="A216" s="15"/>
      <c r="B216" s="535"/>
      <c r="C216" s="536"/>
      <c r="D216" s="537"/>
      <c r="E216" s="538" t="s">
        <v>31</v>
      </c>
      <c r="F216" s="523">
        <f>F217+F220</f>
        <v>60537229</v>
      </c>
      <c r="G216" s="293"/>
      <c r="H216" s="14"/>
    </row>
    <row r="217" spans="1:8" s="175" customFormat="1" ht="25.5" hidden="1">
      <c r="A217" s="15"/>
      <c r="B217" s="539"/>
      <c r="C217" s="540"/>
      <c r="D217" s="541"/>
      <c r="E217" s="538" t="s">
        <v>32</v>
      </c>
      <c r="F217" s="523"/>
      <c r="G217" s="293"/>
      <c r="H217" s="14"/>
    </row>
    <row r="218" spans="1:8" s="175" customFormat="1" ht="25.5" hidden="1">
      <c r="A218" s="15"/>
      <c r="B218" s="542"/>
      <c r="C218" s="540"/>
      <c r="D218" s="541"/>
      <c r="E218" s="543" t="s">
        <v>33</v>
      </c>
      <c r="F218" s="523"/>
      <c r="G218" s="293"/>
      <c r="H218" s="14"/>
    </row>
    <row r="219" spans="1:8" s="175" customFormat="1" ht="38.25" hidden="1">
      <c r="A219" s="15"/>
      <c r="B219" s="535"/>
      <c r="C219" s="536"/>
      <c r="D219" s="544"/>
      <c r="E219" s="543" t="s">
        <v>34</v>
      </c>
      <c r="F219" s="523"/>
      <c r="G219" s="293"/>
      <c r="H219" s="14"/>
    </row>
    <row r="220" spans="1:8" s="175" customFormat="1" ht="25.5">
      <c r="A220" s="15"/>
      <c r="B220" s="572"/>
      <c r="C220" s="536"/>
      <c r="D220" s="537"/>
      <c r="E220" s="574" t="s">
        <v>38</v>
      </c>
      <c r="F220" s="523">
        <f>F221+F222</f>
        <v>60537229</v>
      </c>
      <c r="G220" s="293"/>
      <c r="H220" s="14"/>
    </row>
    <row r="221" spans="1:8" s="175" customFormat="1" ht="25.5">
      <c r="A221" s="15"/>
      <c r="B221" s="572"/>
      <c r="C221" s="536"/>
      <c r="D221" s="537"/>
      <c r="E221" s="543" t="s">
        <v>51</v>
      </c>
      <c r="F221" s="523">
        <v>2423272</v>
      </c>
      <c r="G221" s="530"/>
      <c r="H221" s="14"/>
    </row>
    <row r="222" spans="1:8" s="175" customFormat="1" ht="51">
      <c r="A222" s="15"/>
      <c r="B222" s="575"/>
      <c r="C222" s="536"/>
      <c r="D222" s="544"/>
      <c r="E222" s="543" t="s">
        <v>90</v>
      </c>
      <c r="F222" s="523">
        <v>58113957</v>
      </c>
      <c r="G222" s="530"/>
      <c r="H222" s="14"/>
    </row>
    <row r="223" spans="1:8" s="175" customFormat="1">
      <c r="A223" s="15"/>
      <c r="B223" s="572"/>
      <c r="C223" s="536"/>
      <c r="D223" s="537"/>
      <c r="E223" s="982" t="s">
        <v>20</v>
      </c>
      <c r="F223" s="523">
        <f>F224</f>
        <v>3402012</v>
      </c>
      <c r="G223" s="576"/>
      <c r="H223" s="14"/>
    </row>
    <row r="224" spans="1:8" s="175" customFormat="1" ht="15.75" thickBot="1">
      <c r="A224" s="15"/>
      <c r="B224" s="572"/>
      <c r="C224" s="536"/>
      <c r="D224" s="537"/>
      <c r="E224" s="521" t="s">
        <v>21</v>
      </c>
      <c r="F224" s="523">
        <v>3402012</v>
      </c>
      <c r="G224" s="293"/>
      <c r="H224" s="14"/>
    </row>
    <row r="225" spans="1:9" s="175" customFormat="1" ht="15.75" hidden="1" thickBot="1">
      <c r="A225" s="15"/>
      <c r="B225" s="535"/>
      <c r="C225" s="536"/>
      <c r="D225" s="544"/>
      <c r="E225" s="563" t="s">
        <v>22</v>
      </c>
      <c r="F225" s="508">
        <f>F202-F206</f>
        <v>0.43431472778320313</v>
      </c>
      <c r="G225" s="509"/>
      <c r="H225" s="14"/>
    </row>
    <row r="226" spans="1:9" s="175" customFormat="1" ht="15.75" hidden="1" thickBot="1">
      <c r="A226" s="15"/>
      <c r="B226" s="572"/>
      <c r="C226" s="536"/>
      <c r="D226" s="537"/>
      <c r="E226" s="563" t="s">
        <v>23</v>
      </c>
      <c r="F226" s="508">
        <f>F206-F202</f>
        <v>-0.43431472778320313</v>
      </c>
      <c r="G226" s="509"/>
      <c r="H226" s="14"/>
    </row>
    <row r="227" spans="1:9" s="175" customFormat="1" ht="15.75" hidden="1" thickBot="1">
      <c r="A227" s="15"/>
      <c r="B227" s="578"/>
      <c r="C227" s="579"/>
      <c r="D227" s="580"/>
      <c r="E227" s="581" t="s">
        <v>58</v>
      </c>
      <c r="F227" s="582">
        <v>0</v>
      </c>
      <c r="G227" s="583"/>
      <c r="H227" s="14"/>
    </row>
    <row r="228" spans="1:9" s="981" customFormat="1" ht="46.5" customHeight="1" thickBot="1">
      <c r="A228" s="954"/>
      <c r="B228" s="1056" t="s">
        <v>326</v>
      </c>
      <c r="C228" s="1057"/>
      <c r="D228" s="1057"/>
      <c r="E228" s="1057"/>
      <c r="F228" s="1057"/>
      <c r="G228" s="1058"/>
      <c r="H228" s="14"/>
    </row>
    <row r="229" spans="1:9" s="981" customFormat="1" ht="15.75" customHeight="1">
      <c r="A229" s="954"/>
      <c r="B229" s="375"/>
      <c r="C229" s="375"/>
      <c r="D229" s="375"/>
      <c r="E229" s="375"/>
      <c r="F229" s="375"/>
      <c r="G229" s="375"/>
      <c r="H229" s="14"/>
    </row>
    <row r="230" spans="1:9" s="175" customFormat="1" ht="15.75">
      <c r="A230" s="15"/>
      <c r="B230" s="56" t="s">
        <v>293</v>
      </c>
      <c r="C230" s="20"/>
      <c r="D230" s="20"/>
      <c r="E230" s="20"/>
      <c r="F230" s="588"/>
      <c r="G230" s="20"/>
      <c r="H230" s="14"/>
    </row>
    <row r="231" spans="1:9" s="175" customFormat="1" ht="15.75" thickBot="1">
      <c r="A231" s="15"/>
      <c r="B231" s="366"/>
      <c r="C231" s="360"/>
      <c r="D231" s="360"/>
      <c r="E231" s="359"/>
      <c r="F231" s="359"/>
      <c r="G231" s="359"/>
      <c r="H231" s="14"/>
    </row>
    <row r="232" spans="1:9" s="175" customFormat="1">
      <c r="A232" s="979">
        <f>A120+1</f>
        <v>22</v>
      </c>
      <c r="B232" s="490"/>
      <c r="C232" s="491"/>
      <c r="D232" s="492"/>
      <c r="E232" s="493" t="s">
        <v>225</v>
      </c>
      <c r="F232" s="494"/>
      <c r="G232" s="73"/>
      <c r="H232" s="14" t="s">
        <v>41</v>
      </c>
    </row>
    <row r="233" spans="1:9" s="175" customFormat="1">
      <c r="A233" s="15"/>
      <c r="B233" s="495" t="s">
        <v>39</v>
      </c>
      <c r="C233" s="382"/>
      <c r="D233" s="385"/>
      <c r="E233" s="496" t="s">
        <v>3</v>
      </c>
      <c r="F233" s="391"/>
      <c r="G233" s="497"/>
      <c r="H233" s="14"/>
    </row>
    <row r="234" spans="1:9" s="175" customFormat="1">
      <c r="A234" s="15"/>
      <c r="B234" s="498" t="s">
        <v>49</v>
      </c>
      <c r="C234" s="499"/>
      <c r="D234" s="500"/>
      <c r="E234" s="501" t="s">
        <v>231</v>
      </c>
      <c r="F234" s="502"/>
      <c r="G234" s="503"/>
      <c r="H234" s="14"/>
    </row>
    <row r="235" spans="1:9" s="175" customFormat="1">
      <c r="A235" s="15"/>
      <c r="B235" s="504" t="s">
        <v>80</v>
      </c>
      <c r="C235" s="505">
        <v>3067525000</v>
      </c>
      <c r="D235" s="506">
        <v>2306</v>
      </c>
      <c r="E235" s="507" t="s">
        <v>227</v>
      </c>
      <c r="F235" s="508">
        <f>F236+F237</f>
        <v>4505123</v>
      </c>
      <c r="G235" s="509">
        <f>G236+G237</f>
        <v>2306</v>
      </c>
      <c r="H235" s="14"/>
    </row>
    <row r="236" spans="1:9" s="175" customFormat="1">
      <c r="A236" s="15"/>
      <c r="B236" s="510"/>
      <c r="C236" s="511"/>
      <c r="D236" s="512"/>
      <c r="E236" s="513" t="s">
        <v>85</v>
      </c>
      <c r="F236" s="514">
        <v>138977</v>
      </c>
      <c r="G236" s="515"/>
      <c r="H236" s="14"/>
    </row>
    <row r="237" spans="1:9" s="175" customFormat="1">
      <c r="A237" s="15"/>
      <c r="B237" s="516"/>
      <c r="C237" s="505"/>
      <c r="D237" s="512"/>
      <c r="E237" s="517" t="s">
        <v>11</v>
      </c>
      <c r="F237" s="514">
        <f>F238</f>
        <v>4366146</v>
      </c>
      <c r="G237" s="515">
        <f>G238</f>
        <v>2306</v>
      </c>
      <c r="H237" s="14"/>
    </row>
    <row r="238" spans="1:9" s="175" customFormat="1" ht="25.5">
      <c r="A238" s="15"/>
      <c r="B238" s="518"/>
      <c r="C238" s="519"/>
      <c r="D238" s="520"/>
      <c r="E238" s="521" t="s">
        <v>12</v>
      </c>
      <c r="F238" s="514">
        <v>4366146</v>
      </c>
      <c r="G238" s="515">
        <f>G239</f>
        <v>2306</v>
      </c>
      <c r="H238" s="14"/>
    </row>
    <row r="239" spans="1:9" s="175" customFormat="1">
      <c r="A239" s="15"/>
      <c r="B239" s="522"/>
      <c r="C239" s="523"/>
      <c r="D239" s="293"/>
      <c r="E239" s="524" t="s">
        <v>179</v>
      </c>
      <c r="F239" s="508">
        <f>F240+F248</f>
        <v>4505123</v>
      </c>
      <c r="G239" s="509">
        <f>G240+G248</f>
        <v>2306</v>
      </c>
      <c r="H239" s="14"/>
      <c r="I239" s="980"/>
    </row>
    <row r="240" spans="1:9" s="175" customFormat="1">
      <c r="A240" s="15"/>
      <c r="B240" s="525"/>
      <c r="C240" s="523"/>
      <c r="D240" s="293"/>
      <c r="E240" s="526" t="s">
        <v>14</v>
      </c>
      <c r="F240" s="527">
        <f>F241</f>
        <v>4230078</v>
      </c>
      <c r="G240" s="528">
        <f>G241+G244</f>
        <v>2306</v>
      </c>
      <c r="H240" s="14"/>
    </row>
    <row r="241" spans="1:8" s="175" customFormat="1">
      <c r="A241" s="15"/>
      <c r="B241" s="529"/>
      <c r="C241" s="523"/>
      <c r="D241" s="530"/>
      <c r="E241" s="521" t="s">
        <v>15</v>
      </c>
      <c r="F241" s="527">
        <f>F242+F243</f>
        <v>4230078</v>
      </c>
      <c r="G241" s="528">
        <f>G242+G243</f>
        <v>2306</v>
      </c>
      <c r="H241" s="14"/>
    </row>
    <row r="242" spans="1:8" s="175" customFormat="1">
      <c r="A242" s="15"/>
      <c r="B242" s="531"/>
      <c r="C242" s="532"/>
      <c r="D242" s="533"/>
      <c r="E242" s="534" t="s">
        <v>16</v>
      </c>
      <c r="F242" s="514">
        <v>4021549</v>
      </c>
      <c r="G242" s="515"/>
      <c r="H242" s="14"/>
    </row>
    <row r="243" spans="1:8" s="175" customFormat="1">
      <c r="A243" s="15"/>
      <c r="B243" s="535"/>
      <c r="C243" s="536"/>
      <c r="D243" s="533"/>
      <c r="E243" s="534" t="s">
        <v>17</v>
      </c>
      <c r="F243" s="514">
        <v>208529</v>
      </c>
      <c r="G243" s="528">
        <v>2306</v>
      </c>
      <c r="H243" s="14"/>
    </row>
    <row r="244" spans="1:8" s="175" customFormat="1" ht="25.5" hidden="1">
      <c r="A244" s="15"/>
      <c r="B244" s="535"/>
      <c r="C244" s="536"/>
      <c r="D244" s="537"/>
      <c r="E244" s="538" t="s">
        <v>31</v>
      </c>
      <c r="F244" s="523"/>
      <c r="G244" s="293">
        <f>G245</f>
        <v>0</v>
      </c>
      <c r="H244" s="14"/>
    </row>
    <row r="245" spans="1:8" s="175" customFormat="1" ht="25.5" hidden="1">
      <c r="A245" s="15"/>
      <c r="B245" s="539"/>
      <c r="C245" s="540"/>
      <c r="D245" s="541"/>
      <c r="E245" s="538" t="s">
        <v>32</v>
      </c>
      <c r="F245" s="523"/>
      <c r="G245" s="293">
        <f>G246</f>
        <v>0</v>
      </c>
      <c r="H245" s="14"/>
    </row>
    <row r="246" spans="1:8" s="175" customFormat="1" ht="25.5" hidden="1">
      <c r="A246" s="15"/>
      <c r="B246" s="542"/>
      <c r="C246" s="540"/>
      <c r="D246" s="541"/>
      <c r="E246" s="543" t="s">
        <v>33</v>
      </c>
      <c r="F246" s="523"/>
      <c r="G246" s="293">
        <f>G247</f>
        <v>0</v>
      </c>
      <c r="H246" s="14"/>
    </row>
    <row r="247" spans="1:8" s="175" customFormat="1" ht="27" hidden="1" customHeight="1">
      <c r="A247" s="15"/>
      <c r="B247" s="535"/>
      <c r="C247" s="536"/>
      <c r="D247" s="544"/>
      <c r="E247" s="543" t="s">
        <v>34</v>
      </c>
      <c r="F247" s="523"/>
      <c r="G247" s="293">
        <v>0</v>
      </c>
      <c r="H247" s="14"/>
    </row>
    <row r="248" spans="1:8" s="175" customFormat="1">
      <c r="A248" s="15"/>
      <c r="B248" s="545"/>
      <c r="C248" s="546"/>
      <c r="D248" s="547"/>
      <c r="E248" s="526" t="s">
        <v>20</v>
      </c>
      <c r="F248" s="527">
        <f>F249</f>
        <v>275045</v>
      </c>
      <c r="G248" s="528">
        <f>G249</f>
        <v>0</v>
      </c>
      <c r="H248" s="14"/>
    </row>
    <row r="249" spans="1:8" s="175" customFormat="1" ht="15.75" thickBot="1">
      <c r="A249" s="15"/>
      <c r="B249" s="548"/>
      <c r="C249" s="549"/>
      <c r="D249" s="550"/>
      <c r="E249" s="551" t="s">
        <v>21</v>
      </c>
      <c r="F249" s="552">
        <v>275045</v>
      </c>
      <c r="G249" s="553"/>
      <c r="H249" s="14"/>
    </row>
    <row r="250" spans="1:8" s="981" customFormat="1" ht="45" customHeight="1" thickBot="1">
      <c r="A250" s="954"/>
      <c r="B250" s="1083" t="s">
        <v>327</v>
      </c>
      <c r="C250" s="1081"/>
      <c r="D250" s="1081"/>
      <c r="E250" s="1081"/>
      <c r="F250" s="1081"/>
      <c r="G250" s="1082"/>
      <c r="H250" s="14"/>
    </row>
    <row r="251" spans="1:8" s="175" customFormat="1">
      <c r="A251" s="15"/>
      <c r="B251" s="366"/>
      <c r="C251" s="360"/>
      <c r="D251" s="360"/>
      <c r="E251" s="359"/>
      <c r="F251" s="359"/>
      <c r="G251" s="359"/>
      <c r="H251" s="14"/>
    </row>
    <row r="252" spans="1:8" s="981" customFormat="1" ht="15" customHeight="1">
      <c r="A252" s="954"/>
      <c r="B252" s="56" t="s">
        <v>294</v>
      </c>
      <c r="C252" s="375"/>
      <c r="D252" s="375"/>
      <c r="E252" s="375"/>
      <c r="F252" s="375"/>
      <c r="G252" s="375"/>
      <c r="H252" s="14"/>
    </row>
    <row r="253" spans="1:8" s="175" customFormat="1" ht="15.75" thickBot="1">
      <c r="A253" s="15"/>
      <c r="B253" s="60"/>
      <c r="C253" s="62"/>
      <c r="D253" s="62"/>
      <c r="E253" s="56"/>
      <c r="F253" s="13"/>
      <c r="G253" s="62"/>
      <c r="H253" s="14"/>
    </row>
    <row r="254" spans="1:8" s="175" customFormat="1">
      <c r="A254" s="979">
        <f>A232</f>
        <v>22</v>
      </c>
      <c r="B254" s="490"/>
      <c r="C254" s="491"/>
      <c r="D254" s="492"/>
      <c r="E254" s="554" t="s">
        <v>225</v>
      </c>
      <c r="F254" s="555"/>
      <c r="G254" s="556"/>
      <c r="H254" s="14" t="s">
        <v>41</v>
      </c>
    </row>
    <row r="255" spans="1:8" s="175" customFormat="1">
      <c r="A255" s="15"/>
      <c r="B255" s="495" t="s">
        <v>39</v>
      </c>
      <c r="C255" s="382"/>
      <c r="D255" s="385"/>
      <c r="E255" s="557" t="s">
        <v>42</v>
      </c>
      <c r="F255" s="384"/>
      <c r="G255" s="558"/>
      <c r="H255" s="14"/>
    </row>
    <row r="256" spans="1:8" s="175" customFormat="1">
      <c r="A256" s="15"/>
      <c r="B256" s="495"/>
      <c r="C256" s="382"/>
      <c r="D256" s="385"/>
      <c r="E256" s="559" t="s">
        <v>84</v>
      </c>
      <c r="F256" s="560"/>
      <c r="G256" s="561"/>
      <c r="H256" s="14"/>
    </row>
    <row r="257" spans="1:9" s="175" customFormat="1">
      <c r="A257" s="15"/>
      <c r="B257" s="498" t="s">
        <v>49</v>
      </c>
      <c r="C257" s="499"/>
      <c r="D257" s="500"/>
      <c r="E257" s="562" t="s">
        <v>49</v>
      </c>
      <c r="F257" s="560"/>
      <c r="G257" s="561"/>
      <c r="H257" s="14"/>
    </row>
    <row r="258" spans="1:9" s="175" customFormat="1">
      <c r="A258" s="15"/>
      <c r="B258" s="504" t="s">
        <v>80</v>
      </c>
      <c r="C258" s="505">
        <v>3067525000</v>
      </c>
      <c r="D258" s="506">
        <v>2306</v>
      </c>
      <c r="E258" s="563" t="s">
        <v>4</v>
      </c>
      <c r="F258" s="564">
        <f>F259+F261</f>
        <v>1510198632</v>
      </c>
      <c r="G258" s="565">
        <f>G259+G262+G271</f>
        <v>2306</v>
      </c>
      <c r="H258" s="14"/>
    </row>
    <row r="259" spans="1:9" s="175" customFormat="1">
      <c r="A259" s="15"/>
      <c r="B259" s="516"/>
      <c r="C259" s="505"/>
      <c r="D259" s="512"/>
      <c r="E259" s="566" t="s">
        <v>228</v>
      </c>
      <c r="F259" s="523">
        <v>15086477</v>
      </c>
      <c r="G259" s="530"/>
      <c r="H259" s="14"/>
    </row>
    <row r="260" spans="1:9" s="175" customFormat="1">
      <c r="A260" s="15"/>
      <c r="B260" s="518"/>
      <c r="C260" s="519"/>
      <c r="D260" s="520"/>
      <c r="E260" s="567" t="s">
        <v>11</v>
      </c>
      <c r="F260" s="523">
        <f>F261</f>
        <v>1495112155</v>
      </c>
      <c r="G260" s="293">
        <f>G261</f>
        <v>2306</v>
      </c>
      <c r="H260" s="14"/>
    </row>
    <row r="261" spans="1:9" s="175" customFormat="1" ht="25.5">
      <c r="A261" s="15"/>
      <c r="B261" s="522"/>
      <c r="C261" s="523"/>
      <c r="D261" s="293"/>
      <c r="E261" s="521" t="s">
        <v>12</v>
      </c>
      <c r="F261" s="523">
        <v>1495112155</v>
      </c>
      <c r="G261" s="530">
        <f>G262</f>
        <v>2306</v>
      </c>
      <c r="H261" s="14"/>
    </row>
    <row r="262" spans="1:9" s="175" customFormat="1">
      <c r="A262" s="15"/>
      <c r="B262" s="525"/>
      <c r="C262" s="523"/>
      <c r="D262" s="293"/>
      <c r="E262" s="568" t="s">
        <v>179</v>
      </c>
      <c r="F262" s="564">
        <f>F263+F279</f>
        <v>1483427790.5656853</v>
      </c>
      <c r="G262" s="565">
        <f>G263+G279</f>
        <v>2306</v>
      </c>
      <c r="H262" s="14"/>
      <c r="I262" s="980"/>
    </row>
    <row r="263" spans="1:9" s="175" customFormat="1">
      <c r="A263" s="15"/>
      <c r="B263" s="529"/>
      <c r="C263" s="523"/>
      <c r="D263" s="530"/>
      <c r="E263" s="982" t="s">
        <v>14</v>
      </c>
      <c r="F263" s="523">
        <f>F264+F267+F272+F270</f>
        <v>1474981240.5656853</v>
      </c>
      <c r="G263" s="293">
        <f>G264+G267+G272+G270</f>
        <v>2306</v>
      </c>
      <c r="H263" s="14"/>
    </row>
    <row r="264" spans="1:9" s="175" customFormat="1">
      <c r="A264" s="15"/>
      <c r="B264" s="531"/>
      <c r="C264" s="532"/>
      <c r="D264" s="533"/>
      <c r="E264" s="521" t="s">
        <v>15</v>
      </c>
      <c r="F264" s="523">
        <f>F265+F266</f>
        <v>136125263.90000001</v>
      </c>
      <c r="G264" s="293">
        <f>G265+G266</f>
        <v>2306</v>
      </c>
      <c r="H264" s="14"/>
    </row>
    <row r="265" spans="1:9" s="175" customFormat="1">
      <c r="A265" s="15"/>
      <c r="B265" s="535"/>
      <c r="C265" s="536"/>
      <c r="D265" s="533"/>
      <c r="E265" s="534" t="s">
        <v>16</v>
      </c>
      <c r="F265" s="523">
        <v>115052951</v>
      </c>
      <c r="G265" s="530"/>
      <c r="H265" s="14"/>
    </row>
    <row r="266" spans="1:9" s="175" customFormat="1">
      <c r="A266" s="15"/>
      <c r="B266" s="569"/>
      <c r="C266" s="523"/>
      <c r="D266" s="570"/>
      <c r="E266" s="534" t="s">
        <v>17</v>
      </c>
      <c r="F266" s="523">
        <v>21072312.899999999</v>
      </c>
      <c r="G266" s="530">
        <f>G243</f>
        <v>2306</v>
      </c>
      <c r="H266" s="14"/>
    </row>
    <row r="267" spans="1:9" s="175" customFormat="1">
      <c r="A267" s="15"/>
      <c r="B267" s="569"/>
      <c r="C267" s="523"/>
      <c r="D267" s="570"/>
      <c r="E267" s="571" t="s">
        <v>53</v>
      </c>
      <c r="F267" s="523">
        <f>F268+F269</f>
        <v>1279900606.6656852</v>
      </c>
      <c r="G267" s="293"/>
      <c r="H267" s="14"/>
    </row>
    <row r="268" spans="1:9" s="175" customFormat="1">
      <c r="A268" s="15"/>
      <c r="B268" s="572"/>
      <c r="C268" s="523"/>
      <c r="D268" s="530"/>
      <c r="E268" s="534" t="s">
        <v>18</v>
      </c>
      <c r="F268" s="523">
        <v>1278029220.6656852</v>
      </c>
      <c r="G268" s="530"/>
      <c r="H268" s="14"/>
    </row>
    <row r="269" spans="1:9" s="175" customFormat="1">
      <c r="A269" s="15"/>
      <c r="B269" s="572"/>
      <c r="C269" s="523"/>
      <c r="D269" s="530"/>
      <c r="E269" s="534" t="s">
        <v>229</v>
      </c>
      <c r="F269" s="523">
        <v>1871386</v>
      </c>
      <c r="G269" s="530"/>
      <c r="H269" s="14"/>
    </row>
    <row r="270" spans="1:9" s="175" customFormat="1" ht="25.5">
      <c r="A270" s="15"/>
      <c r="B270" s="572"/>
      <c r="C270" s="523"/>
      <c r="D270" s="530"/>
      <c r="E270" s="521" t="s">
        <v>43</v>
      </c>
      <c r="F270" s="523">
        <f>F271</f>
        <v>381341</v>
      </c>
      <c r="G270" s="293"/>
      <c r="H270" s="14"/>
    </row>
    <row r="271" spans="1:9" s="175" customFormat="1">
      <c r="A271" s="15"/>
      <c r="B271" s="573"/>
      <c r="C271" s="536"/>
      <c r="D271" s="544"/>
      <c r="E271" s="534" t="s">
        <v>44</v>
      </c>
      <c r="F271" s="523">
        <v>381341</v>
      </c>
      <c r="G271" s="530"/>
      <c r="H271" s="14"/>
    </row>
    <row r="272" spans="1:9" s="175" customFormat="1" ht="25.5">
      <c r="A272" s="15"/>
      <c r="B272" s="535"/>
      <c r="C272" s="536"/>
      <c r="D272" s="537"/>
      <c r="E272" s="538" t="s">
        <v>31</v>
      </c>
      <c r="F272" s="523">
        <f>F273+F276</f>
        <v>58574029</v>
      </c>
      <c r="G272" s="293"/>
      <c r="H272" s="14"/>
    </row>
    <row r="273" spans="1:8" s="175" customFormat="1" ht="25.5" hidden="1">
      <c r="A273" s="15"/>
      <c r="B273" s="539"/>
      <c r="C273" s="540"/>
      <c r="D273" s="541"/>
      <c r="E273" s="538" t="s">
        <v>32</v>
      </c>
      <c r="F273" s="523">
        <v>0</v>
      </c>
      <c r="G273" s="293"/>
      <c r="H273" s="14"/>
    </row>
    <row r="274" spans="1:8" s="175" customFormat="1" ht="25.5" hidden="1">
      <c r="A274" s="15"/>
      <c r="B274" s="542"/>
      <c r="C274" s="540"/>
      <c r="D274" s="541"/>
      <c r="E274" s="543" t="s">
        <v>33</v>
      </c>
      <c r="F274" s="523">
        <v>0</v>
      </c>
      <c r="G274" s="293"/>
      <c r="H274" s="14"/>
    </row>
    <row r="275" spans="1:8" s="175" customFormat="1" ht="33" hidden="1" customHeight="1">
      <c r="A275" s="15"/>
      <c r="B275" s="535"/>
      <c r="C275" s="536"/>
      <c r="D275" s="544"/>
      <c r="E275" s="543" t="s">
        <v>34</v>
      </c>
      <c r="F275" s="523">
        <v>0</v>
      </c>
      <c r="G275" s="293"/>
      <c r="H275" s="14"/>
    </row>
    <row r="276" spans="1:8" s="175" customFormat="1" ht="25.5">
      <c r="A276" s="15"/>
      <c r="B276" s="572"/>
      <c r="C276" s="536"/>
      <c r="D276" s="537"/>
      <c r="E276" s="574" t="s">
        <v>38</v>
      </c>
      <c r="F276" s="523">
        <f>F277+F278</f>
        <v>58574029</v>
      </c>
      <c r="G276" s="293"/>
      <c r="H276" s="14"/>
    </row>
    <row r="277" spans="1:8" s="175" customFormat="1" ht="25.5">
      <c r="A277" s="15"/>
      <c r="B277" s="572"/>
      <c r="C277" s="536"/>
      <c r="D277" s="537"/>
      <c r="E277" s="543" t="s">
        <v>51</v>
      </c>
      <c r="F277" s="523">
        <v>2423272</v>
      </c>
      <c r="G277" s="530"/>
      <c r="H277" s="14"/>
    </row>
    <row r="278" spans="1:8" s="175" customFormat="1" ht="51">
      <c r="A278" s="15"/>
      <c r="B278" s="575"/>
      <c r="C278" s="536"/>
      <c r="D278" s="544"/>
      <c r="E278" s="543" t="s">
        <v>90</v>
      </c>
      <c r="F278" s="523">
        <v>56150757</v>
      </c>
      <c r="G278" s="530"/>
      <c r="H278" s="14"/>
    </row>
    <row r="279" spans="1:8" s="175" customFormat="1">
      <c r="A279" s="15"/>
      <c r="B279" s="572"/>
      <c r="C279" s="536"/>
      <c r="D279" s="537"/>
      <c r="E279" s="982" t="s">
        <v>20</v>
      </c>
      <c r="F279" s="523">
        <f>F280</f>
        <v>8446550</v>
      </c>
      <c r="G279" s="576"/>
      <c r="H279" s="14"/>
    </row>
    <row r="280" spans="1:8" s="175" customFormat="1">
      <c r="A280" s="15"/>
      <c r="B280" s="572"/>
      <c r="C280" s="536"/>
      <c r="D280" s="537"/>
      <c r="E280" s="521" t="s">
        <v>21</v>
      </c>
      <c r="F280" s="523">
        <v>8446550</v>
      </c>
      <c r="G280" s="293"/>
      <c r="H280" s="14"/>
    </row>
    <row r="281" spans="1:8" s="175" customFormat="1">
      <c r="A281" s="15"/>
      <c r="B281" s="535"/>
      <c r="C281" s="536"/>
      <c r="D281" s="544"/>
      <c r="E281" s="563" t="s">
        <v>22</v>
      </c>
      <c r="F281" s="508">
        <f>F258-F262</f>
        <v>26770841.434314728</v>
      </c>
      <c r="G281" s="509"/>
      <c r="H281" s="14"/>
    </row>
    <row r="282" spans="1:8" s="175" customFormat="1">
      <c r="A282" s="15"/>
      <c r="B282" s="572"/>
      <c r="C282" s="536"/>
      <c r="D282" s="537"/>
      <c r="E282" s="563" t="s">
        <v>23</v>
      </c>
      <c r="F282" s="508">
        <f>F262-F258</f>
        <v>-26770841.434314728</v>
      </c>
      <c r="G282" s="509"/>
      <c r="H282" s="14"/>
    </row>
    <row r="283" spans="1:8" s="175" customFormat="1">
      <c r="A283" s="15"/>
      <c r="B283" s="577"/>
      <c r="C283" s="536"/>
      <c r="D283" s="544"/>
      <c r="E283" s="521" t="s">
        <v>24</v>
      </c>
      <c r="F283" s="527">
        <f>F284</f>
        <v>832150</v>
      </c>
      <c r="G283" s="528"/>
      <c r="H283" s="14"/>
    </row>
    <row r="284" spans="1:8" s="175" customFormat="1" ht="38.25">
      <c r="A284" s="15"/>
      <c r="B284" s="577"/>
      <c r="C284" s="536"/>
      <c r="D284" s="544"/>
      <c r="E284" s="521" t="s">
        <v>25</v>
      </c>
      <c r="F284" s="527">
        <v>832150</v>
      </c>
      <c r="G284" s="528"/>
      <c r="H284" s="14"/>
    </row>
    <row r="285" spans="1:8" s="175" customFormat="1">
      <c r="A285" s="15"/>
      <c r="B285" s="578"/>
      <c r="C285" s="579"/>
      <c r="D285" s="580"/>
      <c r="E285" s="581" t="s">
        <v>58</v>
      </c>
      <c r="F285" s="582">
        <v>-27602991</v>
      </c>
      <c r="G285" s="583"/>
      <c r="H285" s="14"/>
    </row>
    <row r="286" spans="1:8" s="175" customFormat="1">
      <c r="A286" s="15"/>
      <c r="B286" s="584" t="s">
        <v>93</v>
      </c>
      <c r="C286" s="585"/>
      <c r="D286" s="586"/>
      <c r="E286" s="562" t="s">
        <v>93</v>
      </c>
      <c r="F286" s="560"/>
      <c r="G286" s="561"/>
      <c r="H286" s="14"/>
    </row>
    <row r="287" spans="1:8" s="175" customFormat="1">
      <c r="A287" s="15"/>
      <c r="B287" s="504" t="s">
        <v>80</v>
      </c>
      <c r="C287" s="505">
        <v>3291845000</v>
      </c>
      <c r="D287" s="506">
        <v>2306</v>
      </c>
      <c r="E287" s="563" t="s">
        <v>4</v>
      </c>
      <c r="F287" s="564">
        <f>F288+F290</f>
        <v>1470504847</v>
      </c>
      <c r="G287" s="565">
        <f>G288+G291+G300</f>
        <v>2306</v>
      </c>
      <c r="H287" s="14"/>
    </row>
    <row r="288" spans="1:8" s="175" customFormat="1">
      <c r="A288" s="15"/>
      <c r="B288" s="573"/>
      <c r="C288" s="523"/>
      <c r="D288" s="293"/>
      <c r="E288" s="566" t="s">
        <v>228</v>
      </c>
      <c r="F288" s="523">
        <v>8086477</v>
      </c>
      <c r="G288" s="530"/>
      <c r="H288" s="14"/>
    </row>
    <row r="289" spans="1:8" s="175" customFormat="1">
      <c r="A289" s="15"/>
      <c r="B289" s="535"/>
      <c r="C289" s="523"/>
      <c r="D289" s="530"/>
      <c r="E289" s="567" t="s">
        <v>11</v>
      </c>
      <c r="F289" s="523">
        <f>F290</f>
        <v>1462418370</v>
      </c>
      <c r="G289" s="293">
        <f>G290</f>
        <v>2306</v>
      </c>
      <c r="H289" s="14"/>
    </row>
    <row r="290" spans="1:8" s="175" customFormat="1" ht="25.5">
      <c r="A290" s="15"/>
      <c r="B290" s="539"/>
      <c r="C290" s="564"/>
      <c r="D290" s="565"/>
      <c r="E290" s="521" t="s">
        <v>12</v>
      </c>
      <c r="F290" s="523">
        <v>1462418370</v>
      </c>
      <c r="G290" s="530">
        <f>G291</f>
        <v>2306</v>
      </c>
      <c r="H290" s="14"/>
    </row>
    <row r="291" spans="1:8" s="175" customFormat="1">
      <c r="A291" s="15"/>
      <c r="B291" s="542"/>
      <c r="C291" s="564"/>
      <c r="D291" s="565"/>
      <c r="E291" s="568" t="s">
        <v>179</v>
      </c>
      <c r="F291" s="564">
        <f>F292+F308</f>
        <v>1470504846.5656853</v>
      </c>
      <c r="G291" s="565">
        <f>G292+G308</f>
        <v>2306</v>
      </c>
      <c r="H291" s="14"/>
    </row>
    <row r="292" spans="1:8" s="175" customFormat="1">
      <c r="A292" s="15"/>
      <c r="B292" s="575"/>
      <c r="C292" s="523"/>
      <c r="D292" s="293"/>
      <c r="E292" s="982" t="s">
        <v>14</v>
      </c>
      <c r="F292" s="523">
        <f>F293+F296+F301+F299</f>
        <v>1466836956.5656853</v>
      </c>
      <c r="G292" s="293">
        <f>G293+G296+G301+G299</f>
        <v>2306</v>
      </c>
      <c r="H292" s="14"/>
    </row>
    <row r="293" spans="1:8" s="175" customFormat="1">
      <c r="A293" s="15"/>
      <c r="B293" s="572"/>
      <c r="C293" s="523"/>
      <c r="D293" s="530"/>
      <c r="E293" s="521" t="s">
        <v>15</v>
      </c>
      <c r="F293" s="523">
        <f>F294+F295</f>
        <v>135714826.90000001</v>
      </c>
      <c r="G293" s="293">
        <f>G294+G295</f>
        <v>2306</v>
      </c>
      <c r="H293" s="14"/>
    </row>
    <row r="294" spans="1:8" s="175" customFormat="1">
      <c r="A294" s="15"/>
      <c r="B294" s="587"/>
      <c r="C294" s="523"/>
      <c r="D294" s="293"/>
      <c r="E294" s="534" t="s">
        <v>16</v>
      </c>
      <c r="F294" s="523">
        <v>114651281</v>
      </c>
      <c r="G294" s="530"/>
      <c r="H294" s="14"/>
    </row>
    <row r="295" spans="1:8" s="175" customFormat="1" ht="28.5" customHeight="1">
      <c r="A295" s="15"/>
      <c r="B295" s="569"/>
      <c r="C295" s="523"/>
      <c r="D295" s="570"/>
      <c r="E295" s="534" t="s">
        <v>17</v>
      </c>
      <c r="F295" s="523">
        <v>21063545.899999999</v>
      </c>
      <c r="G295" s="530">
        <f>G266</f>
        <v>2306</v>
      </c>
      <c r="H295" s="14"/>
    </row>
    <row r="296" spans="1:8" s="175" customFormat="1">
      <c r="A296" s="15"/>
      <c r="B296" s="569"/>
      <c r="C296" s="523"/>
      <c r="D296" s="570"/>
      <c r="E296" s="571" t="s">
        <v>53</v>
      </c>
      <c r="F296" s="523">
        <f>F297+F298</f>
        <v>1271164378.6656852</v>
      </c>
      <c r="G296" s="293"/>
      <c r="H296" s="14"/>
    </row>
    <row r="297" spans="1:8" s="175" customFormat="1">
      <c r="A297" s="15"/>
      <c r="B297" s="572"/>
      <c r="C297" s="523"/>
      <c r="D297" s="530"/>
      <c r="E297" s="534" t="s">
        <v>18</v>
      </c>
      <c r="F297" s="523">
        <v>1269742992.6656852</v>
      </c>
      <c r="G297" s="530"/>
      <c r="H297" s="14"/>
    </row>
    <row r="298" spans="1:8" s="175" customFormat="1">
      <c r="A298" s="15"/>
      <c r="B298" s="572"/>
      <c r="C298" s="523"/>
      <c r="D298" s="530"/>
      <c r="E298" s="534" t="s">
        <v>229</v>
      </c>
      <c r="F298" s="523">
        <v>1421386</v>
      </c>
      <c r="G298" s="530"/>
      <c r="H298" s="14"/>
    </row>
    <row r="299" spans="1:8" s="175" customFormat="1" ht="25.5">
      <c r="A299" s="15"/>
      <c r="B299" s="572"/>
      <c r="C299" s="523"/>
      <c r="D299" s="530"/>
      <c r="E299" s="521" t="s">
        <v>43</v>
      </c>
      <c r="F299" s="523">
        <f>F300</f>
        <v>381341</v>
      </c>
      <c r="G299" s="293"/>
      <c r="H299" s="14"/>
    </row>
    <row r="300" spans="1:8" s="175" customFormat="1">
      <c r="A300" s="15"/>
      <c r="B300" s="573"/>
      <c r="C300" s="536"/>
      <c r="D300" s="544"/>
      <c r="E300" s="534" t="s">
        <v>44</v>
      </c>
      <c r="F300" s="523">
        <v>381341</v>
      </c>
      <c r="G300" s="530"/>
      <c r="H300" s="14"/>
    </row>
    <row r="301" spans="1:8" s="175" customFormat="1" ht="25.5">
      <c r="A301" s="15"/>
      <c r="B301" s="535"/>
      <c r="C301" s="536"/>
      <c r="D301" s="537"/>
      <c r="E301" s="538" t="s">
        <v>31</v>
      </c>
      <c r="F301" s="523">
        <f>F302+F305</f>
        <v>59576410</v>
      </c>
      <c r="G301" s="293"/>
      <c r="H301" s="14"/>
    </row>
    <row r="302" spans="1:8" s="175" customFormat="1" ht="25.5" hidden="1">
      <c r="A302" s="15"/>
      <c r="B302" s="539"/>
      <c r="C302" s="540"/>
      <c r="D302" s="541"/>
      <c r="E302" s="538" t="s">
        <v>32</v>
      </c>
      <c r="F302" s="523"/>
      <c r="G302" s="293"/>
      <c r="H302" s="14"/>
    </row>
    <row r="303" spans="1:8" s="175" customFormat="1" ht="25.5" hidden="1">
      <c r="A303" s="15"/>
      <c r="B303" s="542"/>
      <c r="C303" s="540"/>
      <c r="D303" s="541"/>
      <c r="E303" s="543" t="s">
        <v>33</v>
      </c>
      <c r="F303" s="523"/>
      <c r="G303" s="293"/>
      <c r="H303" s="14"/>
    </row>
    <row r="304" spans="1:8" s="175" customFormat="1" ht="38.25" hidden="1">
      <c r="A304" s="15"/>
      <c r="B304" s="535"/>
      <c r="C304" s="536"/>
      <c r="D304" s="544"/>
      <c r="E304" s="543" t="s">
        <v>34</v>
      </c>
      <c r="F304" s="523"/>
      <c r="G304" s="293"/>
      <c r="H304" s="14"/>
    </row>
    <row r="305" spans="1:8" s="175" customFormat="1" ht="25.5">
      <c r="A305" s="15"/>
      <c r="B305" s="572"/>
      <c r="C305" s="536"/>
      <c r="D305" s="537"/>
      <c r="E305" s="574" t="s">
        <v>38</v>
      </c>
      <c r="F305" s="523">
        <f>F306+F307</f>
        <v>59576410</v>
      </c>
      <c r="G305" s="293"/>
      <c r="H305" s="14"/>
    </row>
    <row r="306" spans="1:8" s="175" customFormat="1" ht="25.5">
      <c r="A306" s="15"/>
      <c r="B306" s="572"/>
      <c r="C306" s="536"/>
      <c r="D306" s="537"/>
      <c r="E306" s="543" t="s">
        <v>51</v>
      </c>
      <c r="F306" s="523">
        <v>2423272</v>
      </c>
      <c r="G306" s="530"/>
      <c r="H306" s="14"/>
    </row>
    <row r="307" spans="1:8" s="175" customFormat="1" ht="51">
      <c r="A307" s="15"/>
      <c r="B307" s="575"/>
      <c r="C307" s="536"/>
      <c r="D307" s="544"/>
      <c r="E307" s="543" t="s">
        <v>90</v>
      </c>
      <c r="F307" s="523">
        <v>57153138</v>
      </c>
      <c r="G307" s="530"/>
      <c r="H307" s="14"/>
    </row>
    <row r="308" spans="1:8" s="175" customFormat="1">
      <c r="A308" s="15"/>
      <c r="B308" s="572"/>
      <c r="C308" s="536"/>
      <c r="D308" s="537"/>
      <c r="E308" s="982" t="s">
        <v>20</v>
      </c>
      <c r="F308" s="523">
        <f>F309</f>
        <v>3667890</v>
      </c>
      <c r="G308" s="576"/>
      <c r="H308" s="14"/>
    </row>
    <row r="309" spans="1:8" s="175" customFormat="1">
      <c r="A309" s="15"/>
      <c r="B309" s="572"/>
      <c r="C309" s="536"/>
      <c r="D309" s="537"/>
      <c r="E309" s="521" t="s">
        <v>21</v>
      </c>
      <c r="F309" s="523">
        <v>3667890</v>
      </c>
      <c r="G309" s="293"/>
      <c r="H309" s="14"/>
    </row>
    <row r="310" spans="1:8" s="175" customFormat="1" hidden="1">
      <c r="A310" s="15"/>
      <c r="B310" s="535"/>
      <c r="C310" s="536"/>
      <c r="D310" s="544"/>
      <c r="E310" s="563" t="s">
        <v>22</v>
      </c>
      <c r="F310" s="508">
        <f>F287-F291</f>
        <v>0.43431472778320313</v>
      </c>
      <c r="G310" s="509"/>
      <c r="H310" s="14"/>
    </row>
    <row r="311" spans="1:8" s="175" customFormat="1" hidden="1">
      <c r="A311" s="15"/>
      <c r="B311" s="572"/>
      <c r="C311" s="536"/>
      <c r="D311" s="537"/>
      <c r="E311" s="563" t="s">
        <v>23</v>
      </c>
      <c r="F311" s="508">
        <f>F291-F287</f>
        <v>-0.43431472778320313</v>
      </c>
      <c r="G311" s="509"/>
      <c r="H311" s="14"/>
    </row>
    <row r="312" spans="1:8" s="175" customFormat="1" hidden="1">
      <c r="A312" s="15"/>
      <c r="B312" s="578"/>
      <c r="C312" s="579"/>
      <c r="D312" s="580"/>
      <c r="E312" s="581" t="s">
        <v>58</v>
      </c>
      <c r="F312" s="582">
        <v>0</v>
      </c>
      <c r="G312" s="583"/>
      <c r="H312" s="14"/>
    </row>
    <row r="313" spans="1:8" s="175" customFormat="1">
      <c r="A313" s="15"/>
      <c r="B313" s="584" t="s">
        <v>102</v>
      </c>
      <c r="C313" s="585"/>
      <c r="D313" s="586"/>
      <c r="E313" s="562" t="s">
        <v>102</v>
      </c>
      <c r="F313" s="560"/>
      <c r="G313" s="561"/>
      <c r="H313" s="14"/>
    </row>
    <row r="314" spans="1:8" s="175" customFormat="1">
      <c r="A314" s="15"/>
      <c r="B314" s="504" t="s">
        <v>80</v>
      </c>
      <c r="C314" s="505">
        <v>3493587000</v>
      </c>
      <c r="D314" s="506">
        <v>2306</v>
      </c>
      <c r="E314" s="563" t="s">
        <v>4</v>
      </c>
      <c r="F314" s="564">
        <f>F315+F317</f>
        <v>1471197623</v>
      </c>
      <c r="G314" s="565">
        <f>G315+G318+G327</f>
        <v>2306</v>
      </c>
      <c r="H314" s="14"/>
    </row>
    <row r="315" spans="1:8" s="175" customFormat="1">
      <c r="A315" s="15"/>
      <c r="B315" s="573"/>
      <c r="C315" s="523"/>
      <c r="D315" s="293"/>
      <c r="E315" s="566" t="s">
        <v>228</v>
      </c>
      <c r="F315" s="523">
        <v>8086477</v>
      </c>
      <c r="G315" s="530"/>
      <c r="H315" s="14"/>
    </row>
    <row r="316" spans="1:8" s="175" customFormat="1">
      <c r="A316" s="15"/>
      <c r="B316" s="535"/>
      <c r="C316" s="523"/>
      <c r="D316" s="530"/>
      <c r="E316" s="567" t="s">
        <v>11</v>
      </c>
      <c r="F316" s="523">
        <f>F317</f>
        <v>1463111146</v>
      </c>
      <c r="G316" s="293">
        <f>G317</f>
        <v>2306</v>
      </c>
      <c r="H316" s="14"/>
    </row>
    <row r="317" spans="1:8" s="175" customFormat="1" ht="25.5">
      <c r="A317" s="15"/>
      <c r="B317" s="539"/>
      <c r="C317" s="564"/>
      <c r="D317" s="565"/>
      <c r="E317" s="521" t="s">
        <v>12</v>
      </c>
      <c r="F317" s="523">
        <v>1463111146</v>
      </c>
      <c r="G317" s="530">
        <f>G318</f>
        <v>2306</v>
      </c>
      <c r="H317" s="14"/>
    </row>
    <row r="318" spans="1:8" s="175" customFormat="1">
      <c r="A318" s="15"/>
      <c r="B318" s="542"/>
      <c r="C318" s="564"/>
      <c r="D318" s="565"/>
      <c r="E318" s="568" t="s">
        <v>179</v>
      </c>
      <c r="F318" s="564">
        <f>F319+F335</f>
        <v>1471197622.5656853</v>
      </c>
      <c r="G318" s="565">
        <f>G319+G335</f>
        <v>2306</v>
      </c>
      <c r="H318" s="14"/>
    </row>
    <row r="319" spans="1:8" s="175" customFormat="1">
      <c r="A319" s="15"/>
      <c r="B319" s="575"/>
      <c r="C319" s="523"/>
      <c r="D319" s="293"/>
      <c r="E319" s="982" t="s">
        <v>14</v>
      </c>
      <c r="F319" s="523">
        <f>F320+F323+F328+F326</f>
        <v>1467795610.5656853</v>
      </c>
      <c r="G319" s="293">
        <f>G320+G323+G328+G326</f>
        <v>2306</v>
      </c>
      <c r="H319" s="14"/>
    </row>
    <row r="320" spans="1:8" s="175" customFormat="1">
      <c r="A320" s="15"/>
      <c r="B320" s="572"/>
      <c r="C320" s="523"/>
      <c r="D320" s="530"/>
      <c r="E320" s="521" t="s">
        <v>15</v>
      </c>
      <c r="F320" s="523">
        <f>F321+F322</f>
        <v>135680704.90000001</v>
      </c>
      <c r="G320" s="293">
        <f>G321+G322</f>
        <v>2306</v>
      </c>
      <c r="H320" s="14"/>
    </row>
    <row r="321" spans="1:8" s="175" customFormat="1">
      <c r="A321" s="15"/>
      <c r="B321" s="587"/>
      <c r="C321" s="523"/>
      <c r="D321" s="293"/>
      <c r="E321" s="534" t="s">
        <v>16</v>
      </c>
      <c r="F321" s="523">
        <v>114398360</v>
      </c>
      <c r="G321" s="530"/>
      <c r="H321" s="14"/>
    </row>
    <row r="322" spans="1:8" s="175" customFormat="1" ht="28.5" customHeight="1">
      <c r="A322" s="15"/>
      <c r="B322" s="569"/>
      <c r="C322" s="523"/>
      <c r="D322" s="570"/>
      <c r="E322" s="534" t="s">
        <v>17</v>
      </c>
      <c r="F322" s="523">
        <v>21282344.899999999</v>
      </c>
      <c r="G322" s="530">
        <f>G266</f>
        <v>2306</v>
      </c>
      <c r="H322" s="14"/>
    </row>
    <row r="323" spans="1:8" s="175" customFormat="1">
      <c r="A323" s="15"/>
      <c r="B323" s="569"/>
      <c r="C323" s="523"/>
      <c r="D323" s="570"/>
      <c r="E323" s="571" t="s">
        <v>53</v>
      </c>
      <c r="F323" s="523">
        <f>F324+F325</f>
        <v>1271196335.6656852</v>
      </c>
      <c r="G323" s="293"/>
      <c r="H323" s="14"/>
    </row>
    <row r="324" spans="1:8" s="175" customFormat="1">
      <c r="A324" s="15"/>
      <c r="B324" s="572"/>
      <c r="C324" s="523"/>
      <c r="D324" s="530"/>
      <c r="E324" s="534" t="s">
        <v>18</v>
      </c>
      <c r="F324" s="523">
        <v>1269774949.6656852</v>
      </c>
      <c r="G324" s="530"/>
      <c r="H324" s="14"/>
    </row>
    <row r="325" spans="1:8" s="175" customFormat="1">
      <c r="A325" s="15"/>
      <c r="B325" s="572"/>
      <c r="C325" s="523"/>
      <c r="D325" s="530"/>
      <c r="E325" s="534" t="s">
        <v>229</v>
      </c>
      <c r="F325" s="523">
        <v>1421386</v>
      </c>
      <c r="G325" s="530"/>
      <c r="H325" s="14"/>
    </row>
    <row r="326" spans="1:8" s="175" customFormat="1" ht="25.5">
      <c r="A326" s="15"/>
      <c r="B326" s="572"/>
      <c r="C326" s="523"/>
      <c r="D326" s="530"/>
      <c r="E326" s="521" t="s">
        <v>43</v>
      </c>
      <c r="F326" s="523">
        <f>F327</f>
        <v>381341</v>
      </c>
      <c r="G326" s="293"/>
      <c r="H326" s="14"/>
    </row>
    <row r="327" spans="1:8" s="175" customFormat="1">
      <c r="A327" s="15"/>
      <c r="B327" s="573"/>
      <c r="C327" s="536"/>
      <c r="D327" s="544"/>
      <c r="E327" s="534" t="s">
        <v>44</v>
      </c>
      <c r="F327" s="523">
        <v>381341</v>
      </c>
      <c r="G327" s="530"/>
      <c r="H327" s="14"/>
    </row>
    <row r="328" spans="1:8" s="175" customFormat="1" ht="25.5">
      <c r="A328" s="15"/>
      <c r="B328" s="535"/>
      <c r="C328" s="536"/>
      <c r="D328" s="537"/>
      <c r="E328" s="538" t="s">
        <v>31</v>
      </c>
      <c r="F328" s="523">
        <f>F329+F332</f>
        <v>60537229</v>
      </c>
      <c r="G328" s="293"/>
      <c r="H328" s="14"/>
    </row>
    <row r="329" spans="1:8" s="175" customFormat="1" ht="25.5" hidden="1">
      <c r="A329" s="15"/>
      <c r="B329" s="539"/>
      <c r="C329" s="540"/>
      <c r="D329" s="541"/>
      <c r="E329" s="538" t="s">
        <v>32</v>
      </c>
      <c r="F329" s="523"/>
      <c r="G329" s="293"/>
      <c r="H329" s="14"/>
    </row>
    <row r="330" spans="1:8" s="175" customFormat="1" ht="25.5" hidden="1">
      <c r="A330" s="15"/>
      <c r="B330" s="542"/>
      <c r="C330" s="540"/>
      <c r="D330" s="541"/>
      <c r="E330" s="543" t="s">
        <v>33</v>
      </c>
      <c r="F330" s="523"/>
      <c r="G330" s="293"/>
      <c r="H330" s="14"/>
    </row>
    <row r="331" spans="1:8" s="175" customFormat="1" ht="38.25" hidden="1">
      <c r="A331" s="15"/>
      <c r="B331" s="535"/>
      <c r="C331" s="536"/>
      <c r="D331" s="544"/>
      <c r="E331" s="543" t="s">
        <v>34</v>
      </c>
      <c r="F331" s="523"/>
      <c r="G331" s="293"/>
      <c r="H331" s="14"/>
    </row>
    <row r="332" spans="1:8" s="175" customFormat="1" ht="25.5">
      <c r="A332" s="15"/>
      <c r="B332" s="572"/>
      <c r="C332" s="536"/>
      <c r="D332" s="537"/>
      <c r="E332" s="574" t="s">
        <v>38</v>
      </c>
      <c r="F332" s="523">
        <f>F333+F334</f>
        <v>60537229</v>
      </c>
      <c r="G332" s="293"/>
      <c r="H332" s="14"/>
    </row>
    <row r="333" spans="1:8" s="175" customFormat="1" ht="25.5">
      <c r="A333" s="15"/>
      <c r="B333" s="572"/>
      <c r="C333" s="536"/>
      <c r="D333" s="537"/>
      <c r="E333" s="543" t="s">
        <v>51</v>
      </c>
      <c r="F333" s="523">
        <v>2423272</v>
      </c>
      <c r="G333" s="530"/>
      <c r="H333" s="14"/>
    </row>
    <row r="334" spans="1:8" s="175" customFormat="1" ht="51">
      <c r="A334" s="15"/>
      <c r="B334" s="575"/>
      <c r="C334" s="536"/>
      <c r="D334" s="544"/>
      <c r="E334" s="543" t="s">
        <v>90</v>
      </c>
      <c r="F334" s="523">
        <v>58113957</v>
      </c>
      <c r="G334" s="530"/>
      <c r="H334" s="14"/>
    </row>
    <row r="335" spans="1:8" s="175" customFormat="1">
      <c r="A335" s="15"/>
      <c r="B335" s="572"/>
      <c r="C335" s="536"/>
      <c r="D335" s="537"/>
      <c r="E335" s="982" t="s">
        <v>20</v>
      </c>
      <c r="F335" s="523">
        <f>F336</f>
        <v>3402012</v>
      </c>
      <c r="G335" s="576"/>
      <c r="H335" s="14"/>
    </row>
    <row r="336" spans="1:8" s="175" customFormat="1" ht="15.75" thickBot="1">
      <c r="A336" s="15"/>
      <c r="B336" s="572"/>
      <c r="C336" s="536"/>
      <c r="D336" s="537"/>
      <c r="E336" s="521" t="s">
        <v>21</v>
      </c>
      <c r="F336" s="523">
        <v>3402012</v>
      </c>
      <c r="G336" s="293"/>
      <c r="H336" s="14"/>
    </row>
    <row r="337" spans="1:9" s="175" customFormat="1" ht="15.75" hidden="1" thickBot="1">
      <c r="A337" s="15"/>
      <c r="B337" s="535"/>
      <c r="C337" s="536"/>
      <c r="D337" s="544"/>
      <c r="E337" s="563" t="s">
        <v>22</v>
      </c>
      <c r="F337" s="508">
        <f>F314-F318</f>
        <v>0.43431472778320313</v>
      </c>
      <c r="G337" s="509"/>
      <c r="H337" s="14"/>
    </row>
    <row r="338" spans="1:9" s="175" customFormat="1" ht="15.75" hidden="1" thickBot="1">
      <c r="A338" s="15"/>
      <c r="B338" s="572"/>
      <c r="C338" s="536"/>
      <c r="D338" s="537"/>
      <c r="E338" s="563" t="s">
        <v>23</v>
      </c>
      <c r="F338" s="508">
        <f>F318-F314</f>
        <v>-0.43431472778320313</v>
      </c>
      <c r="G338" s="509"/>
      <c r="H338" s="14"/>
    </row>
    <row r="339" spans="1:9" s="175" customFormat="1" ht="15.75" hidden="1" thickBot="1">
      <c r="A339" s="15"/>
      <c r="B339" s="578"/>
      <c r="C339" s="579"/>
      <c r="D339" s="580"/>
      <c r="E339" s="581" t="s">
        <v>58</v>
      </c>
      <c r="F339" s="582">
        <v>0</v>
      </c>
      <c r="G339" s="583"/>
      <c r="H339" s="14"/>
    </row>
    <row r="340" spans="1:9" s="981" customFormat="1" ht="46.5" customHeight="1" thickBot="1">
      <c r="A340" s="954"/>
      <c r="B340" s="1056" t="s">
        <v>328</v>
      </c>
      <c r="C340" s="1057"/>
      <c r="D340" s="1057"/>
      <c r="E340" s="1057"/>
      <c r="F340" s="1057"/>
      <c r="G340" s="1058"/>
      <c r="H340" s="14"/>
    </row>
    <row r="341" spans="1:9" s="981" customFormat="1" ht="15.75" customHeight="1">
      <c r="A341" s="954"/>
      <c r="B341" s="375"/>
      <c r="C341" s="375"/>
      <c r="D341" s="375"/>
      <c r="E341" s="375"/>
      <c r="F341" s="375"/>
      <c r="G341" s="375"/>
      <c r="H341" s="14"/>
    </row>
    <row r="342" spans="1:9" s="175" customFormat="1" ht="15.75">
      <c r="A342" s="15"/>
      <c r="B342" s="56" t="s">
        <v>293</v>
      </c>
      <c r="C342" s="20"/>
      <c r="D342" s="20"/>
      <c r="E342" s="20"/>
      <c r="F342" s="588"/>
      <c r="G342" s="20"/>
      <c r="H342" s="14"/>
    </row>
    <row r="343" spans="1:9" s="981" customFormat="1" ht="15.75" customHeight="1" thickBot="1">
      <c r="A343" s="954"/>
      <c r="B343" s="375"/>
      <c r="C343" s="375"/>
      <c r="D343" s="375"/>
      <c r="E343" s="375"/>
      <c r="F343" s="375"/>
      <c r="G343" s="375"/>
      <c r="H343" s="14"/>
    </row>
    <row r="344" spans="1:9" s="175" customFormat="1">
      <c r="A344" s="979">
        <f>A232+1</f>
        <v>23</v>
      </c>
      <c r="B344" s="490"/>
      <c r="C344" s="491"/>
      <c r="D344" s="492"/>
      <c r="E344" s="493" t="s">
        <v>225</v>
      </c>
      <c r="F344" s="494"/>
      <c r="G344" s="73"/>
      <c r="H344" s="14" t="s">
        <v>41</v>
      </c>
    </row>
    <row r="345" spans="1:9" s="175" customFormat="1">
      <c r="A345" s="15"/>
      <c r="B345" s="495" t="s">
        <v>39</v>
      </c>
      <c r="C345" s="382"/>
      <c r="D345" s="385"/>
      <c r="E345" s="496" t="s">
        <v>3</v>
      </c>
      <c r="F345" s="391"/>
      <c r="G345" s="497"/>
      <c r="H345" s="14"/>
    </row>
    <row r="346" spans="1:9" s="175" customFormat="1">
      <c r="A346" s="15"/>
      <c r="B346" s="498" t="s">
        <v>49</v>
      </c>
      <c r="C346" s="499"/>
      <c r="D346" s="500"/>
      <c r="E346" s="501" t="s">
        <v>232</v>
      </c>
      <c r="F346" s="502"/>
      <c r="G346" s="503"/>
      <c r="H346" s="14"/>
    </row>
    <row r="347" spans="1:9" s="175" customFormat="1">
      <c r="A347" s="15"/>
      <c r="B347" s="504" t="s">
        <v>80</v>
      </c>
      <c r="C347" s="505">
        <v>3067525000</v>
      </c>
      <c r="D347" s="506">
        <v>76</v>
      </c>
      <c r="E347" s="507" t="s">
        <v>227</v>
      </c>
      <c r="F347" s="508">
        <f>F348+F349</f>
        <v>854005</v>
      </c>
      <c r="G347" s="509">
        <f>G348+G349</f>
        <v>76</v>
      </c>
      <c r="H347" s="14"/>
    </row>
    <row r="348" spans="1:9" s="175" customFormat="1">
      <c r="A348" s="15"/>
      <c r="B348" s="510"/>
      <c r="C348" s="511"/>
      <c r="D348" s="512"/>
      <c r="E348" s="513" t="s">
        <v>85</v>
      </c>
      <c r="F348" s="514">
        <v>157848</v>
      </c>
      <c r="G348" s="515"/>
      <c r="H348" s="14"/>
    </row>
    <row r="349" spans="1:9" s="175" customFormat="1">
      <c r="A349" s="15"/>
      <c r="B349" s="516"/>
      <c r="C349" s="505"/>
      <c r="D349" s="512"/>
      <c r="E349" s="517" t="s">
        <v>11</v>
      </c>
      <c r="F349" s="514">
        <f>F350</f>
        <v>696157</v>
      </c>
      <c r="G349" s="515">
        <f>G350</f>
        <v>76</v>
      </c>
      <c r="H349" s="14"/>
    </row>
    <row r="350" spans="1:9" s="175" customFormat="1" ht="25.5">
      <c r="A350" s="15"/>
      <c r="B350" s="518"/>
      <c r="C350" s="519"/>
      <c r="D350" s="520"/>
      <c r="E350" s="521" t="s">
        <v>12</v>
      </c>
      <c r="F350" s="514">
        <v>696157</v>
      </c>
      <c r="G350" s="515">
        <f>G351</f>
        <v>76</v>
      </c>
      <c r="H350" s="14"/>
    </row>
    <row r="351" spans="1:9" s="175" customFormat="1">
      <c r="A351" s="15"/>
      <c r="B351" s="522"/>
      <c r="C351" s="523"/>
      <c r="D351" s="293"/>
      <c r="E351" s="524" t="s">
        <v>179</v>
      </c>
      <c r="F351" s="508">
        <f>F352+F360</f>
        <v>854005</v>
      </c>
      <c r="G351" s="509">
        <f>G352+G360</f>
        <v>76</v>
      </c>
      <c r="H351" s="14"/>
      <c r="I351" s="980"/>
    </row>
    <row r="352" spans="1:9" s="175" customFormat="1">
      <c r="A352" s="15"/>
      <c r="B352" s="525"/>
      <c r="C352" s="523"/>
      <c r="D352" s="293"/>
      <c r="E352" s="526" t="s">
        <v>14</v>
      </c>
      <c r="F352" s="527">
        <f>F353</f>
        <v>853929</v>
      </c>
      <c r="G352" s="528">
        <f>G353+G356</f>
        <v>76</v>
      </c>
      <c r="H352" s="14"/>
    </row>
    <row r="353" spans="1:8" s="175" customFormat="1">
      <c r="A353" s="15"/>
      <c r="B353" s="529"/>
      <c r="C353" s="523"/>
      <c r="D353" s="530"/>
      <c r="E353" s="521" t="s">
        <v>15</v>
      </c>
      <c r="F353" s="527">
        <f>F354+F355</f>
        <v>853929</v>
      </c>
      <c r="G353" s="528">
        <f>G354+G355</f>
        <v>76</v>
      </c>
      <c r="H353" s="14"/>
    </row>
    <row r="354" spans="1:8" s="175" customFormat="1">
      <c r="A354" s="15"/>
      <c r="B354" s="531"/>
      <c r="C354" s="532"/>
      <c r="D354" s="533"/>
      <c r="E354" s="534" t="s">
        <v>16</v>
      </c>
      <c r="F354" s="514">
        <v>394388</v>
      </c>
      <c r="G354" s="515"/>
      <c r="H354" s="14"/>
    </row>
    <row r="355" spans="1:8" s="175" customFormat="1">
      <c r="A355" s="15"/>
      <c r="B355" s="535"/>
      <c r="C355" s="536"/>
      <c r="D355" s="533"/>
      <c r="E355" s="534" t="s">
        <v>17</v>
      </c>
      <c r="F355" s="514">
        <v>459541</v>
      </c>
      <c r="G355" s="528">
        <v>76</v>
      </c>
      <c r="H355" s="14"/>
    </row>
    <row r="356" spans="1:8" s="175" customFormat="1" ht="25.5" hidden="1">
      <c r="A356" s="15"/>
      <c r="B356" s="535"/>
      <c r="C356" s="536"/>
      <c r="D356" s="537"/>
      <c r="E356" s="538" t="s">
        <v>31</v>
      </c>
      <c r="F356" s="523"/>
      <c r="G356" s="293">
        <f>G357</f>
        <v>0</v>
      </c>
      <c r="H356" s="14"/>
    </row>
    <row r="357" spans="1:8" s="175" customFormat="1" ht="25.5" hidden="1">
      <c r="A357" s="15"/>
      <c r="B357" s="539"/>
      <c r="C357" s="540"/>
      <c r="D357" s="541"/>
      <c r="E357" s="538" t="s">
        <v>32</v>
      </c>
      <c r="F357" s="523"/>
      <c r="G357" s="293">
        <f>G358</f>
        <v>0</v>
      </c>
      <c r="H357" s="14"/>
    </row>
    <row r="358" spans="1:8" s="175" customFormat="1" ht="25.5" hidden="1">
      <c r="A358" s="15"/>
      <c r="B358" s="542"/>
      <c r="C358" s="540"/>
      <c r="D358" s="541"/>
      <c r="E358" s="543" t="s">
        <v>33</v>
      </c>
      <c r="F358" s="523"/>
      <c r="G358" s="293">
        <f>G359</f>
        <v>0</v>
      </c>
      <c r="H358" s="14"/>
    </row>
    <row r="359" spans="1:8" s="175" customFormat="1" ht="27" hidden="1" customHeight="1">
      <c r="A359" s="15"/>
      <c r="B359" s="535"/>
      <c r="C359" s="536"/>
      <c r="D359" s="544"/>
      <c r="E359" s="543" t="s">
        <v>34</v>
      </c>
      <c r="F359" s="523"/>
      <c r="G359" s="293">
        <v>0</v>
      </c>
      <c r="H359" s="14"/>
    </row>
    <row r="360" spans="1:8" s="175" customFormat="1">
      <c r="A360" s="15"/>
      <c r="B360" s="545"/>
      <c r="C360" s="546"/>
      <c r="D360" s="547"/>
      <c r="E360" s="526" t="s">
        <v>20</v>
      </c>
      <c r="F360" s="527">
        <f>F361</f>
        <v>76</v>
      </c>
      <c r="G360" s="528"/>
      <c r="H360" s="14"/>
    </row>
    <row r="361" spans="1:8" s="175" customFormat="1" ht="15.75" thickBot="1">
      <c r="A361" s="15"/>
      <c r="B361" s="548"/>
      <c r="C361" s="549"/>
      <c r="D361" s="550"/>
      <c r="E361" s="551" t="s">
        <v>21</v>
      </c>
      <c r="F361" s="552">
        <v>76</v>
      </c>
      <c r="G361" s="553"/>
      <c r="H361" s="14"/>
    </row>
    <row r="362" spans="1:8" s="981" customFormat="1" ht="45" customHeight="1" thickBot="1">
      <c r="A362" s="954"/>
      <c r="B362" s="1083" t="s">
        <v>329</v>
      </c>
      <c r="C362" s="1081"/>
      <c r="D362" s="1081"/>
      <c r="E362" s="1081"/>
      <c r="F362" s="1081"/>
      <c r="G362" s="1082"/>
      <c r="H362" s="14"/>
    </row>
    <row r="363" spans="1:8" s="175" customFormat="1">
      <c r="A363" s="15"/>
      <c r="B363" s="366"/>
      <c r="C363" s="360"/>
      <c r="D363" s="360"/>
      <c r="E363" s="359"/>
      <c r="F363" s="359"/>
      <c r="G363" s="359"/>
      <c r="H363" s="14"/>
    </row>
    <row r="364" spans="1:8" s="981" customFormat="1" ht="15" customHeight="1">
      <c r="A364" s="954"/>
      <c r="B364" s="56" t="s">
        <v>294</v>
      </c>
      <c r="C364" s="375"/>
      <c r="D364" s="375"/>
      <c r="E364" s="375"/>
      <c r="F364" s="375"/>
      <c r="G364" s="375"/>
      <c r="H364" s="14"/>
    </row>
    <row r="365" spans="1:8" s="175" customFormat="1" ht="15.75" thickBot="1">
      <c r="A365" s="15"/>
      <c r="B365" s="60"/>
      <c r="C365" s="62"/>
      <c r="D365" s="62"/>
      <c r="E365" s="56"/>
      <c r="F365" s="13"/>
      <c r="G365" s="62"/>
      <c r="H365" s="14"/>
    </row>
    <row r="366" spans="1:8" s="175" customFormat="1">
      <c r="A366" s="979">
        <f>A344</f>
        <v>23</v>
      </c>
      <c r="B366" s="490"/>
      <c r="C366" s="491"/>
      <c r="D366" s="492"/>
      <c r="E366" s="554" t="s">
        <v>225</v>
      </c>
      <c r="F366" s="555"/>
      <c r="G366" s="556"/>
      <c r="H366" s="14" t="s">
        <v>41</v>
      </c>
    </row>
    <row r="367" spans="1:8" s="175" customFormat="1">
      <c r="A367" s="15"/>
      <c r="B367" s="495" t="s">
        <v>39</v>
      </c>
      <c r="C367" s="382"/>
      <c r="D367" s="385"/>
      <c r="E367" s="557" t="s">
        <v>42</v>
      </c>
      <c r="F367" s="384"/>
      <c r="G367" s="558"/>
      <c r="H367" s="14"/>
    </row>
    <row r="368" spans="1:8" s="175" customFormat="1">
      <c r="A368" s="15"/>
      <c r="B368" s="495"/>
      <c r="C368" s="382"/>
      <c r="D368" s="385"/>
      <c r="E368" s="559" t="s">
        <v>84</v>
      </c>
      <c r="F368" s="560"/>
      <c r="G368" s="561"/>
      <c r="H368" s="14"/>
    </row>
    <row r="369" spans="1:9" s="175" customFormat="1">
      <c r="A369" s="15"/>
      <c r="B369" s="498" t="s">
        <v>49</v>
      </c>
      <c r="C369" s="499"/>
      <c r="D369" s="500"/>
      <c r="E369" s="562" t="s">
        <v>49</v>
      </c>
      <c r="F369" s="560"/>
      <c r="G369" s="561"/>
      <c r="H369" s="14"/>
    </row>
    <row r="370" spans="1:9" s="175" customFormat="1">
      <c r="A370" s="15"/>
      <c r="B370" s="504" t="s">
        <v>80</v>
      </c>
      <c r="C370" s="505">
        <v>3067525000</v>
      </c>
      <c r="D370" s="506">
        <v>76</v>
      </c>
      <c r="E370" s="563" t="s">
        <v>4</v>
      </c>
      <c r="F370" s="564">
        <f>F371+F373</f>
        <v>1510198632</v>
      </c>
      <c r="G370" s="565">
        <f>G371+G374+G383</f>
        <v>76</v>
      </c>
      <c r="H370" s="14"/>
    </row>
    <row r="371" spans="1:9" s="175" customFormat="1">
      <c r="A371" s="15"/>
      <c r="B371" s="516"/>
      <c r="C371" s="505"/>
      <c r="D371" s="512"/>
      <c r="E371" s="566" t="s">
        <v>228</v>
      </c>
      <c r="F371" s="523">
        <v>15086477</v>
      </c>
      <c r="G371" s="530"/>
      <c r="H371" s="14"/>
    </row>
    <row r="372" spans="1:9" s="175" customFormat="1">
      <c r="A372" s="15"/>
      <c r="B372" s="518"/>
      <c r="C372" s="519"/>
      <c r="D372" s="520"/>
      <c r="E372" s="567" t="s">
        <v>11</v>
      </c>
      <c r="F372" s="523">
        <f>F373</f>
        <v>1495112155</v>
      </c>
      <c r="G372" s="293">
        <f>G373</f>
        <v>76</v>
      </c>
      <c r="H372" s="14"/>
    </row>
    <row r="373" spans="1:9" s="175" customFormat="1" ht="25.5">
      <c r="A373" s="15"/>
      <c r="B373" s="522"/>
      <c r="C373" s="523"/>
      <c r="D373" s="293"/>
      <c r="E373" s="521" t="s">
        <v>12</v>
      </c>
      <c r="F373" s="523">
        <v>1495112155</v>
      </c>
      <c r="G373" s="530">
        <f>G374</f>
        <v>76</v>
      </c>
      <c r="H373" s="14"/>
    </row>
    <row r="374" spans="1:9" s="175" customFormat="1">
      <c r="A374" s="15"/>
      <c r="B374" s="525"/>
      <c r="C374" s="523"/>
      <c r="D374" s="293"/>
      <c r="E374" s="568" t="s">
        <v>179</v>
      </c>
      <c r="F374" s="564">
        <f>F375+F391</f>
        <v>1483427790.5656853</v>
      </c>
      <c r="G374" s="565">
        <f>G375+G391</f>
        <v>76</v>
      </c>
      <c r="H374" s="14"/>
      <c r="I374" s="980"/>
    </row>
    <row r="375" spans="1:9" s="175" customFormat="1">
      <c r="A375" s="15"/>
      <c r="B375" s="529"/>
      <c r="C375" s="523"/>
      <c r="D375" s="530"/>
      <c r="E375" s="982" t="s">
        <v>14</v>
      </c>
      <c r="F375" s="523">
        <f>F376+F379+F384+F382</f>
        <v>1474981240.5656853</v>
      </c>
      <c r="G375" s="293">
        <f>G376+G379+G384+G382</f>
        <v>76</v>
      </c>
      <c r="H375" s="14"/>
    </row>
    <row r="376" spans="1:9" s="175" customFormat="1">
      <c r="A376" s="15"/>
      <c r="B376" s="531"/>
      <c r="C376" s="532"/>
      <c r="D376" s="533"/>
      <c r="E376" s="521" t="s">
        <v>15</v>
      </c>
      <c r="F376" s="523">
        <f>F377+F378</f>
        <v>136125263.90000001</v>
      </c>
      <c r="G376" s="293">
        <f>G377+G378</f>
        <v>76</v>
      </c>
      <c r="H376" s="14"/>
    </row>
    <row r="377" spans="1:9" s="175" customFormat="1">
      <c r="A377" s="15"/>
      <c r="B377" s="535"/>
      <c r="C377" s="536"/>
      <c r="D377" s="533"/>
      <c r="E377" s="534" t="s">
        <v>16</v>
      </c>
      <c r="F377" s="523">
        <v>115052951</v>
      </c>
      <c r="G377" s="530"/>
      <c r="H377" s="14"/>
    </row>
    <row r="378" spans="1:9" s="175" customFormat="1">
      <c r="A378" s="15"/>
      <c r="B378" s="569"/>
      <c r="C378" s="523"/>
      <c r="D378" s="570"/>
      <c r="E378" s="534" t="s">
        <v>17</v>
      </c>
      <c r="F378" s="523">
        <v>21072312.899999999</v>
      </c>
      <c r="G378" s="530">
        <f>G355</f>
        <v>76</v>
      </c>
      <c r="H378" s="14"/>
    </row>
    <row r="379" spans="1:9" s="175" customFormat="1">
      <c r="A379" s="15"/>
      <c r="B379" s="569"/>
      <c r="C379" s="523"/>
      <c r="D379" s="570"/>
      <c r="E379" s="571" t="s">
        <v>53</v>
      </c>
      <c r="F379" s="523">
        <f>F380+F381</f>
        <v>1279900606.6656852</v>
      </c>
      <c r="G379" s="293"/>
      <c r="H379" s="14"/>
    </row>
    <row r="380" spans="1:9" s="175" customFormat="1">
      <c r="A380" s="15"/>
      <c r="B380" s="572"/>
      <c r="C380" s="523"/>
      <c r="D380" s="530"/>
      <c r="E380" s="534" t="s">
        <v>18</v>
      </c>
      <c r="F380" s="523">
        <v>1278029220.6656852</v>
      </c>
      <c r="G380" s="530"/>
      <c r="H380" s="14"/>
    </row>
    <row r="381" spans="1:9" s="175" customFormat="1">
      <c r="A381" s="15"/>
      <c r="B381" s="572"/>
      <c r="C381" s="523"/>
      <c r="D381" s="530"/>
      <c r="E381" s="534" t="s">
        <v>229</v>
      </c>
      <c r="F381" s="523">
        <v>1871386</v>
      </c>
      <c r="G381" s="530"/>
      <c r="H381" s="14"/>
    </row>
    <row r="382" spans="1:9" s="175" customFormat="1" ht="25.5">
      <c r="A382" s="15"/>
      <c r="B382" s="572"/>
      <c r="C382" s="523"/>
      <c r="D382" s="530"/>
      <c r="E382" s="521" t="s">
        <v>43</v>
      </c>
      <c r="F382" s="523">
        <f>F383</f>
        <v>381341</v>
      </c>
      <c r="G382" s="293"/>
      <c r="H382" s="14"/>
    </row>
    <row r="383" spans="1:9" s="175" customFormat="1">
      <c r="A383" s="15"/>
      <c r="B383" s="573"/>
      <c r="C383" s="536"/>
      <c r="D383" s="544"/>
      <c r="E383" s="534" t="s">
        <v>44</v>
      </c>
      <c r="F383" s="523">
        <v>381341</v>
      </c>
      <c r="G383" s="530"/>
      <c r="H383" s="14"/>
    </row>
    <row r="384" spans="1:9" s="175" customFormat="1" ht="25.5">
      <c r="A384" s="15"/>
      <c r="B384" s="535"/>
      <c r="C384" s="536"/>
      <c r="D384" s="537"/>
      <c r="E384" s="538" t="s">
        <v>31</v>
      </c>
      <c r="F384" s="523">
        <f>F385+F388</f>
        <v>58574029</v>
      </c>
      <c r="G384" s="293"/>
      <c r="H384" s="14"/>
    </row>
    <row r="385" spans="1:8" s="175" customFormat="1" ht="25.5" hidden="1">
      <c r="A385" s="15"/>
      <c r="B385" s="539"/>
      <c r="C385" s="540"/>
      <c r="D385" s="541"/>
      <c r="E385" s="538" t="s">
        <v>32</v>
      </c>
      <c r="F385" s="523">
        <v>0</v>
      </c>
      <c r="G385" s="293"/>
      <c r="H385" s="14"/>
    </row>
    <row r="386" spans="1:8" s="175" customFormat="1" ht="25.5" hidden="1">
      <c r="A386" s="15"/>
      <c r="B386" s="542"/>
      <c r="C386" s="540"/>
      <c r="D386" s="541"/>
      <c r="E386" s="543" t="s">
        <v>33</v>
      </c>
      <c r="F386" s="523">
        <v>0</v>
      </c>
      <c r="G386" s="293"/>
      <c r="H386" s="14"/>
    </row>
    <row r="387" spans="1:8" s="175" customFormat="1" ht="33" hidden="1" customHeight="1">
      <c r="A387" s="15"/>
      <c r="B387" s="535"/>
      <c r="C387" s="536"/>
      <c r="D387" s="544"/>
      <c r="E387" s="543" t="s">
        <v>34</v>
      </c>
      <c r="F387" s="523">
        <v>0</v>
      </c>
      <c r="G387" s="293"/>
      <c r="H387" s="14"/>
    </row>
    <row r="388" spans="1:8" s="175" customFormat="1" ht="25.5">
      <c r="A388" s="15"/>
      <c r="B388" s="572"/>
      <c r="C388" s="536"/>
      <c r="D388" s="537"/>
      <c r="E388" s="574" t="s">
        <v>38</v>
      </c>
      <c r="F388" s="523">
        <f>F389+F390</f>
        <v>58574029</v>
      </c>
      <c r="G388" s="293"/>
      <c r="H388" s="14"/>
    </row>
    <row r="389" spans="1:8" s="175" customFormat="1" ht="25.5">
      <c r="A389" s="15"/>
      <c r="B389" s="572"/>
      <c r="C389" s="536"/>
      <c r="D389" s="537"/>
      <c r="E389" s="543" t="s">
        <v>51</v>
      </c>
      <c r="F389" s="523">
        <v>2423272</v>
      </c>
      <c r="G389" s="530"/>
      <c r="H389" s="14"/>
    </row>
    <row r="390" spans="1:8" s="175" customFormat="1" ht="51">
      <c r="A390" s="15"/>
      <c r="B390" s="575"/>
      <c r="C390" s="536"/>
      <c r="D390" s="544"/>
      <c r="E390" s="543" t="s">
        <v>90</v>
      </c>
      <c r="F390" s="523">
        <v>56150757</v>
      </c>
      <c r="G390" s="530"/>
      <c r="H390" s="14"/>
    </row>
    <row r="391" spans="1:8" s="175" customFormat="1">
      <c r="A391" s="15"/>
      <c r="B391" s="572"/>
      <c r="C391" s="536"/>
      <c r="D391" s="537"/>
      <c r="E391" s="982" t="s">
        <v>20</v>
      </c>
      <c r="F391" s="523">
        <f>F392</f>
        <v>8446550</v>
      </c>
      <c r="G391" s="576"/>
      <c r="H391" s="14"/>
    </row>
    <row r="392" spans="1:8" s="175" customFormat="1">
      <c r="A392" s="15"/>
      <c r="B392" s="572"/>
      <c r="C392" s="536"/>
      <c r="D392" s="537"/>
      <c r="E392" s="521" t="s">
        <v>21</v>
      </c>
      <c r="F392" s="523">
        <v>8446550</v>
      </c>
      <c r="G392" s="293"/>
      <c r="H392" s="14"/>
    </row>
    <row r="393" spans="1:8" s="175" customFormat="1">
      <c r="A393" s="15"/>
      <c r="B393" s="535"/>
      <c r="C393" s="536"/>
      <c r="D393" s="544"/>
      <c r="E393" s="563" t="s">
        <v>22</v>
      </c>
      <c r="F393" s="508">
        <f>F370-F374</f>
        <v>26770841.434314728</v>
      </c>
      <c r="G393" s="509"/>
      <c r="H393" s="14"/>
    </row>
    <row r="394" spans="1:8" s="175" customFormat="1">
      <c r="A394" s="15"/>
      <c r="B394" s="572"/>
      <c r="C394" s="536"/>
      <c r="D394" s="537"/>
      <c r="E394" s="563" t="s">
        <v>23</v>
      </c>
      <c r="F394" s="508">
        <f>F374-F370</f>
        <v>-26770841.434314728</v>
      </c>
      <c r="G394" s="509"/>
      <c r="H394" s="14"/>
    </row>
    <row r="395" spans="1:8" s="175" customFormat="1">
      <c r="A395" s="15"/>
      <c r="B395" s="577"/>
      <c r="C395" s="536"/>
      <c r="D395" s="544"/>
      <c r="E395" s="521" t="s">
        <v>24</v>
      </c>
      <c r="F395" s="527">
        <f>F396</f>
        <v>832150</v>
      </c>
      <c r="G395" s="528"/>
      <c r="H395" s="14"/>
    </row>
    <row r="396" spans="1:8" s="175" customFormat="1" ht="38.25">
      <c r="A396" s="15"/>
      <c r="B396" s="577"/>
      <c r="C396" s="536"/>
      <c r="D396" s="544"/>
      <c r="E396" s="521" t="s">
        <v>25</v>
      </c>
      <c r="F396" s="527">
        <v>832150</v>
      </c>
      <c r="G396" s="528"/>
      <c r="H396" s="14"/>
    </row>
    <row r="397" spans="1:8" s="175" customFormat="1">
      <c r="A397" s="15"/>
      <c r="B397" s="578"/>
      <c r="C397" s="579"/>
      <c r="D397" s="580"/>
      <c r="E397" s="581" t="s">
        <v>58</v>
      </c>
      <c r="F397" s="582">
        <v>-27602991</v>
      </c>
      <c r="G397" s="583"/>
      <c r="H397" s="14"/>
    </row>
    <row r="398" spans="1:8" s="175" customFormat="1">
      <c r="A398" s="15"/>
      <c r="B398" s="584" t="s">
        <v>93</v>
      </c>
      <c r="C398" s="585"/>
      <c r="D398" s="586"/>
      <c r="E398" s="562" t="s">
        <v>93</v>
      </c>
      <c r="F398" s="560"/>
      <c r="G398" s="561"/>
      <c r="H398" s="14"/>
    </row>
    <row r="399" spans="1:8" s="175" customFormat="1">
      <c r="A399" s="15"/>
      <c r="B399" s="504" t="s">
        <v>80</v>
      </c>
      <c r="C399" s="505">
        <v>3291845000</v>
      </c>
      <c r="D399" s="506">
        <v>76</v>
      </c>
      <c r="E399" s="563" t="s">
        <v>4</v>
      </c>
      <c r="F399" s="564">
        <f>F400+F402</f>
        <v>1470504847</v>
      </c>
      <c r="G399" s="565">
        <f>G400+G403+G412</f>
        <v>76</v>
      </c>
      <c r="H399" s="14"/>
    </row>
    <row r="400" spans="1:8" s="175" customFormat="1">
      <c r="A400" s="15"/>
      <c r="B400" s="573"/>
      <c r="C400" s="523"/>
      <c r="D400" s="293"/>
      <c r="E400" s="566" t="s">
        <v>228</v>
      </c>
      <c r="F400" s="523">
        <v>8086477</v>
      </c>
      <c r="G400" s="530"/>
      <c r="H400" s="14"/>
    </row>
    <row r="401" spans="1:8" s="175" customFormat="1">
      <c r="A401" s="15"/>
      <c r="B401" s="535"/>
      <c r="C401" s="523"/>
      <c r="D401" s="530"/>
      <c r="E401" s="567" t="s">
        <v>11</v>
      </c>
      <c r="F401" s="523">
        <f>F402</f>
        <v>1462418370</v>
      </c>
      <c r="G401" s="293">
        <f>G402</f>
        <v>76</v>
      </c>
      <c r="H401" s="14"/>
    </row>
    <row r="402" spans="1:8" s="175" customFormat="1" ht="25.5">
      <c r="A402" s="15"/>
      <c r="B402" s="539"/>
      <c r="C402" s="564"/>
      <c r="D402" s="565"/>
      <c r="E402" s="521" t="s">
        <v>12</v>
      </c>
      <c r="F402" s="523">
        <v>1462418370</v>
      </c>
      <c r="G402" s="530">
        <f>G403</f>
        <v>76</v>
      </c>
      <c r="H402" s="14"/>
    </row>
    <row r="403" spans="1:8" s="175" customFormat="1">
      <c r="A403" s="15"/>
      <c r="B403" s="542"/>
      <c r="C403" s="564"/>
      <c r="D403" s="565"/>
      <c r="E403" s="568" t="s">
        <v>179</v>
      </c>
      <c r="F403" s="564">
        <f>F404+F420</f>
        <v>1470504846.5656853</v>
      </c>
      <c r="G403" s="565">
        <f>G404+G420</f>
        <v>76</v>
      </c>
      <c r="H403" s="14"/>
    </row>
    <row r="404" spans="1:8" s="175" customFormat="1">
      <c r="A404" s="15"/>
      <c r="B404" s="575"/>
      <c r="C404" s="523"/>
      <c r="D404" s="293"/>
      <c r="E404" s="982" t="s">
        <v>14</v>
      </c>
      <c r="F404" s="523">
        <f>F405+F408+F413+F411</f>
        <v>1466836956.5656853</v>
      </c>
      <c r="G404" s="293">
        <f>G405+G408+G413+G411</f>
        <v>76</v>
      </c>
      <c r="H404" s="14"/>
    </row>
    <row r="405" spans="1:8" s="175" customFormat="1">
      <c r="A405" s="15"/>
      <c r="B405" s="572"/>
      <c r="C405" s="523"/>
      <c r="D405" s="530"/>
      <c r="E405" s="521" t="s">
        <v>15</v>
      </c>
      <c r="F405" s="523">
        <f>F406+F407</f>
        <v>135714826.90000001</v>
      </c>
      <c r="G405" s="293">
        <f>G406+G407</f>
        <v>76</v>
      </c>
      <c r="H405" s="14"/>
    </row>
    <row r="406" spans="1:8" s="175" customFormat="1">
      <c r="A406" s="15"/>
      <c r="B406" s="587"/>
      <c r="C406" s="523"/>
      <c r="D406" s="293"/>
      <c r="E406" s="534" t="s">
        <v>16</v>
      </c>
      <c r="F406" s="523">
        <v>114651281</v>
      </c>
      <c r="G406" s="530"/>
      <c r="H406" s="14"/>
    </row>
    <row r="407" spans="1:8" s="175" customFormat="1" ht="28.5" customHeight="1">
      <c r="A407" s="15"/>
      <c r="B407" s="569"/>
      <c r="C407" s="523"/>
      <c r="D407" s="570"/>
      <c r="E407" s="534" t="s">
        <v>17</v>
      </c>
      <c r="F407" s="523">
        <v>21063545.899999999</v>
      </c>
      <c r="G407" s="530">
        <f>G378</f>
        <v>76</v>
      </c>
      <c r="H407" s="14"/>
    </row>
    <row r="408" spans="1:8" s="175" customFormat="1">
      <c r="A408" s="15"/>
      <c r="B408" s="569"/>
      <c r="C408" s="523"/>
      <c r="D408" s="570"/>
      <c r="E408" s="571" t="s">
        <v>53</v>
      </c>
      <c r="F408" s="523">
        <f>F409+F410</f>
        <v>1271164378.6656852</v>
      </c>
      <c r="G408" s="293"/>
      <c r="H408" s="14"/>
    </row>
    <row r="409" spans="1:8" s="175" customFormat="1">
      <c r="A409" s="15"/>
      <c r="B409" s="572"/>
      <c r="C409" s="523"/>
      <c r="D409" s="530"/>
      <c r="E409" s="534" t="s">
        <v>18</v>
      </c>
      <c r="F409" s="523">
        <v>1269742992.6656852</v>
      </c>
      <c r="G409" s="530"/>
      <c r="H409" s="14"/>
    </row>
    <row r="410" spans="1:8" s="175" customFormat="1">
      <c r="A410" s="15"/>
      <c r="B410" s="572"/>
      <c r="C410" s="523"/>
      <c r="D410" s="530"/>
      <c r="E410" s="534" t="s">
        <v>229</v>
      </c>
      <c r="F410" s="523">
        <v>1421386</v>
      </c>
      <c r="G410" s="530"/>
      <c r="H410" s="14"/>
    </row>
    <row r="411" spans="1:8" s="175" customFormat="1" ht="25.5">
      <c r="A411" s="15"/>
      <c r="B411" s="572"/>
      <c r="C411" s="523"/>
      <c r="D411" s="530"/>
      <c r="E411" s="521" t="s">
        <v>43</v>
      </c>
      <c r="F411" s="523">
        <f>F412</f>
        <v>381341</v>
      </c>
      <c r="G411" s="293"/>
      <c r="H411" s="14"/>
    </row>
    <row r="412" spans="1:8" s="175" customFormat="1">
      <c r="A412" s="15"/>
      <c r="B412" s="573"/>
      <c r="C412" s="536"/>
      <c r="D412" s="544"/>
      <c r="E412" s="534" t="s">
        <v>44</v>
      </c>
      <c r="F412" s="523">
        <v>381341</v>
      </c>
      <c r="G412" s="530"/>
      <c r="H412" s="14"/>
    </row>
    <row r="413" spans="1:8" s="175" customFormat="1" ht="25.5">
      <c r="A413" s="15"/>
      <c r="B413" s="535"/>
      <c r="C413" s="536"/>
      <c r="D413" s="537"/>
      <c r="E413" s="538" t="s">
        <v>31</v>
      </c>
      <c r="F413" s="523">
        <f>F414+F417</f>
        <v>59576410</v>
      </c>
      <c r="G413" s="293"/>
      <c r="H413" s="14"/>
    </row>
    <row r="414" spans="1:8" s="175" customFormat="1" ht="25.5" hidden="1">
      <c r="A414" s="15"/>
      <c r="B414" s="539"/>
      <c r="C414" s="540"/>
      <c r="D414" s="541"/>
      <c r="E414" s="538" t="s">
        <v>32</v>
      </c>
      <c r="F414" s="523"/>
      <c r="G414" s="293"/>
      <c r="H414" s="14"/>
    </row>
    <row r="415" spans="1:8" s="175" customFormat="1" ht="25.5" hidden="1">
      <c r="A415" s="15"/>
      <c r="B415" s="542"/>
      <c r="C415" s="540"/>
      <c r="D415" s="541"/>
      <c r="E415" s="543" t="s">
        <v>33</v>
      </c>
      <c r="F415" s="523"/>
      <c r="G415" s="293"/>
      <c r="H415" s="14"/>
    </row>
    <row r="416" spans="1:8" s="175" customFormat="1" ht="38.25" hidden="1">
      <c r="A416" s="15"/>
      <c r="B416" s="535"/>
      <c r="C416" s="536"/>
      <c r="D416" s="544"/>
      <c r="E416" s="543" t="s">
        <v>34</v>
      </c>
      <c r="F416" s="523"/>
      <c r="G416" s="293"/>
      <c r="H416" s="14"/>
    </row>
    <row r="417" spans="1:8" s="175" customFormat="1" ht="25.5">
      <c r="A417" s="15"/>
      <c r="B417" s="572"/>
      <c r="C417" s="536"/>
      <c r="D417" s="537"/>
      <c r="E417" s="574" t="s">
        <v>38</v>
      </c>
      <c r="F417" s="523">
        <f>F418+F419</f>
        <v>59576410</v>
      </c>
      <c r="G417" s="293"/>
      <c r="H417" s="14"/>
    </row>
    <row r="418" spans="1:8" s="175" customFormat="1" ht="25.5">
      <c r="A418" s="15"/>
      <c r="B418" s="572"/>
      <c r="C418" s="536"/>
      <c r="D418" s="537"/>
      <c r="E418" s="543" t="s">
        <v>51</v>
      </c>
      <c r="F418" s="523">
        <v>2423272</v>
      </c>
      <c r="G418" s="530"/>
      <c r="H418" s="14"/>
    </row>
    <row r="419" spans="1:8" s="175" customFormat="1" ht="51">
      <c r="A419" s="15"/>
      <c r="B419" s="575"/>
      <c r="C419" s="536"/>
      <c r="D419" s="544"/>
      <c r="E419" s="543" t="s">
        <v>90</v>
      </c>
      <c r="F419" s="523">
        <v>57153138</v>
      </c>
      <c r="G419" s="530"/>
      <c r="H419" s="14"/>
    </row>
    <row r="420" spans="1:8" s="175" customFormat="1">
      <c r="A420" s="15"/>
      <c r="B420" s="572"/>
      <c r="C420" s="536"/>
      <c r="D420" s="537"/>
      <c r="E420" s="982" t="s">
        <v>20</v>
      </c>
      <c r="F420" s="523">
        <f>F421</f>
        <v>3667890</v>
      </c>
      <c r="G420" s="576"/>
      <c r="H420" s="14"/>
    </row>
    <row r="421" spans="1:8" s="175" customFormat="1">
      <c r="A421" s="15"/>
      <c r="B421" s="572"/>
      <c r="C421" s="536"/>
      <c r="D421" s="537"/>
      <c r="E421" s="521" t="s">
        <v>21</v>
      </c>
      <c r="F421" s="523">
        <v>3667890</v>
      </c>
      <c r="G421" s="293"/>
      <c r="H421" s="14"/>
    </row>
    <row r="422" spans="1:8" s="175" customFormat="1" hidden="1">
      <c r="A422" s="15"/>
      <c r="B422" s="535"/>
      <c r="C422" s="536"/>
      <c r="D422" s="544"/>
      <c r="E422" s="563" t="s">
        <v>22</v>
      </c>
      <c r="F422" s="508">
        <f>F399-F403</f>
        <v>0.43431472778320313</v>
      </c>
      <c r="G422" s="509"/>
      <c r="H422" s="14"/>
    </row>
    <row r="423" spans="1:8" s="175" customFormat="1" hidden="1">
      <c r="A423" s="15"/>
      <c r="B423" s="572"/>
      <c r="C423" s="536"/>
      <c r="D423" s="537"/>
      <c r="E423" s="563" t="s">
        <v>23</v>
      </c>
      <c r="F423" s="508">
        <f>F403-F399</f>
        <v>-0.43431472778320313</v>
      </c>
      <c r="G423" s="509"/>
      <c r="H423" s="14"/>
    </row>
    <row r="424" spans="1:8" s="175" customFormat="1" hidden="1">
      <c r="A424" s="15"/>
      <c r="B424" s="578"/>
      <c r="C424" s="579"/>
      <c r="D424" s="580"/>
      <c r="E424" s="581" t="s">
        <v>58</v>
      </c>
      <c r="F424" s="582">
        <v>0</v>
      </c>
      <c r="G424" s="583"/>
      <c r="H424" s="14"/>
    </row>
    <row r="425" spans="1:8" s="175" customFormat="1">
      <c r="A425" s="15"/>
      <c r="B425" s="584" t="s">
        <v>102</v>
      </c>
      <c r="C425" s="585"/>
      <c r="D425" s="586"/>
      <c r="E425" s="562" t="s">
        <v>102</v>
      </c>
      <c r="F425" s="560"/>
      <c r="G425" s="561"/>
      <c r="H425" s="14"/>
    </row>
    <row r="426" spans="1:8" s="175" customFormat="1">
      <c r="A426" s="15"/>
      <c r="B426" s="504" t="s">
        <v>80</v>
      </c>
      <c r="C426" s="505">
        <v>3493587000</v>
      </c>
      <c r="D426" s="506">
        <v>76</v>
      </c>
      <c r="E426" s="563" t="s">
        <v>4</v>
      </c>
      <c r="F426" s="564">
        <f>F427+F429</f>
        <v>1471197623</v>
      </c>
      <c r="G426" s="565">
        <f>G427+G430+G439</f>
        <v>76</v>
      </c>
      <c r="H426" s="14"/>
    </row>
    <row r="427" spans="1:8" s="175" customFormat="1">
      <c r="A427" s="15"/>
      <c r="B427" s="573"/>
      <c r="C427" s="523"/>
      <c r="D427" s="293"/>
      <c r="E427" s="566" t="s">
        <v>228</v>
      </c>
      <c r="F427" s="523">
        <v>8086477</v>
      </c>
      <c r="G427" s="530"/>
      <c r="H427" s="14"/>
    </row>
    <row r="428" spans="1:8" s="175" customFormat="1">
      <c r="A428" s="15"/>
      <c r="B428" s="535"/>
      <c r="C428" s="523"/>
      <c r="D428" s="530"/>
      <c r="E428" s="567" t="s">
        <v>11</v>
      </c>
      <c r="F428" s="523">
        <f>F429</f>
        <v>1463111146</v>
      </c>
      <c r="G428" s="293">
        <f>G429</f>
        <v>76</v>
      </c>
      <c r="H428" s="14"/>
    </row>
    <row r="429" spans="1:8" s="175" customFormat="1" ht="25.5">
      <c r="A429" s="15"/>
      <c r="B429" s="539"/>
      <c r="C429" s="564"/>
      <c r="D429" s="565"/>
      <c r="E429" s="521" t="s">
        <v>12</v>
      </c>
      <c r="F429" s="523">
        <v>1463111146</v>
      </c>
      <c r="G429" s="530">
        <f>G430</f>
        <v>76</v>
      </c>
      <c r="H429" s="14"/>
    </row>
    <row r="430" spans="1:8" s="175" customFormat="1">
      <c r="A430" s="15"/>
      <c r="B430" s="542"/>
      <c r="C430" s="564"/>
      <c r="D430" s="565"/>
      <c r="E430" s="568" t="s">
        <v>179</v>
      </c>
      <c r="F430" s="564">
        <f>F431+F447</f>
        <v>1471197622.5656853</v>
      </c>
      <c r="G430" s="565">
        <f>G431+G447</f>
        <v>76</v>
      </c>
      <c r="H430" s="14"/>
    </row>
    <row r="431" spans="1:8" s="175" customFormat="1">
      <c r="A431" s="15"/>
      <c r="B431" s="575"/>
      <c r="C431" s="523"/>
      <c r="D431" s="293"/>
      <c r="E431" s="982" t="s">
        <v>14</v>
      </c>
      <c r="F431" s="523">
        <f>F432+F435+F440+F438</f>
        <v>1467795610.5656853</v>
      </c>
      <c r="G431" s="293">
        <f>G432+G435+G440+G438</f>
        <v>76</v>
      </c>
      <c r="H431" s="14"/>
    </row>
    <row r="432" spans="1:8" s="175" customFormat="1">
      <c r="A432" s="15"/>
      <c r="B432" s="572"/>
      <c r="C432" s="523"/>
      <c r="D432" s="530"/>
      <c r="E432" s="521" t="s">
        <v>15</v>
      </c>
      <c r="F432" s="523">
        <f>F433+F434</f>
        <v>135680704.90000001</v>
      </c>
      <c r="G432" s="293">
        <f>G433+G434</f>
        <v>76</v>
      </c>
      <c r="H432" s="14"/>
    </row>
    <row r="433" spans="1:10" s="175" customFormat="1">
      <c r="A433" s="15"/>
      <c r="B433" s="587"/>
      <c r="C433" s="523"/>
      <c r="D433" s="293"/>
      <c r="E433" s="534" t="s">
        <v>16</v>
      </c>
      <c r="F433" s="523">
        <v>114398360</v>
      </c>
      <c r="G433" s="530"/>
      <c r="H433" s="14"/>
    </row>
    <row r="434" spans="1:10" s="175" customFormat="1" ht="28.5" customHeight="1">
      <c r="A434" s="15"/>
      <c r="B434" s="569"/>
      <c r="C434" s="523"/>
      <c r="D434" s="570"/>
      <c r="E434" s="534" t="s">
        <v>17</v>
      </c>
      <c r="F434" s="523">
        <v>21282344.899999999</v>
      </c>
      <c r="G434" s="530">
        <f>G378</f>
        <v>76</v>
      </c>
      <c r="H434" s="14"/>
    </row>
    <row r="435" spans="1:10" s="175" customFormat="1">
      <c r="A435" s="15"/>
      <c r="B435" s="569"/>
      <c r="C435" s="523"/>
      <c r="D435" s="570"/>
      <c r="E435" s="571" t="s">
        <v>53</v>
      </c>
      <c r="F435" s="523">
        <f>F436+F437</f>
        <v>1271196335.6656852</v>
      </c>
      <c r="G435" s="293"/>
      <c r="H435" s="14"/>
    </row>
    <row r="436" spans="1:10" s="175" customFormat="1">
      <c r="A436" s="15"/>
      <c r="B436" s="572"/>
      <c r="C436" s="523"/>
      <c r="D436" s="530"/>
      <c r="E436" s="534" t="s">
        <v>18</v>
      </c>
      <c r="F436" s="523">
        <v>1269774949.6656852</v>
      </c>
      <c r="G436" s="530"/>
      <c r="H436" s="14"/>
    </row>
    <row r="437" spans="1:10" s="175" customFormat="1">
      <c r="A437" s="15"/>
      <c r="B437" s="572"/>
      <c r="C437" s="523"/>
      <c r="D437" s="530"/>
      <c r="E437" s="534" t="s">
        <v>229</v>
      </c>
      <c r="F437" s="523">
        <v>1421386</v>
      </c>
      <c r="G437" s="530"/>
      <c r="H437" s="14"/>
    </row>
    <row r="438" spans="1:10" s="175" customFormat="1" ht="25.5">
      <c r="A438" s="15"/>
      <c r="B438" s="572"/>
      <c r="C438" s="523"/>
      <c r="D438" s="530"/>
      <c r="E438" s="521" t="s">
        <v>43</v>
      </c>
      <c r="F438" s="523">
        <f>F439</f>
        <v>381341</v>
      </c>
      <c r="G438" s="293"/>
      <c r="H438" s="14"/>
    </row>
    <row r="439" spans="1:10" s="175" customFormat="1">
      <c r="A439" s="15"/>
      <c r="B439" s="573"/>
      <c r="C439" s="536"/>
      <c r="D439" s="544"/>
      <c r="E439" s="534" t="s">
        <v>44</v>
      </c>
      <c r="F439" s="523">
        <v>381341</v>
      </c>
      <c r="G439" s="530"/>
      <c r="H439" s="14"/>
    </row>
    <row r="440" spans="1:10" s="175" customFormat="1" ht="25.5">
      <c r="A440" s="15"/>
      <c r="B440" s="535"/>
      <c r="C440" s="536"/>
      <c r="D440" s="537"/>
      <c r="E440" s="538" t="s">
        <v>31</v>
      </c>
      <c r="F440" s="523">
        <f>F441+F444</f>
        <v>60537229</v>
      </c>
      <c r="G440" s="293"/>
      <c r="H440" s="14"/>
    </row>
    <row r="441" spans="1:10" s="175" customFormat="1" ht="25.5" hidden="1">
      <c r="A441" s="15"/>
      <c r="B441" s="539"/>
      <c r="C441" s="540"/>
      <c r="D441" s="541"/>
      <c r="E441" s="538" t="s">
        <v>32</v>
      </c>
      <c r="F441" s="523"/>
      <c r="G441" s="293"/>
      <c r="H441" s="14"/>
    </row>
    <row r="442" spans="1:10" s="175" customFormat="1" ht="25.5" hidden="1">
      <c r="A442" s="15"/>
      <c r="B442" s="542"/>
      <c r="C442" s="540"/>
      <c r="D442" s="541"/>
      <c r="E442" s="543" t="s">
        <v>33</v>
      </c>
      <c r="F442" s="523"/>
      <c r="G442" s="293"/>
      <c r="H442" s="14"/>
    </row>
    <row r="443" spans="1:10" s="175" customFormat="1" ht="38.25" hidden="1">
      <c r="A443" s="15"/>
      <c r="B443" s="535"/>
      <c r="C443" s="536"/>
      <c r="D443" s="544"/>
      <c r="E443" s="543" t="s">
        <v>34</v>
      </c>
      <c r="F443" s="523"/>
      <c r="G443" s="293"/>
      <c r="H443" s="14"/>
    </row>
    <row r="444" spans="1:10" s="175" customFormat="1" ht="25.5">
      <c r="A444" s="15"/>
      <c r="B444" s="572"/>
      <c r="C444" s="536"/>
      <c r="D444" s="537"/>
      <c r="E444" s="574" t="s">
        <v>38</v>
      </c>
      <c r="F444" s="523">
        <f>F445+F446</f>
        <v>60537229</v>
      </c>
      <c r="G444" s="293"/>
      <c r="H444" s="14"/>
      <c r="J444" s="983"/>
    </row>
    <row r="445" spans="1:10" s="175" customFormat="1" ht="25.5">
      <c r="A445" s="15"/>
      <c r="B445" s="572"/>
      <c r="C445" s="536"/>
      <c r="D445" s="537"/>
      <c r="E445" s="543" t="s">
        <v>51</v>
      </c>
      <c r="F445" s="523">
        <v>2423272</v>
      </c>
      <c r="G445" s="530"/>
      <c r="H445" s="14"/>
      <c r="J445" s="980"/>
    </row>
    <row r="446" spans="1:10" s="175" customFormat="1" ht="51">
      <c r="A446" s="15"/>
      <c r="B446" s="575"/>
      <c r="C446" s="536"/>
      <c r="D446" s="544"/>
      <c r="E446" s="543" t="s">
        <v>90</v>
      </c>
      <c r="F446" s="523">
        <v>58113957</v>
      </c>
      <c r="G446" s="530"/>
      <c r="H446" s="14"/>
    </row>
    <row r="447" spans="1:10" s="175" customFormat="1">
      <c r="A447" s="15"/>
      <c r="B447" s="572"/>
      <c r="C447" s="536"/>
      <c r="D447" s="537"/>
      <c r="E447" s="982" t="s">
        <v>20</v>
      </c>
      <c r="F447" s="523">
        <f>F448</f>
        <v>3402012</v>
      </c>
      <c r="G447" s="576"/>
      <c r="H447" s="14"/>
    </row>
    <row r="448" spans="1:10" s="175" customFormat="1" ht="15.75" thickBot="1">
      <c r="A448" s="15"/>
      <c r="B448" s="572"/>
      <c r="C448" s="536"/>
      <c r="D448" s="537"/>
      <c r="E448" s="521" t="s">
        <v>21</v>
      </c>
      <c r="F448" s="523">
        <v>3402012</v>
      </c>
      <c r="G448" s="293"/>
      <c r="H448" s="14"/>
    </row>
    <row r="449" spans="1:8" s="175" customFormat="1" ht="15.75" hidden="1" thickBot="1">
      <c r="A449" s="15"/>
      <c r="B449" s="535"/>
      <c r="C449" s="536"/>
      <c r="D449" s="544"/>
      <c r="E449" s="563" t="s">
        <v>22</v>
      </c>
      <c r="F449" s="508">
        <f>F426-F430</f>
        <v>0.43431472778320313</v>
      </c>
      <c r="G449" s="509"/>
      <c r="H449" s="14"/>
    </row>
    <row r="450" spans="1:8" s="175" customFormat="1" ht="15.75" hidden="1" thickBot="1">
      <c r="A450" s="15"/>
      <c r="B450" s="572"/>
      <c r="C450" s="536"/>
      <c r="D450" s="537"/>
      <c r="E450" s="563" t="s">
        <v>23</v>
      </c>
      <c r="F450" s="508">
        <f>F430-F426</f>
        <v>-0.43431472778320313</v>
      </c>
      <c r="G450" s="509"/>
      <c r="H450" s="14"/>
    </row>
    <row r="451" spans="1:8" s="175" customFormat="1" ht="15.75" hidden="1" thickBot="1">
      <c r="A451" s="15"/>
      <c r="B451" s="578"/>
      <c r="C451" s="579"/>
      <c r="D451" s="580"/>
      <c r="E451" s="581" t="s">
        <v>58</v>
      </c>
      <c r="F451" s="582">
        <v>0</v>
      </c>
      <c r="G451" s="583"/>
      <c r="H451" s="14"/>
    </row>
    <row r="452" spans="1:8" s="981" customFormat="1" ht="46.5" customHeight="1" thickBot="1">
      <c r="A452" s="954"/>
      <c r="B452" s="1056" t="s">
        <v>329</v>
      </c>
      <c r="C452" s="1057"/>
      <c r="D452" s="1057"/>
      <c r="E452" s="1057"/>
      <c r="F452" s="1057"/>
      <c r="G452" s="1058"/>
      <c r="H452" s="14"/>
    </row>
    <row r="453" spans="1:8" s="175" customFormat="1">
      <c r="A453" s="18"/>
      <c r="B453" s="17"/>
      <c r="C453" s="17"/>
      <c r="D453" s="17"/>
      <c r="E453" s="17"/>
      <c r="F453" s="17"/>
      <c r="G453" s="17"/>
      <c r="H453" s="14"/>
    </row>
    <row r="454" spans="1:8" s="175" customFormat="1">
      <c r="A454" s="18"/>
      <c r="B454" s="56" t="s">
        <v>293</v>
      </c>
      <c r="C454" s="17"/>
      <c r="D454" s="17"/>
      <c r="E454" s="17"/>
      <c r="F454" s="17"/>
      <c r="G454" s="17"/>
      <c r="H454" s="14"/>
    </row>
    <row r="455" spans="1:8" s="175" customFormat="1" ht="15.75" thickBot="1">
      <c r="A455" s="18"/>
      <c r="B455" s="56"/>
      <c r="C455" s="17"/>
      <c r="D455" s="17"/>
      <c r="E455" s="17"/>
      <c r="F455" s="17"/>
      <c r="G455" s="17"/>
      <c r="H455" s="14"/>
    </row>
    <row r="456" spans="1:8" s="175" customFormat="1" ht="27">
      <c r="A456" s="476">
        <f>A344+1</f>
        <v>24</v>
      </c>
      <c r="B456" s="490"/>
      <c r="C456" s="491"/>
      <c r="D456" s="492"/>
      <c r="E456" s="554" t="s">
        <v>27</v>
      </c>
      <c r="F456" s="494"/>
      <c r="G456" s="73"/>
      <c r="H456" s="14" t="s">
        <v>41</v>
      </c>
    </row>
    <row r="457" spans="1:8" s="175" customFormat="1">
      <c r="A457" s="18"/>
      <c r="B457" s="495" t="s">
        <v>39</v>
      </c>
      <c r="C457" s="382"/>
      <c r="D457" s="385"/>
      <c r="E457" s="496" t="s">
        <v>3</v>
      </c>
      <c r="F457" s="391"/>
      <c r="G457" s="497"/>
      <c r="H457" s="14"/>
    </row>
    <row r="458" spans="1:8" s="175" customFormat="1" ht="27">
      <c r="A458" s="18"/>
      <c r="B458" s="498" t="s">
        <v>49</v>
      </c>
      <c r="C458" s="499"/>
      <c r="D458" s="500"/>
      <c r="E458" s="501" t="s">
        <v>330</v>
      </c>
      <c r="F458" s="502"/>
      <c r="G458" s="503"/>
      <c r="H458" s="14"/>
    </row>
    <row r="459" spans="1:8" s="175" customFormat="1">
      <c r="A459" s="18"/>
      <c r="B459" s="504" t="s">
        <v>80</v>
      </c>
      <c r="C459" s="505">
        <v>3067525000</v>
      </c>
      <c r="D459" s="506">
        <v>10070713</v>
      </c>
      <c r="E459" s="984" t="s">
        <v>4</v>
      </c>
      <c r="F459" s="508">
        <v>0</v>
      </c>
      <c r="G459" s="520">
        <v>10070713</v>
      </c>
      <c r="H459" s="14"/>
    </row>
    <row r="460" spans="1:8" s="175" customFormat="1">
      <c r="A460" s="18"/>
      <c r="B460" s="510"/>
      <c r="C460" s="511"/>
      <c r="D460" s="512"/>
      <c r="E460" s="985" t="s">
        <v>11</v>
      </c>
      <c r="F460" s="514">
        <v>0</v>
      </c>
      <c r="G460" s="506">
        <v>10070713</v>
      </c>
      <c r="H460" s="14"/>
    </row>
    <row r="461" spans="1:8" s="175" customFormat="1" ht="14.25" customHeight="1">
      <c r="A461" s="18"/>
      <c r="B461" s="516"/>
      <c r="C461" s="505"/>
      <c r="D461" s="512"/>
      <c r="E461" s="985" t="s">
        <v>12</v>
      </c>
      <c r="F461" s="514">
        <v>0</v>
      </c>
      <c r="G461" s="506">
        <v>10070713</v>
      </c>
      <c r="H461" s="14"/>
    </row>
    <row r="462" spans="1:8" s="175" customFormat="1">
      <c r="A462" s="18"/>
      <c r="B462" s="518"/>
      <c r="C462" s="519"/>
      <c r="D462" s="520"/>
      <c r="E462" s="984" t="s">
        <v>13</v>
      </c>
      <c r="F462" s="514">
        <v>0</v>
      </c>
      <c r="G462" s="565">
        <v>10070713</v>
      </c>
      <c r="H462" s="14"/>
    </row>
    <row r="463" spans="1:8" s="175" customFormat="1">
      <c r="A463" s="18"/>
      <c r="B463" s="522"/>
      <c r="C463" s="523"/>
      <c r="D463" s="293"/>
      <c r="E463" s="985" t="s">
        <v>14</v>
      </c>
      <c r="F463" s="508">
        <v>0</v>
      </c>
      <c r="G463" s="506">
        <v>10070713</v>
      </c>
      <c r="H463" s="14"/>
    </row>
    <row r="464" spans="1:8" s="175" customFormat="1" ht="26.25">
      <c r="A464" s="18"/>
      <c r="B464" s="525"/>
      <c r="C464" s="523"/>
      <c r="D464" s="293"/>
      <c r="E464" s="985" t="s">
        <v>53</v>
      </c>
      <c r="F464" s="527">
        <v>0</v>
      </c>
      <c r="G464" s="506">
        <v>10070713</v>
      </c>
      <c r="H464" s="14"/>
    </row>
    <row r="465" spans="1:8" s="175" customFormat="1" ht="15.75" thickBot="1">
      <c r="A465" s="18"/>
      <c r="B465" s="986"/>
      <c r="C465" s="987"/>
      <c r="D465" s="988"/>
      <c r="E465" s="989" t="s">
        <v>18</v>
      </c>
      <c r="F465" s="582">
        <v>0</v>
      </c>
      <c r="G465" s="990">
        <v>10070713</v>
      </c>
      <c r="H465" s="14"/>
    </row>
    <row r="466" spans="1:8" s="175" customFormat="1" ht="51.6" customHeight="1" thickBot="1">
      <c r="A466" s="18"/>
      <c r="B466" s="1056" t="s">
        <v>331</v>
      </c>
      <c r="C466" s="1057"/>
      <c r="D466" s="1057"/>
      <c r="E466" s="1057"/>
      <c r="F466" s="1057"/>
      <c r="G466" s="1058"/>
      <c r="H466" s="14"/>
    </row>
    <row r="467" spans="1:8" s="175" customFormat="1">
      <c r="A467" s="18"/>
      <c r="B467" s="375"/>
      <c r="C467" s="375"/>
      <c r="D467" s="375"/>
      <c r="E467" s="375"/>
      <c r="F467" s="375"/>
      <c r="G467" s="375"/>
      <c r="H467" s="14"/>
    </row>
    <row r="468" spans="1:8" s="175" customFormat="1">
      <c r="A468" s="18"/>
      <c r="B468" s="56" t="s">
        <v>294</v>
      </c>
      <c r="C468" s="375"/>
      <c r="D468" s="375"/>
      <c r="E468" s="375"/>
      <c r="F468" s="375"/>
      <c r="G468" s="375"/>
      <c r="H468" s="14"/>
    </row>
    <row r="469" spans="1:8" s="175" customFormat="1" ht="15.75" thickBot="1">
      <c r="A469" s="18"/>
      <c r="B469" s="60"/>
      <c r="C469" s="62"/>
      <c r="D469" s="62"/>
      <c r="E469" s="56"/>
      <c r="F469" s="13"/>
      <c r="G469" s="62"/>
      <c r="H469" s="14"/>
    </row>
    <row r="470" spans="1:8" s="175" customFormat="1" ht="34.5" customHeight="1">
      <c r="A470" s="476">
        <f>A456</f>
        <v>24</v>
      </c>
      <c r="B470" s="490"/>
      <c r="C470" s="491"/>
      <c r="D470" s="492"/>
      <c r="E470" s="991" t="s">
        <v>27</v>
      </c>
      <c r="F470" s="555"/>
      <c r="G470" s="556"/>
      <c r="H470" s="14" t="s">
        <v>41</v>
      </c>
    </row>
    <row r="471" spans="1:8" s="175" customFormat="1">
      <c r="A471" s="18"/>
      <c r="B471" s="495"/>
      <c r="C471" s="382"/>
      <c r="D471" s="385"/>
      <c r="E471" s="557" t="s">
        <v>42</v>
      </c>
      <c r="F471" s="384"/>
      <c r="G471" s="558"/>
      <c r="H471" s="14"/>
    </row>
    <row r="472" spans="1:8" s="175" customFormat="1">
      <c r="A472" s="18"/>
      <c r="B472" s="495"/>
      <c r="C472" s="382"/>
      <c r="D472" s="385"/>
      <c r="E472" s="559" t="s">
        <v>84</v>
      </c>
      <c r="F472" s="384"/>
      <c r="G472" s="558"/>
      <c r="H472" s="14"/>
    </row>
    <row r="473" spans="1:8" s="175" customFormat="1">
      <c r="A473" s="18"/>
      <c r="B473" s="495" t="s">
        <v>39</v>
      </c>
      <c r="C473" s="382"/>
      <c r="D473" s="385"/>
      <c r="E473" s="992" t="s">
        <v>49</v>
      </c>
      <c r="F473" s="560"/>
      <c r="G473" s="561"/>
      <c r="H473" s="14"/>
    </row>
    <row r="474" spans="1:8" s="175" customFormat="1">
      <c r="A474" s="18"/>
      <c r="B474" s="498" t="s">
        <v>49</v>
      </c>
      <c r="C474" s="382"/>
      <c r="D474" s="385"/>
      <c r="E474" s="993" t="s">
        <v>4</v>
      </c>
      <c r="F474" s="994">
        <v>261972494</v>
      </c>
      <c r="G474" s="520">
        <v>10070713</v>
      </c>
      <c r="H474" s="589"/>
    </row>
    <row r="475" spans="1:8" s="175" customFormat="1">
      <c r="A475" s="18"/>
      <c r="B475" s="504" t="s">
        <v>80</v>
      </c>
      <c r="C475" s="505">
        <v>3067525000</v>
      </c>
      <c r="D475" s="506">
        <v>10070713</v>
      </c>
      <c r="E475" s="995" t="s">
        <v>11</v>
      </c>
      <c r="F475" s="996">
        <v>261972494</v>
      </c>
      <c r="G475" s="506">
        <v>10070713</v>
      </c>
      <c r="H475" s="589"/>
    </row>
    <row r="476" spans="1:8" s="175" customFormat="1" ht="14.25" customHeight="1">
      <c r="A476" s="18"/>
      <c r="B476" s="504"/>
      <c r="C476" s="505"/>
      <c r="D476" s="506"/>
      <c r="E476" s="995" t="s">
        <v>12</v>
      </c>
      <c r="F476" s="996">
        <v>261972494</v>
      </c>
      <c r="G476" s="506">
        <v>10070713</v>
      </c>
      <c r="H476" s="589"/>
    </row>
    <row r="477" spans="1:8" s="175" customFormat="1" ht="12.75" customHeight="1">
      <c r="A477" s="18"/>
      <c r="B477" s="522"/>
      <c r="C477" s="523"/>
      <c r="D477" s="293"/>
      <c r="E477" s="993" t="s">
        <v>13</v>
      </c>
      <c r="F477" s="994">
        <v>261972494</v>
      </c>
      <c r="G477" s="520">
        <v>10070713</v>
      </c>
      <c r="H477" s="589"/>
    </row>
    <row r="478" spans="1:8" s="175" customFormat="1" ht="13.5" customHeight="1">
      <c r="A478" s="18"/>
      <c r="B478" s="525"/>
      <c r="C478" s="523"/>
      <c r="D478" s="293"/>
      <c r="E478" s="995" t="s">
        <v>14</v>
      </c>
      <c r="F478" s="996">
        <v>261972494</v>
      </c>
      <c r="G478" s="506">
        <v>10070713</v>
      </c>
      <c r="H478" s="589"/>
    </row>
    <row r="479" spans="1:8" s="175" customFormat="1" ht="26.25">
      <c r="A479" s="18"/>
      <c r="B479" s="529"/>
      <c r="C479" s="523"/>
      <c r="D479" s="530"/>
      <c r="E479" s="995" t="s">
        <v>53</v>
      </c>
      <c r="F479" s="996">
        <v>261972494</v>
      </c>
      <c r="G479" s="506">
        <v>10070713</v>
      </c>
      <c r="H479" s="589"/>
    </row>
    <row r="480" spans="1:8" s="175" customFormat="1" ht="13.5" customHeight="1">
      <c r="A480" s="18"/>
      <c r="B480" s="531"/>
      <c r="C480" s="532"/>
      <c r="D480" s="533"/>
      <c r="E480" s="995" t="s">
        <v>18</v>
      </c>
      <c r="F480" s="996">
        <v>261972494</v>
      </c>
      <c r="G480" s="506">
        <v>10070713</v>
      </c>
      <c r="H480" s="589"/>
    </row>
    <row r="481" spans="1:8" s="175" customFormat="1">
      <c r="A481" s="18"/>
      <c r="B481" s="584" t="s">
        <v>93</v>
      </c>
      <c r="C481" s="585"/>
      <c r="D481" s="586"/>
      <c r="E481" s="992" t="s">
        <v>93</v>
      </c>
      <c r="F481" s="560"/>
      <c r="G481" s="561"/>
      <c r="H481" s="14"/>
    </row>
    <row r="482" spans="1:8" s="175" customFormat="1">
      <c r="A482" s="18"/>
      <c r="B482" s="504" t="s">
        <v>80</v>
      </c>
      <c r="C482" s="505">
        <v>3291845000</v>
      </c>
      <c r="D482" s="506">
        <v>10070713</v>
      </c>
      <c r="E482" s="984" t="s">
        <v>4</v>
      </c>
      <c r="F482" s="994">
        <v>132658291</v>
      </c>
      <c r="G482" s="520">
        <v>10070713</v>
      </c>
      <c r="H482" s="589"/>
    </row>
    <row r="483" spans="1:8" s="175" customFormat="1">
      <c r="A483" s="18"/>
      <c r="B483" s="573"/>
      <c r="C483" s="523"/>
      <c r="D483" s="293"/>
      <c r="E483" s="985" t="s">
        <v>11</v>
      </c>
      <c r="F483" s="997">
        <v>132658291</v>
      </c>
      <c r="G483" s="506">
        <v>10070713</v>
      </c>
      <c r="H483" s="589"/>
    </row>
    <row r="484" spans="1:8" s="175" customFormat="1" ht="13.5" customHeight="1">
      <c r="A484" s="18"/>
      <c r="B484" s="535"/>
      <c r="C484" s="523"/>
      <c r="D484" s="530"/>
      <c r="E484" s="985" t="s">
        <v>12</v>
      </c>
      <c r="F484" s="997">
        <v>132658291</v>
      </c>
      <c r="G484" s="506">
        <v>10070713</v>
      </c>
      <c r="H484" s="589"/>
    </row>
    <row r="485" spans="1:8" s="175" customFormat="1">
      <c r="A485" s="18"/>
      <c r="B485" s="539"/>
      <c r="C485" s="564"/>
      <c r="D485" s="565"/>
      <c r="E485" s="984" t="s">
        <v>13</v>
      </c>
      <c r="F485" s="994">
        <v>132658291</v>
      </c>
      <c r="G485" s="520">
        <v>10070713</v>
      </c>
      <c r="H485" s="589"/>
    </row>
    <row r="486" spans="1:8" s="175" customFormat="1">
      <c r="A486" s="18"/>
      <c r="B486" s="542"/>
      <c r="C486" s="564"/>
      <c r="D486" s="565"/>
      <c r="E486" s="985" t="s">
        <v>14</v>
      </c>
      <c r="F486" s="996">
        <v>132658291</v>
      </c>
      <c r="G486" s="506">
        <v>10070713</v>
      </c>
      <c r="H486" s="589"/>
    </row>
    <row r="487" spans="1:8" s="175" customFormat="1" ht="26.25">
      <c r="A487" s="18"/>
      <c r="B487" s="575"/>
      <c r="C487" s="523"/>
      <c r="D487" s="293"/>
      <c r="E487" s="985" t="s">
        <v>53</v>
      </c>
      <c r="F487" s="996">
        <v>132658291</v>
      </c>
      <c r="G487" s="506">
        <v>10070713</v>
      </c>
      <c r="H487" s="589"/>
    </row>
    <row r="488" spans="1:8" s="175" customFormat="1">
      <c r="A488" s="18"/>
      <c r="B488" s="572"/>
      <c r="C488" s="523"/>
      <c r="D488" s="530"/>
      <c r="E488" s="985" t="s">
        <v>18</v>
      </c>
      <c r="F488" s="996">
        <v>132658291</v>
      </c>
      <c r="G488" s="506">
        <v>10070713</v>
      </c>
      <c r="H488" s="589"/>
    </row>
    <row r="489" spans="1:8" s="175" customFormat="1">
      <c r="A489" s="18"/>
      <c r="B489" s="584" t="s">
        <v>102</v>
      </c>
      <c r="C489" s="585"/>
      <c r="D489" s="586"/>
      <c r="E489" s="992" t="s">
        <v>102</v>
      </c>
      <c r="F489" s="560"/>
      <c r="G489" s="561"/>
      <c r="H489" s="14"/>
    </row>
    <row r="490" spans="1:8" s="175" customFormat="1">
      <c r="A490" s="18"/>
      <c r="B490" s="504" t="s">
        <v>80</v>
      </c>
      <c r="C490" s="505">
        <v>3493587000</v>
      </c>
      <c r="D490" s="506">
        <v>10070713</v>
      </c>
      <c r="E490" s="984" t="s">
        <v>4</v>
      </c>
      <c r="F490" s="994">
        <v>134741730</v>
      </c>
      <c r="G490" s="520">
        <v>10070713</v>
      </c>
      <c r="H490" s="589"/>
    </row>
    <row r="491" spans="1:8" s="175" customFormat="1">
      <c r="A491" s="18"/>
      <c r="B491" s="573"/>
      <c r="C491" s="523"/>
      <c r="D491" s="293"/>
      <c r="E491" s="985" t="s">
        <v>11</v>
      </c>
      <c r="F491" s="998">
        <v>134741730</v>
      </c>
      <c r="G491" s="506">
        <v>10070713</v>
      </c>
      <c r="H491" s="589"/>
    </row>
    <row r="492" spans="1:8" s="175" customFormat="1" ht="15.75" customHeight="1">
      <c r="A492" s="18"/>
      <c r="B492" s="535"/>
      <c r="C492" s="523"/>
      <c r="D492" s="530"/>
      <c r="E492" s="985" t="s">
        <v>12</v>
      </c>
      <c r="F492" s="998">
        <v>134741730</v>
      </c>
      <c r="G492" s="506">
        <v>10070713</v>
      </c>
      <c r="H492" s="589"/>
    </row>
    <row r="493" spans="1:8" s="175" customFormat="1">
      <c r="A493" s="18"/>
      <c r="B493" s="539"/>
      <c r="C493" s="564"/>
      <c r="D493" s="565"/>
      <c r="E493" s="984" t="s">
        <v>13</v>
      </c>
      <c r="F493" s="994">
        <v>134741730</v>
      </c>
      <c r="G493" s="520">
        <v>10070713</v>
      </c>
      <c r="H493" s="589"/>
    </row>
    <row r="494" spans="1:8" s="175" customFormat="1">
      <c r="A494" s="18"/>
      <c r="B494" s="542"/>
      <c r="C494" s="564"/>
      <c r="D494" s="565"/>
      <c r="E494" s="985" t="s">
        <v>14</v>
      </c>
      <c r="F494" s="996">
        <v>134741730</v>
      </c>
      <c r="G494" s="506">
        <v>10070713</v>
      </c>
      <c r="H494" s="589"/>
    </row>
    <row r="495" spans="1:8" s="175" customFormat="1" ht="26.25">
      <c r="A495" s="18"/>
      <c r="B495" s="575"/>
      <c r="C495" s="523"/>
      <c r="D495" s="293"/>
      <c r="E495" s="985" t="s">
        <v>53</v>
      </c>
      <c r="F495" s="996">
        <v>134741730</v>
      </c>
      <c r="G495" s="506">
        <v>10070713</v>
      </c>
      <c r="H495" s="589"/>
    </row>
    <row r="496" spans="1:8" s="175" customFormat="1" ht="15.75" thickBot="1">
      <c r="A496" s="18"/>
      <c r="B496" s="572"/>
      <c r="C496" s="523"/>
      <c r="D496" s="530"/>
      <c r="E496" s="989" t="s">
        <v>18</v>
      </c>
      <c r="F496" s="999">
        <v>134741730</v>
      </c>
      <c r="G496" s="506">
        <v>10070713</v>
      </c>
      <c r="H496" s="589"/>
    </row>
    <row r="497" spans="1:8" s="175" customFormat="1" ht="51.75" customHeight="1" thickBot="1">
      <c r="A497" s="18"/>
      <c r="B497" s="1056" t="s">
        <v>332</v>
      </c>
      <c r="C497" s="1057"/>
      <c r="D497" s="1057"/>
      <c r="E497" s="1057"/>
      <c r="F497" s="1057"/>
      <c r="G497" s="1058"/>
      <c r="H497" s="14"/>
    </row>
    <row r="498" spans="1:8" s="175" customFormat="1">
      <c r="A498" s="18"/>
      <c r="B498" s="17"/>
      <c r="C498" s="17"/>
      <c r="D498" s="17"/>
      <c r="E498" s="17"/>
      <c r="F498" s="17"/>
      <c r="G498" s="17"/>
      <c r="H498" s="14"/>
    </row>
  </sheetData>
  <mergeCells count="15">
    <mergeCell ref="C1:C2"/>
    <mergeCell ref="D1:D2"/>
    <mergeCell ref="F1:F2"/>
    <mergeCell ref="G1:G2"/>
    <mergeCell ref="H1:H2"/>
    <mergeCell ref="B26:G26"/>
    <mergeCell ref="B116:G116"/>
    <mergeCell ref="B138:G138"/>
    <mergeCell ref="B228:G228"/>
    <mergeCell ref="B497:G497"/>
    <mergeCell ref="B250:G250"/>
    <mergeCell ref="B340:G340"/>
    <mergeCell ref="B362:G362"/>
    <mergeCell ref="B452:G452"/>
    <mergeCell ref="B466:G466"/>
  </mergeCells>
  <pageMargins left="0.43307086614173229" right="0.27559055118110237" top="0.39370078740157483" bottom="0.51181102362204722" header="0.23622047244094491" footer="0.23622047244094491"/>
  <pageSetup scale="75" orientation="landscape" r:id="rId1"/>
  <headerFooter>
    <oddFooter>&amp;L&amp;F&amp;C&amp;P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114"/>
  <sheetViews>
    <sheetView topLeftCell="A70" zoomScale="80" zoomScaleNormal="80" workbookViewId="0">
      <selection activeCell="H10" sqref="H10"/>
    </sheetView>
  </sheetViews>
  <sheetFormatPr defaultRowHeight="15"/>
  <cols>
    <col min="1" max="1" width="6.5703125" style="358" customWidth="1"/>
    <col min="2" max="2" width="43.7109375" style="366" customWidth="1"/>
    <col min="3" max="3" width="15.28515625" style="360" customWidth="1"/>
    <col min="4" max="4" width="16.140625" style="360" customWidth="1"/>
    <col min="5" max="5" width="44.85546875" style="359" customWidth="1"/>
    <col min="6" max="6" width="16.7109375" style="359" customWidth="1"/>
    <col min="7" max="7" width="15.85546875" style="359" customWidth="1"/>
    <col min="8" max="8" width="15.42578125" style="359" customWidth="1"/>
  </cols>
  <sheetData>
    <row r="1" spans="1:8">
      <c r="A1" s="622"/>
      <c r="B1" s="623"/>
      <c r="C1" s="1089" t="s">
        <v>0</v>
      </c>
      <c r="D1" s="1089" t="s">
        <v>1</v>
      </c>
      <c r="E1" s="624"/>
      <c r="F1" s="1089" t="s">
        <v>0</v>
      </c>
      <c r="G1" s="1089" t="s">
        <v>1</v>
      </c>
      <c r="H1" s="1084" t="s">
        <v>40</v>
      </c>
    </row>
    <row r="2" spans="1:8" ht="15.75" thickBot="1">
      <c r="A2" s="622"/>
      <c r="B2" s="154"/>
      <c r="C2" s="1090"/>
      <c r="D2" s="1090"/>
      <c r="E2" s="625"/>
      <c r="F2" s="1090"/>
      <c r="G2" s="1090"/>
      <c r="H2" s="1085"/>
    </row>
    <row r="3" spans="1:8">
      <c r="A3" s="363"/>
      <c r="B3" s="365"/>
      <c r="C3" s="365"/>
      <c r="D3" s="365"/>
      <c r="E3" s="365"/>
      <c r="F3" s="365"/>
      <c r="G3" s="365"/>
      <c r="H3" s="153"/>
    </row>
    <row r="4" spans="1:8" s="153" customFormat="1" ht="31.5">
      <c r="A4" s="363"/>
      <c r="B4" s="368" t="s">
        <v>291</v>
      </c>
      <c r="C4" s="365"/>
      <c r="D4" s="365"/>
      <c r="E4" s="365"/>
      <c r="F4" s="365"/>
      <c r="G4" s="365"/>
    </row>
    <row r="5" spans="1:8" s="153" customFormat="1">
      <c r="A5" s="363"/>
      <c r="B5" s="365"/>
      <c r="C5" s="365"/>
      <c r="D5" s="365"/>
      <c r="E5" s="365"/>
      <c r="F5" s="365"/>
      <c r="G5" s="365"/>
    </row>
    <row r="6" spans="1:8">
      <c r="A6" s="361"/>
      <c r="B6" s="330" t="s">
        <v>72</v>
      </c>
      <c r="C6" s="153"/>
      <c r="D6" s="153"/>
      <c r="E6" s="153"/>
      <c r="F6" s="153"/>
      <c r="G6" s="153"/>
      <c r="H6" s="153"/>
    </row>
    <row r="7" spans="1:8" ht="15.75" thickBot="1"/>
    <row r="8" spans="1:8">
      <c r="A8" s="644">
        <f>VM!A456+1</f>
        <v>25</v>
      </c>
      <c r="B8" s="419" t="s">
        <v>104</v>
      </c>
      <c r="C8" s="420"/>
      <c r="D8" s="125"/>
      <c r="E8" s="419" t="s">
        <v>104</v>
      </c>
      <c r="F8" s="420"/>
      <c r="G8" s="125"/>
      <c r="H8" s="362" t="s">
        <v>41</v>
      </c>
    </row>
    <row r="9" spans="1:8">
      <c r="A9" s="363"/>
      <c r="B9" s="124" t="s">
        <v>3</v>
      </c>
      <c r="C9" s="123"/>
      <c r="D9" s="124"/>
      <c r="E9" s="124" t="s">
        <v>3</v>
      </c>
      <c r="F9" s="123"/>
      <c r="G9" s="124"/>
      <c r="H9" s="153"/>
    </row>
    <row r="10" spans="1:8" ht="52.5" customHeight="1">
      <c r="A10" s="363"/>
      <c r="B10" s="122" t="s">
        <v>105</v>
      </c>
      <c r="C10" s="121"/>
      <c r="D10" s="120"/>
      <c r="E10" s="119" t="s">
        <v>175</v>
      </c>
      <c r="F10" s="121"/>
      <c r="G10" s="120"/>
      <c r="H10" s="153"/>
    </row>
    <row r="11" spans="1:8">
      <c r="A11" s="363"/>
      <c r="B11" s="95" t="s">
        <v>4</v>
      </c>
      <c r="C11" s="109">
        <v>57454704</v>
      </c>
      <c r="D11" s="109">
        <v>-350662</v>
      </c>
      <c r="E11" s="95" t="s">
        <v>4</v>
      </c>
      <c r="F11" s="331">
        <v>327365811</v>
      </c>
      <c r="G11" s="109">
        <v>350662</v>
      </c>
      <c r="H11" s="153"/>
    </row>
    <row r="12" spans="1:8">
      <c r="A12" s="363"/>
      <c r="B12" s="98" t="s">
        <v>11</v>
      </c>
      <c r="C12" s="110">
        <v>57454704</v>
      </c>
      <c r="D12" s="421">
        <v>-350662</v>
      </c>
      <c r="E12" s="98" t="s">
        <v>11</v>
      </c>
      <c r="F12" s="332">
        <v>327365811</v>
      </c>
      <c r="G12" s="421">
        <v>350662</v>
      </c>
      <c r="H12" s="153"/>
    </row>
    <row r="13" spans="1:8" ht="25.5">
      <c r="A13" s="363"/>
      <c r="B13" s="101" t="s">
        <v>12</v>
      </c>
      <c r="C13" s="110">
        <v>57454704</v>
      </c>
      <c r="D13" s="421">
        <v>-350662</v>
      </c>
      <c r="E13" s="101" t="s">
        <v>12</v>
      </c>
      <c r="F13" s="332">
        <v>327365811</v>
      </c>
      <c r="G13" s="421">
        <v>350662</v>
      </c>
      <c r="H13" s="153"/>
    </row>
    <row r="14" spans="1:8">
      <c r="A14" s="626"/>
      <c r="B14" s="95" t="s">
        <v>13</v>
      </c>
      <c r="C14" s="111">
        <v>57454704</v>
      </c>
      <c r="D14" s="109">
        <v>-350662</v>
      </c>
      <c r="E14" s="95" t="s">
        <v>13</v>
      </c>
      <c r="F14" s="331">
        <v>327365811</v>
      </c>
      <c r="G14" s="109">
        <v>350662</v>
      </c>
      <c r="H14" s="627"/>
    </row>
    <row r="15" spans="1:8">
      <c r="A15" s="363"/>
      <c r="B15" s="98" t="s">
        <v>14</v>
      </c>
      <c r="C15" s="110">
        <v>57454704</v>
      </c>
      <c r="D15" s="421">
        <v>-350662</v>
      </c>
      <c r="E15" s="98" t="s">
        <v>14</v>
      </c>
      <c r="F15" s="332">
        <v>327365811</v>
      </c>
      <c r="G15" s="421">
        <v>350662</v>
      </c>
      <c r="H15" s="153"/>
    </row>
    <row r="16" spans="1:8" ht="39">
      <c r="A16" s="363"/>
      <c r="B16" s="334" t="s">
        <v>31</v>
      </c>
      <c r="C16" s="110">
        <v>57454704</v>
      </c>
      <c r="D16" s="421">
        <v>-350662</v>
      </c>
      <c r="E16" s="334" t="s">
        <v>31</v>
      </c>
      <c r="F16" s="332">
        <v>327365811</v>
      </c>
      <c r="G16" s="421">
        <v>350662</v>
      </c>
      <c r="H16" s="153"/>
    </row>
    <row r="17" spans="1:8" ht="26.25">
      <c r="A17" s="363"/>
      <c r="B17" s="334" t="s">
        <v>38</v>
      </c>
      <c r="C17" s="110">
        <v>57454704</v>
      </c>
      <c r="D17" s="421">
        <v>-350662</v>
      </c>
      <c r="E17" s="334" t="s">
        <v>38</v>
      </c>
      <c r="F17" s="332">
        <v>327365811</v>
      </c>
      <c r="G17" s="421">
        <v>350662</v>
      </c>
      <c r="H17" s="153"/>
    </row>
    <row r="18" spans="1:8" ht="26.25" thickBot="1">
      <c r="A18" s="363"/>
      <c r="B18" s="335" t="s">
        <v>51</v>
      </c>
      <c r="C18" s="422">
        <v>57454704</v>
      </c>
      <c r="D18" s="423">
        <v>-350662</v>
      </c>
      <c r="E18" s="335" t="s">
        <v>51</v>
      </c>
      <c r="F18" s="332">
        <v>327365811</v>
      </c>
      <c r="G18" s="423">
        <v>350662</v>
      </c>
      <c r="H18" s="153"/>
    </row>
    <row r="19" spans="1:8" s="736" customFormat="1" ht="65.25" customHeight="1" thickBot="1">
      <c r="A19" s="739"/>
      <c r="B19" s="1086" t="s">
        <v>277</v>
      </c>
      <c r="C19" s="1087"/>
      <c r="D19" s="1087"/>
      <c r="E19" s="1087"/>
      <c r="F19" s="1087"/>
      <c r="G19" s="1088"/>
    </row>
    <row r="20" spans="1:8">
      <c r="A20" s="363"/>
      <c r="B20" s="424"/>
      <c r="C20" s="424"/>
      <c r="D20" s="424"/>
      <c r="E20" s="424"/>
      <c r="F20" s="424"/>
      <c r="G20" s="424"/>
      <c r="H20" s="153"/>
    </row>
    <row r="21" spans="1:8">
      <c r="A21" s="364"/>
      <c r="B21" s="340" t="s">
        <v>73</v>
      </c>
      <c r="C21" s="153"/>
      <c r="D21" s="153"/>
      <c r="E21" s="340"/>
      <c r="F21" s="153"/>
      <c r="G21" s="153"/>
      <c r="H21" s="164"/>
    </row>
    <row r="22" spans="1:8" ht="15.75" thickBot="1">
      <c r="B22" s="153"/>
      <c r="C22" s="153"/>
      <c r="D22" s="153"/>
      <c r="E22" s="153"/>
      <c r="F22" s="153"/>
      <c r="G22" s="153"/>
      <c r="H22" s="164"/>
    </row>
    <row r="23" spans="1:8">
      <c r="A23" s="645">
        <f>A8</f>
        <v>25</v>
      </c>
      <c r="B23" s="341" t="s">
        <v>107</v>
      </c>
      <c r="C23" s="80"/>
      <c r="D23" s="125"/>
      <c r="E23" s="431"/>
      <c r="F23" s="432"/>
      <c r="G23" s="433"/>
      <c r="H23" s="362" t="s">
        <v>41</v>
      </c>
    </row>
    <row r="24" spans="1:8">
      <c r="A24" s="363"/>
      <c r="B24" s="124" t="s">
        <v>42</v>
      </c>
      <c r="C24" s="123"/>
      <c r="D24" s="124"/>
      <c r="E24" s="434"/>
      <c r="F24" s="435"/>
      <c r="G24" s="436"/>
      <c r="H24" s="153"/>
    </row>
    <row r="25" spans="1:8">
      <c r="A25" s="363"/>
      <c r="B25" s="342" t="s">
        <v>50</v>
      </c>
      <c r="C25" s="343"/>
      <c r="D25" s="344"/>
      <c r="E25" s="437"/>
      <c r="F25" s="435"/>
      <c r="G25" s="436"/>
      <c r="H25" s="153"/>
    </row>
    <row r="26" spans="1:8">
      <c r="A26" s="363"/>
      <c r="B26" s="345" t="s">
        <v>49</v>
      </c>
      <c r="C26" s="346"/>
      <c r="D26" s="347"/>
      <c r="E26" s="438"/>
      <c r="F26" s="439"/>
      <c r="G26" s="440"/>
      <c r="H26" s="153"/>
    </row>
    <row r="27" spans="1:8">
      <c r="A27" s="363"/>
      <c r="B27" s="95" t="s">
        <v>4</v>
      </c>
      <c r="C27" s="628">
        <v>431222629</v>
      </c>
      <c r="D27" s="348"/>
      <c r="E27" s="629"/>
      <c r="F27" s="442"/>
      <c r="G27" s="442"/>
      <c r="H27" s="153"/>
    </row>
    <row r="28" spans="1:8">
      <c r="A28" s="363"/>
      <c r="B28" s="98" t="s">
        <v>11</v>
      </c>
      <c r="C28" s="349">
        <v>431222629</v>
      </c>
      <c r="D28" s="349"/>
      <c r="E28" s="443"/>
      <c r="F28" s="426"/>
      <c r="G28" s="426"/>
      <c r="H28" s="153"/>
    </row>
    <row r="29" spans="1:8" ht="25.5">
      <c r="A29" s="363"/>
      <c r="B29" s="101" t="s">
        <v>12</v>
      </c>
      <c r="C29" s="349">
        <v>431222629</v>
      </c>
      <c r="D29" s="349"/>
      <c r="E29" s="444"/>
      <c r="F29" s="426"/>
      <c r="G29" s="426"/>
      <c r="H29" s="153"/>
    </row>
    <row r="30" spans="1:8">
      <c r="A30" s="363"/>
      <c r="B30" s="95" t="s">
        <v>13</v>
      </c>
      <c r="C30" s="348">
        <v>431222629</v>
      </c>
      <c r="D30" s="348"/>
      <c r="E30" s="441"/>
      <c r="F30" s="442"/>
      <c r="G30" s="442"/>
      <c r="H30" s="153"/>
    </row>
    <row r="31" spans="1:8">
      <c r="A31" s="363"/>
      <c r="B31" s="98" t="s">
        <v>14</v>
      </c>
      <c r="C31" s="349">
        <v>431222629</v>
      </c>
      <c r="D31" s="349"/>
      <c r="E31" s="443"/>
      <c r="F31" s="426"/>
      <c r="G31" s="426"/>
      <c r="H31" s="153"/>
    </row>
    <row r="32" spans="1:8" ht="39">
      <c r="A32" s="363"/>
      <c r="B32" s="334" t="s">
        <v>31</v>
      </c>
      <c r="C32" s="349">
        <v>431222629</v>
      </c>
      <c r="D32" s="349"/>
      <c r="E32" s="445"/>
      <c r="F32" s="426"/>
      <c r="G32" s="426"/>
      <c r="H32" s="153"/>
    </row>
    <row r="33" spans="1:8" ht="26.25">
      <c r="A33" s="363"/>
      <c r="B33" s="334" t="s">
        <v>38</v>
      </c>
      <c r="C33" s="349">
        <v>431222629</v>
      </c>
      <c r="D33" s="349"/>
      <c r="E33" s="425"/>
      <c r="F33" s="426"/>
      <c r="G33" s="426"/>
      <c r="H33" s="153"/>
    </row>
    <row r="34" spans="1:8" ht="25.5">
      <c r="A34" s="363"/>
      <c r="B34" s="335" t="s">
        <v>51</v>
      </c>
      <c r="C34" s="349">
        <v>431222629</v>
      </c>
      <c r="D34" s="349"/>
      <c r="E34" s="427"/>
      <c r="F34" s="426"/>
      <c r="G34" s="428"/>
      <c r="H34" s="153"/>
    </row>
    <row r="35" spans="1:8">
      <c r="A35" s="363"/>
      <c r="B35" s="353"/>
      <c r="C35" s="349"/>
      <c r="D35" s="349"/>
      <c r="E35" s="427"/>
      <c r="F35" s="426"/>
      <c r="G35" s="428"/>
      <c r="H35" s="153"/>
    </row>
    <row r="36" spans="1:8">
      <c r="A36" s="363"/>
      <c r="B36" s="334"/>
      <c r="C36" s="349"/>
      <c r="D36" s="349"/>
      <c r="E36" s="429"/>
      <c r="F36" s="426"/>
      <c r="G36" s="426"/>
      <c r="H36" s="153"/>
    </row>
    <row r="37" spans="1:8">
      <c r="A37" s="363"/>
      <c r="B37" s="345" t="s">
        <v>93</v>
      </c>
      <c r="C37" s="346"/>
      <c r="D37" s="347"/>
      <c r="E37" s="438"/>
      <c r="F37" s="439"/>
      <c r="G37" s="440"/>
      <c r="H37" s="153"/>
    </row>
    <row r="38" spans="1:8">
      <c r="A38" s="363"/>
      <c r="B38" s="95" t="s">
        <v>4</v>
      </c>
      <c r="C38" s="628">
        <v>453536441</v>
      </c>
      <c r="D38" s="348"/>
      <c r="E38" s="630"/>
      <c r="F38" s="442"/>
      <c r="G38" s="442"/>
      <c r="H38" s="153"/>
    </row>
    <row r="39" spans="1:8">
      <c r="A39" s="363"/>
      <c r="B39" s="98" t="s">
        <v>11</v>
      </c>
      <c r="C39" s="349">
        <v>453536441</v>
      </c>
      <c r="D39" s="349"/>
      <c r="E39" s="443"/>
      <c r="F39" s="426"/>
      <c r="G39" s="426"/>
      <c r="H39" s="153"/>
    </row>
    <row r="40" spans="1:8" ht="25.5">
      <c r="A40" s="363"/>
      <c r="B40" s="101" t="s">
        <v>12</v>
      </c>
      <c r="C40" s="349">
        <v>453536441</v>
      </c>
      <c r="D40" s="349"/>
      <c r="E40" s="444"/>
      <c r="F40" s="426"/>
      <c r="G40" s="426"/>
      <c r="H40" s="153"/>
    </row>
    <row r="41" spans="1:8">
      <c r="A41" s="363"/>
      <c r="B41" s="95" t="s">
        <v>13</v>
      </c>
      <c r="C41" s="348">
        <v>453536441</v>
      </c>
      <c r="D41" s="348"/>
      <c r="E41" s="441"/>
      <c r="F41" s="442"/>
      <c r="G41" s="442"/>
      <c r="H41" s="153"/>
    </row>
    <row r="42" spans="1:8">
      <c r="A42" s="363"/>
      <c r="B42" s="98" t="s">
        <v>14</v>
      </c>
      <c r="C42" s="349">
        <v>453536441</v>
      </c>
      <c r="D42" s="349"/>
      <c r="E42" s="443"/>
      <c r="F42" s="426"/>
      <c r="G42" s="426"/>
      <c r="H42" s="153"/>
    </row>
    <row r="43" spans="1:8" ht="39">
      <c r="A43" s="363"/>
      <c r="B43" s="334" t="s">
        <v>31</v>
      </c>
      <c r="C43" s="349">
        <v>453536441</v>
      </c>
      <c r="D43" s="349"/>
      <c r="E43" s="445"/>
      <c r="F43" s="426"/>
      <c r="G43" s="426"/>
      <c r="H43" s="153"/>
    </row>
    <row r="44" spans="1:8" ht="26.25">
      <c r="A44" s="363"/>
      <c r="B44" s="334" t="s">
        <v>38</v>
      </c>
      <c r="C44" s="349">
        <v>453536441</v>
      </c>
      <c r="D44" s="349"/>
      <c r="E44" s="425"/>
      <c r="F44" s="426"/>
      <c r="G44" s="426"/>
      <c r="H44" s="153"/>
    </row>
    <row r="45" spans="1:8" ht="25.5">
      <c r="A45" s="363"/>
      <c r="B45" s="335" t="s">
        <v>51</v>
      </c>
      <c r="C45" s="349">
        <v>453536441</v>
      </c>
      <c r="D45" s="349"/>
      <c r="E45" s="427"/>
      <c r="F45" s="426"/>
      <c r="G45" s="428"/>
      <c r="H45" s="153"/>
    </row>
    <row r="46" spans="1:8">
      <c r="A46" s="363"/>
      <c r="B46" s="353"/>
      <c r="C46" s="349"/>
      <c r="D46" s="349"/>
      <c r="E46" s="427"/>
      <c r="F46" s="426"/>
      <c r="G46" s="428"/>
      <c r="H46" s="153"/>
    </row>
    <row r="47" spans="1:8">
      <c r="A47" s="363"/>
      <c r="B47" s="334"/>
      <c r="C47" s="349"/>
      <c r="D47" s="349"/>
      <c r="E47" s="429"/>
      <c r="F47" s="426"/>
      <c r="G47" s="426"/>
      <c r="H47" s="153"/>
    </row>
    <row r="48" spans="1:8">
      <c r="A48" s="363"/>
      <c r="B48" s="345" t="s">
        <v>102</v>
      </c>
      <c r="C48" s="346"/>
      <c r="D48" s="347"/>
      <c r="E48" s="438"/>
      <c r="F48" s="439"/>
      <c r="G48" s="440"/>
      <c r="H48" s="153"/>
    </row>
    <row r="49" spans="1:8">
      <c r="A49" s="363"/>
      <c r="B49" s="95" t="s">
        <v>4</v>
      </c>
      <c r="C49" s="628">
        <v>453536441</v>
      </c>
      <c r="D49" s="348"/>
      <c r="E49" s="441"/>
      <c r="F49" s="442"/>
      <c r="G49" s="442"/>
      <c r="H49" s="153"/>
    </row>
    <row r="50" spans="1:8">
      <c r="A50" s="363"/>
      <c r="B50" s="98" t="s">
        <v>11</v>
      </c>
      <c r="C50" s="349">
        <v>453536441</v>
      </c>
      <c r="D50" s="349"/>
      <c r="E50" s="443"/>
      <c r="F50" s="426"/>
      <c r="G50" s="426"/>
      <c r="H50" s="153"/>
    </row>
    <row r="51" spans="1:8" ht="25.5">
      <c r="A51" s="363"/>
      <c r="B51" s="101" t="s">
        <v>12</v>
      </c>
      <c r="C51" s="349">
        <v>453536441</v>
      </c>
      <c r="D51" s="349"/>
      <c r="E51" s="444"/>
      <c r="F51" s="426"/>
      <c r="G51" s="426"/>
      <c r="H51" s="153"/>
    </row>
    <row r="52" spans="1:8">
      <c r="A52" s="363"/>
      <c r="B52" s="95" t="s">
        <v>13</v>
      </c>
      <c r="C52" s="348">
        <v>453536441</v>
      </c>
      <c r="D52" s="348"/>
      <c r="E52" s="441"/>
      <c r="F52" s="442"/>
      <c r="G52" s="442"/>
      <c r="H52" s="153"/>
    </row>
    <row r="53" spans="1:8">
      <c r="A53" s="363"/>
      <c r="B53" s="98" t="s">
        <v>14</v>
      </c>
      <c r="C53" s="349">
        <v>453536441</v>
      </c>
      <c r="D53" s="349"/>
      <c r="E53" s="443"/>
      <c r="F53" s="426"/>
      <c r="G53" s="426"/>
      <c r="H53" s="153"/>
    </row>
    <row r="54" spans="1:8" ht="39">
      <c r="A54" s="363"/>
      <c r="B54" s="334" t="s">
        <v>31</v>
      </c>
      <c r="C54" s="349">
        <v>453536441</v>
      </c>
      <c r="D54" s="349"/>
      <c r="E54" s="445"/>
      <c r="F54" s="426"/>
      <c r="G54" s="426"/>
      <c r="H54" s="153"/>
    </row>
    <row r="55" spans="1:8" ht="26.25">
      <c r="A55" s="363"/>
      <c r="B55" s="334" t="s">
        <v>38</v>
      </c>
      <c r="C55" s="349">
        <v>453536441</v>
      </c>
      <c r="D55" s="349"/>
      <c r="E55" s="425"/>
      <c r="F55" s="426"/>
      <c r="G55" s="426"/>
      <c r="H55" s="153"/>
    </row>
    <row r="56" spans="1:8" ht="25.5">
      <c r="A56" s="363"/>
      <c r="B56" s="335" t="s">
        <v>51</v>
      </c>
      <c r="C56" s="349">
        <v>453536441</v>
      </c>
      <c r="D56" s="349"/>
      <c r="E56" s="427"/>
      <c r="F56" s="426"/>
      <c r="G56" s="428"/>
      <c r="H56" s="153"/>
    </row>
    <row r="57" spans="1:8">
      <c r="A57" s="363"/>
      <c r="B57" s="353"/>
      <c r="C57" s="349"/>
      <c r="D57" s="349"/>
      <c r="E57" s="427"/>
      <c r="F57" s="426"/>
      <c r="G57" s="428"/>
      <c r="H57" s="153"/>
    </row>
    <row r="58" spans="1:8" ht="15.75" thickBot="1">
      <c r="A58" s="363"/>
      <c r="B58" s="334"/>
      <c r="C58" s="349"/>
      <c r="D58" s="349"/>
      <c r="E58" s="429"/>
      <c r="F58" s="426"/>
      <c r="G58" s="426"/>
      <c r="H58" s="153"/>
    </row>
    <row r="59" spans="1:8" ht="123" customHeight="1" thickBot="1">
      <c r="A59" s="363"/>
      <c r="B59" s="1065" t="s">
        <v>278</v>
      </c>
      <c r="C59" s="1066"/>
      <c r="D59" s="1067"/>
      <c r="E59" s="430"/>
      <c r="F59" s="430"/>
      <c r="G59" s="430"/>
      <c r="H59" s="153"/>
    </row>
    <row r="61" spans="1:8">
      <c r="B61" s="330" t="s">
        <v>72</v>
      </c>
      <c r="C61" s="153"/>
      <c r="D61" s="153"/>
      <c r="E61" s="153"/>
      <c r="F61" s="153"/>
      <c r="G61" s="153"/>
      <c r="H61" s="153"/>
    </row>
    <row r="62" spans="1:8" ht="15.75" thickBot="1"/>
    <row r="63" spans="1:8">
      <c r="A63" s="644">
        <f>A23+1</f>
        <v>26</v>
      </c>
      <c r="B63" s="419" t="s">
        <v>104</v>
      </c>
      <c r="C63" s="420"/>
      <c r="D63" s="125"/>
      <c r="E63" s="419" t="s">
        <v>104</v>
      </c>
      <c r="F63" s="420"/>
      <c r="G63" s="125"/>
      <c r="H63" s="362" t="s">
        <v>41</v>
      </c>
    </row>
    <row r="64" spans="1:8">
      <c r="A64" s="363"/>
      <c r="B64" s="124" t="s">
        <v>3</v>
      </c>
      <c r="C64" s="123"/>
      <c r="D64" s="124"/>
      <c r="E64" s="124" t="s">
        <v>3</v>
      </c>
      <c r="F64" s="123"/>
      <c r="G64" s="124"/>
      <c r="H64" s="153"/>
    </row>
    <row r="65" spans="1:8" ht="67.5">
      <c r="A65" s="363"/>
      <c r="B65" s="122" t="s">
        <v>105</v>
      </c>
      <c r="C65" s="121"/>
      <c r="D65" s="120"/>
      <c r="E65" s="119" t="s">
        <v>176</v>
      </c>
      <c r="F65" s="121"/>
      <c r="G65" s="120"/>
      <c r="H65" s="153"/>
    </row>
    <row r="66" spans="1:8">
      <c r="A66" s="363"/>
      <c r="B66" s="95" t="s">
        <v>4</v>
      </c>
      <c r="C66" s="109">
        <v>57454704</v>
      </c>
      <c r="D66" s="109">
        <v>-429854</v>
      </c>
      <c r="E66" s="95" t="s">
        <v>4</v>
      </c>
      <c r="F66" s="331">
        <v>45423634</v>
      </c>
      <c r="G66" s="109">
        <v>429854</v>
      </c>
      <c r="H66" s="153"/>
    </row>
    <row r="67" spans="1:8">
      <c r="A67" s="363"/>
      <c r="B67" s="98" t="s">
        <v>11</v>
      </c>
      <c r="C67" s="110">
        <v>57454704</v>
      </c>
      <c r="D67" s="421">
        <v>-429854</v>
      </c>
      <c r="E67" s="98" t="s">
        <v>11</v>
      </c>
      <c r="F67" s="332">
        <v>45423634</v>
      </c>
      <c r="G67" s="421">
        <v>429854</v>
      </c>
      <c r="H67" s="153"/>
    </row>
    <row r="68" spans="1:8" ht="25.5">
      <c r="A68" s="363"/>
      <c r="B68" s="101" t="s">
        <v>12</v>
      </c>
      <c r="C68" s="110">
        <v>57454704</v>
      </c>
      <c r="D68" s="421">
        <v>-429854</v>
      </c>
      <c r="E68" s="101" t="s">
        <v>12</v>
      </c>
      <c r="F68" s="332">
        <v>45423634</v>
      </c>
      <c r="G68" s="421">
        <v>429854</v>
      </c>
      <c r="H68" s="153"/>
    </row>
    <row r="69" spans="1:8">
      <c r="A69" s="626"/>
      <c r="B69" s="95" t="s">
        <v>13</v>
      </c>
      <c r="C69" s="111">
        <v>57454704</v>
      </c>
      <c r="D69" s="421">
        <v>-429854</v>
      </c>
      <c r="E69" s="95" t="s">
        <v>13</v>
      </c>
      <c r="F69" s="332">
        <v>45423634</v>
      </c>
      <c r="G69" s="421">
        <v>429854</v>
      </c>
      <c r="H69" s="627"/>
    </row>
    <row r="70" spans="1:8">
      <c r="A70" s="363"/>
      <c r="B70" s="98" t="s">
        <v>14</v>
      </c>
      <c r="C70" s="110">
        <v>57454704</v>
      </c>
      <c r="D70" s="421">
        <v>-429854</v>
      </c>
      <c r="E70" s="98" t="s">
        <v>14</v>
      </c>
      <c r="F70" s="332">
        <v>45423634</v>
      </c>
      <c r="G70" s="421">
        <v>429854</v>
      </c>
      <c r="H70" s="153"/>
    </row>
    <row r="71" spans="1:8" ht="39">
      <c r="A71" s="363"/>
      <c r="B71" s="334" t="s">
        <v>31</v>
      </c>
      <c r="C71" s="110">
        <v>57454704</v>
      </c>
      <c r="D71" s="421">
        <v>-429854</v>
      </c>
      <c r="E71" s="334" t="s">
        <v>31</v>
      </c>
      <c r="F71" s="332">
        <v>45423634</v>
      </c>
      <c r="G71" s="421">
        <v>429854</v>
      </c>
      <c r="H71" s="153"/>
    </row>
    <row r="72" spans="1:8" ht="26.25">
      <c r="A72" s="363"/>
      <c r="B72" s="334" t="s">
        <v>38</v>
      </c>
      <c r="C72" s="110">
        <v>57454704</v>
      </c>
      <c r="D72" s="421">
        <v>-429854</v>
      </c>
      <c r="E72" s="334" t="s">
        <v>38</v>
      </c>
      <c r="F72" s="332">
        <v>45423634</v>
      </c>
      <c r="G72" s="421">
        <v>429854</v>
      </c>
      <c r="H72" s="153"/>
    </row>
    <row r="73" spans="1:8" ht="26.25" thickBot="1">
      <c r="A73" s="363"/>
      <c r="B73" s="335" t="s">
        <v>51</v>
      </c>
      <c r="C73" s="422">
        <v>57454704</v>
      </c>
      <c r="D73" s="421">
        <v>-429854</v>
      </c>
      <c r="E73" s="335" t="s">
        <v>51</v>
      </c>
      <c r="F73" s="332">
        <v>45423634</v>
      </c>
      <c r="G73" s="421">
        <v>429854</v>
      </c>
      <c r="H73" s="153"/>
    </row>
    <row r="74" spans="1:8" ht="73.5" customHeight="1" thickBot="1">
      <c r="A74" s="363"/>
      <c r="B74" s="1086" t="s">
        <v>279</v>
      </c>
      <c r="C74" s="1087"/>
      <c r="D74" s="1087"/>
      <c r="E74" s="1087"/>
      <c r="F74" s="1087"/>
      <c r="G74" s="1088"/>
      <c r="H74" s="153"/>
    </row>
    <row r="76" spans="1:8">
      <c r="A76" s="364"/>
      <c r="B76" s="340" t="s">
        <v>73</v>
      </c>
      <c r="C76" s="153"/>
      <c r="D76" s="153"/>
      <c r="E76" s="340"/>
      <c r="F76" s="153"/>
      <c r="G76" s="153"/>
      <c r="H76" s="164"/>
    </row>
    <row r="77" spans="1:8" ht="15.75" thickBot="1">
      <c r="B77" s="153"/>
      <c r="C77" s="153"/>
      <c r="D77" s="153"/>
      <c r="E77" s="153"/>
      <c r="F77" s="153"/>
      <c r="G77" s="153"/>
      <c r="H77" s="164"/>
    </row>
    <row r="78" spans="1:8">
      <c r="A78" s="645">
        <f>A63</f>
        <v>26</v>
      </c>
      <c r="B78" s="341" t="s">
        <v>107</v>
      </c>
      <c r="C78" s="80"/>
      <c r="D78" s="125"/>
      <c r="E78" s="431"/>
      <c r="F78" s="432"/>
      <c r="G78" s="433"/>
      <c r="H78" s="362" t="s">
        <v>41</v>
      </c>
    </row>
    <row r="79" spans="1:8">
      <c r="A79" s="363"/>
      <c r="B79" s="124" t="s">
        <v>42</v>
      </c>
      <c r="C79" s="123"/>
      <c r="D79" s="124"/>
      <c r="E79" s="434"/>
      <c r="F79" s="435"/>
      <c r="G79" s="436"/>
      <c r="H79" s="153"/>
    </row>
    <row r="80" spans="1:8">
      <c r="A80" s="363"/>
      <c r="B80" s="342" t="s">
        <v>50</v>
      </c>
      <c r="C80" s="343"/>
      <c r="D80" s="344"/>
      <c r="E80" s="437"/>
      <c r="F80" s="435"/>
      <c r="G80" s="436"/>
      <c r="H80" s="153"/>
    </row>
    <row r="81" spans="1:8">
      <c r="A81" s="363"/>
      <c r="B81" s="345" t="s">
        <v>49</v>
      </c>
      <c r="C81" s="346"/>
      <c r="D81" s="347"/>
      <c r="E81" s="438"/>
      <c r="F81" s="439"/>
      <c r="G81" s="440"/>
      <c r="H81" s="153"/>
    </row>
    <row r="82" spans="1:8">
      <c r="A82" s="363"/>
      <c r="B82" s="95" t="s">
        <v>4</v>
      </c>
      <c r="C82" s="628">
        <v>431222629</v>
      </c>
      <c r="D82" s="348"/>
      <c r="E82" s="441"/>
      <c r="F82" s="442"/>
      <c r="G82" s="442"/>
      <c r="H82" s="153"/>
    </row>
    <row r="83" spans="1:8">
      <c r="A83" s="363"/>
      <c r="B83" s="98" t="s">
        <v>11</v>
      </c>
      <c r="C83" s="349">
        <v>431222629</v>
      </c>
      <c r="D83" s="349"/>
      <c r="E83" s="443"/>
      <c r="F83" s="426"/>
      <c r="G83" s="426"/>
      <c r="H83" s="153"/>
    </row>
    <row r="84" spans="1:8" ht="25.5">
      <c r="A84" s="363"/>
      <c r="B84" s="101" t="s">
        <v>12</v>
      </c>
      <c r="C84" s="349">
        <v>431222629</v>
      </c>
      <c r="D84" s="349"/>
      <c r="E84" s="444"/>
      <c r="F84" s="426"/>
      <c r="G84" s="426"/>
      <c r="H84" s="153"/>
    </row>
    <row r="85" spans="1:8">
      <c r="A85" s="363"/>
      <c r="B85" s="95" t="s">
        <v>13</v>
      </c>
      <c r="C85" s="348">
        <v>431222629</v>
      </c>
      <c r="D85" s="348"/>
      <c r="E85" s="441"/>
      <c r="F85" s="442"/>
      <c r="G85" s="442"/>
      <c r="H85" s="153"/>
    </row>
    <row r="86" spans="1:8">
      <c r="A86" s="363"/>
      <c r="B86" s="98" t="s">
        <v>14</v>
      </c>
      <c r="C86" s="349">
        <v>431222629</v>
      </c>
      <c r="D86" s="349"/>
      <c r="E86" s="443"/>
      <c r="F86" s="426"/>
      <c r="G86" s="426"/>
      <c r="H86" s="153"/>
    </row>
    <row r="87" spans="1:8" ht="39">
      <c r="A87" s="363"/>
      <c r="B87" s="334" t="s">
        <v>31</v>
      </c>
      <c r="C87" s="349">
        <v>431222629</v>
      </c>
      <c r="D87" s="349"/>
      <c r="E87" s="445"/>
      <c r="F87" s="426"/>
      <c r="G87" s="426"/>
      <c r="H87" s="153"/>
    </row>
    <row r="88" spans="1:8" ht="26.25">
      <c r="A88" s="363"/>
      <c r="B88" s="334" t="s">
        <v>38</v>
      </c>
      <c r="C88" s="349">
        <v>431222629</v>
      </c>
      <c r="D88" s="349"/>
      <c r="E88" s="425"/>
      <c r="F88" s="426"/>
      <c r="G88" s="426"/>
      <c r="H88" s="153"/>
    </row>
    <row r="89" spans="1:8" ht="25.5">
      <c r="A89" s="363"/>
      <c r="B89" s="335" t="s">
        <v>51</v>
      </c>
      <c r="C89" s="349">
        <v>431222629</v>
      </c>
      <c r="D89" s="349"/>
      <c r="E89" s="427"/>
      <c r="F89" s="426"/>
      <c r="G89" s="428"/>
      <c r="H89" s="153"/>
    </row>
    <row r="90" spans="1:8">
      <c r="A90" s="363"/>
      <c r="B90" s="353"/>
      <c r="C90" s="349"/>
      <c r="D90" s="349"/>
      <c r="E90" s="427"/>
      <c r="F90" s="426"/>
      <c r="G90" s="428"/>
      <c r="H90" s="153"/>
    </row>
    <row r="91" spans="1:8">
      <c r="A91" s="363"/>
      <c r="B91" s="334"/>
      <c r="C91" s="349"/>
      <c r="D91" s="349"/>
      <c r="E91" s="429"/>
      <c r="F91" s="426"/>
      <c r="G91" s="426"/>
      <c r="H91" s="153"/>
    </row>
    <row r="92" spans="1:8">
      <c r="A92" s="363"/>
      <c r="B92" s="345" t="s">
        <v>93</v>
      </c>
      <c r="C92" s="346"/>
      <c r="D92" s="347"/>
      <c r="E92" s="438"/>
      <c r="F92" s="439"/>
      <c r="G92" s="440"/>
      <c r="H92" s="153"/>
    </row>
    <row r="93" spans="1:8">
      <c r="A93" s="363"/>
      <c r="B93" s="95" t="s">
        <v>4</v>
      </c>
      <c r="C93" s="628">
        <v>453536441</v>
      </c>
      <c r="D93" s="348"/>
      <c r="E93" s="441"/>
      <c r="F93" s="442"/>
      <c r="G93" s="442"/>
      <c r="H93" s="153"/>
    </row>
    <row r="94" spans="1:8">
      <c r="A94" s="363"/>
      <c r="B94" s="98" t="s">
        <v>11</v>
      </c>
      <c r="C94" s="349">
        <v>453536441</v>
      </c>
      <c r="D94" s="349"/>
      <c r="E94" s="443"/>
      <c r="F94" s="426"/>
      <c r="G94" s="426"/>
      <c r="H94" s="153"/>
    </row>
    <row r="95" spans="1:8" ht="25.5">
      <c r="A95" s="363"/>
      <c r="B95" s="101" t="s">
        <v>12</v>
      </c>
      <c r="C95" s="349">
        <v>453536441</v>
      </c>
      <c r="D95" s="349"/>
      <c r="E95" s="444"/>
      <c r="F95" s="426"/>
      <c r="G95" s="426"/>
      <c r="H95" s="153"/>
    </row>
    <row r="96" spans="1:8">
      <c r="A96" s="363"/>
      <c r="B96" s="95" t="s">
        <v>13</v>
      </c>
      <c r="C96" s="348">
        <v>453536441</v>
      </c>
      <c r="D96" s="348"/>
      <c r="E96" s="441"/>
      <c r="F96" s="442"/>
      <c r="G96" s="442"/>
      <c r="H96" s="153"/>
    </row>
    <row r="97" spans="1:8">
      <c r="A97" s="363"/>
      <c r="B97" s="98" t="s">
        <v>14</v>
      </c>
      <c r="C97" s="349">
        <v>453536441</v>
      </c>
      <c r="D97" s="349"/>
      <c r="E97" s="443"/>
      <c r="F97" s="426"/>
      <c r="G97" s="426"/>
      <c r="H97" s="153"/>
    </row>
    <row r="98" spans="1:8" ht="39">
      <c r="A98" s="363"/>
      <c r="B98" s="334" t="s">
        <v>31</v>
      </c>
      <c r="C98" s="349">
        <v>453536441</v>
      </c>
      <c r="D98" s="349"/>
      <c r="E98" s="445"/>
      <c r="F98" s="426"/>
      <c r="G98" s="426"/>
      <c r="H98" s="153"/>
    </row>
    <row r="99" spans="1:8" ht="26.25">
      <c r="A99" s="363"/>
      <c r="B99" s="334" t="s">
        <v>38</v>
      </c>
      <c r="C99" s="349">
        <v>453536441</v>
      </c>
      <c r="D99" s="349"/>
      <c r="E99" s="425"/>
      <c r="F99" s="426"/>
      <c r="G99" s="426"/>
      <c r="H99" s="153"/>
    </row>
    <row r="100" spans="1:8" ht="25.5">
      <c r="A100" s="363"/>
      <c r="B100" s="335" t="s">
        <v>51</v>
      </c>
      <c r="C100" s="349">
        <v>453536441</v>
      </c>
      <c r="D100" s="349"/>
      <c r="E100" s="427"/>
      <c r="F100" s="426"/>
      <c r="G100" s="428"/>
      <c r="H100" s="153"/>
    </row>
    <row r="101" spans="1:8">
      <c r="A101" s="363"/>
      <c r="B101" s="353"/>
      <c r="C101" s="349"/>
      <c r="D101" s="349"/>
      <c r="E101" s="427"/>
      <c r="F101" s="426"/>
      <c r="G101" s="428"/>
      <c r="H101" s="153"/>
    </row>
    <row r="102" spans="1:8">
      <c r="A102" s="363"/>
      <c r="B102" s="334"/>
      <c r="C102" s="349"/>
      <c r="D102" s="349"/>
      <c r="E102" s="429"/>
      <c r="F102" s="426"/>
      <c r="G102" s="426"/>
      <c r="H102" s="153"/>
    </row>
    <row r="103" spans="1:8">
      <c r="A103" s="363"/>
      <c r="B103" s="345" t="s">
        <v>102</v>
      </c>
      <c r="C103" s="346"/>
      <c r="D103" s="347"/>
      <c r="E103" s="438"/>
      <c r="F103" s="439"/>
      <c r="G103" s="440"/>
      <c r="H103" s="153"/>
    </row>
    <row r="104" spans="1:8">
      <c r="A104" s="363"/>
      <c r="B104" s="95" t="s">
        <v>4</v>
      </c>
      <c r="C104" s="628">
        <v>453536441</v>
      </c>
      <c r="D104" s="348"/>
      <c r="E104" s="441"/>
      <c r="F104" s="442"/>
      <c r="G104" s="442"/>
      <c r="H104" s="153"/>
    </row>
    <row r="105" spans="1:8">
      <c r="A105" s="363"/>
      <c r="B105" s="98" t="s">
        <v>11</v>
      </c>
      <c r="C105" s="349">
        <v>453536441</v>
      </c>
      <c r="D105" s="349"/>
      <c r="E105" s="443"/>
      <c r="F105" s="426"/>
      <c r="G105" s="426"/>
      <c r="H105" s="153"/>
    </row>
    <row r="106" spans="1:8" ht="25.5">
      <c r="A106" s="363"/>
      <c r="B106" s="101" t="s">
        <v>12</v>
      </c>
      <c r="C106" s="349">
        <v>453536441</v>
      </c>
      <c r="D106" s="349"/>
      <c r="E106" s="444"/>
      <c r="F106" s="426"/>
      <c r="G106" s="426"/>
      <c r="H106" s="153"/>
    </row>
    <row r="107" spans="1:8">
      <c r="A107" s="363"/>
      <c r="B107" s="95" t="s">
        <v>13</v>
      </c>
      <c r="C107" s="348">
        <v>453536441</v>
      </c>
      <c r="D107" s="348"/>
      <c r="E107" s="441"/>
      <c r="F107" s="442"/>
      <c r="G107" s="442"/>
      <c r="H107" s="153"/>
    </row>
    <row r="108" spans="1:8">
      <c r="A108" s="363"/>
      <c r="B108" s="98" t="s">
        <v>14</v>
      </c>
      <c r="C108" s="349">
        <v>453536441</v>
      </c>
      <c r="D108" s="349"/>
      <c r="E108" s="443"/>
      <c r="F108" s="426"/>
      <c r="G108" s="426"/>
      <c r="H108" s="153"/>
    </row>
    <row r="109" spans="1:8" ht="39">
      <c r="A109" s="363"/>
      <c r="B109" s="334" t="s">
        <v>31</v>
      </c>
      <c r="C109" s="349">
        <v>453536441</v>
      </c>
      <c r="D109" s="349"/>
      <c r="E109" s="445"/>
      <c r="F109" s="426"/>
      <c r="G109" s="426"/>
      <c r="H109" s="153"/>
    </row>
    <row r="110" spans="1:8" ht="26.25">
      <c r="A110" s="363"/>
      <c r="B110" s="334" t="s">
        <v>38</v>
      </c>
      <c r="C110" s="349">
        <v>453536441</v>
      </c>
      <c r="D110" s="349"/>
      <c r="E110" s="425"/>
      <c r="F110" s="426"/>
      <c r="G110" s="426"/>
      <c r="H110" s="153"/>
    </row>
    <row r="111" spans="1:8" ht="25.5">
      <c r="A111" s="363"/>
      <c r="B111" s="335" t="s">
        <v>51</v>
      </c>
      <c r="C111" s="349">
        <v>453536441</v>
      </c>
      <c r="D111" s="349"/>
      <c r="E111" s="427"/>
      <c r="F111" s="426"/>
      <c r="G111" s="428"/>
      <c r="H111" s="153"/>
    </row>
    <row r="112" spans="1:8">
      <c r="A112" s="363"/>
      <c r="B112" s="353"/>
      <c r="C112" s="349"/>
      <c r="D112" s="349"/>
      <c r="E112" s="427"/>
      <c r="F112" s="426"/>
      <c r="G112" s="428"/>
      <c r="H112" s="153"/>
    </row>
    <row r="113" spans="1:8" ht="15.75" thickBot="1">
      <c r="A113" s="363"/>
      <c r="B113" s="334"/>
      <c r="C113" s="349"/>
      <c r="D113" s="349"/>
      <c r="E113" s="429"/>
      <c r="F113" s="426"/>
      <c r="G113" s="426"/>
      <c r="H113" s="153"/>
    </row>
    <row r="114" spans="1:8" ht="138" customHeight="1" thickBot="1">
      <c r="A114" s="363"/>
      <c r="B114" s="1065" t="s">
        <v>280</v>
      </c>
      <c r="C114" s="1066"/>
      <c r="D114" s="1067"/>
      <c r="E114" s="430"/>
      <c r="F114" s="430"/>
      <c r="G114" s="430"/>
      <c r="H114" s="153"/>
    </row>
  </sheetData>
  <mergeCells count="9">
    <mergeCell ref="H1:H2"/>
    <mergeCell ref="B19:G19"/>
    <mergeCell ref="B59:D59"/>
    <mergeCell ref="B74:G74"/>
    <mergeCell ref="B114:D114"/>
    <mergeCell ref="C1:C2"/>
    <mergeCell ref="D1:D2"/>
    <mergeCell ref="F1:F2"/>
    <mergeCell ref="G1:G2"/>
  </mergeCells>
  <pageMargins left="0.39370078740157483" right="0.23622047244094491" top="0.31496062992125984" bottom="0.55118110236220474" header="0.19685039370078741" footer="0.23622047244094491"/>
  <pageSetup scale="75" orientation="landscape" r:id="rId1"/>
  <headerFooter>
    <oddFooter>&amp;L&amp;F&amp;C&amp;P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41"/>
  <sheetViews>
    <sheetView topLeftCell="A25" zoomScale="80" zoomScaleNormal="80" workbookViewId="0">
      <selection activeCell="B24" sqref="B24:G24"/>
    </sheetView>
  </sheetViews>
  <sheetFormatPr defaultRowHeight="15"/>
  <cols>
    <col min="1" max="1" width="6.5703125" style="358" customWidth="1"/>
    <col min="2" max="2" width="48.7109375" style="366" customWidth="1"/>
    <col min="3" max="3" width="15.85546875" style="360" customWidth="1"/>
    <col min="4" max="4" width="16.42578125" style="360" customWidth="1"/>
    <col min="5" max="5" width="48.42578125" style="359" customWidth="1"/>
    <col min="6" max="6" width="17.140625" style="359" customWidth="1"/>
    <col min="7" max="7" width="16.85546875" style="359" customWidth="1"/>
    <col min="8" max="8" width="15.85546875" style="359" customWidth="1"/>
  </cols>
  <sheetData>
    <row r="1" spans="1:8">
      <c r="A1" s="622"/>
      <c r="B1" s="623"/>
      <c r="C1" s="1089" t="s">
        <v>0</v>
      </c>
      <c r="D1" s="1089" t="s">
        <v>1</v>
      </c>
      <c r="E1" s="624"/>
      <c r="F1" s="1089" t="s">
        <v>0</v>
      </c>
      <c r="G1" s="1089" t="s">
        <v>1</v>
      </c>
      <c r="H1" s="1084" t="s">
        <v>40</v>
      </c>
    </row>
    <row r="2" spans="1:8" ht="15.75" thickBot="1">
      <c r="A2" s="622"/>
      <c r="B2" s="154"/>
      <c r="C2" s="1090"/>
      <c r="D2" s="1090"/>
      <c r="E2" s="625"/>
      <c r="F2" s="1090"/>
      <c r="G2" s="1090"/>
      <c r="H2" s="1085"/>
    </row>
    <row r="3" spans="1:8" ht="14.25" customHeight="1">
      <c r="B3" s="631"/>
      <c r="C3" s="631"/>
      <c r="D3" s="631"/>
      <c r="E3" s="631"/>
      <c r="F3" s="631"/>
      <c r="G3" s="631"/>
    </row>
    <row r="4" spans="1:8" s="153" customFormat="1" ht="14.25" customHeight="1">
      <c r="A4" s="358"/>
      <c r="B4" s="652" t="s">
        <v>292</v>
      </c>
      <c r="C4" s="631"/>
      <c r="D4" s="631"/>
      <c r="E4" s="631"/>
      <c r="F4" s="631"/>
      <c r="G4" s="631"/>
      <c r="H4" s="359"/>
    </row>
    <row r="5" spans="1:8" s="164" customFormat="1">
      <c r="A5" s="6"/>
      <c r="B5" s="43" t="s">
        <v>59</v>
      </c>
      <c r="C5" s="41"/>
      <c r="D5" s="155"/>
      <c r="E5" s="43" t="s">
        <v>60</v>
      </c>
      <c r="F5" s="42"/>
      <c r="G5" s="155"/>
      <c r="H5" s="11"/>
    </row>
    <row r="6" spans="1:8" s="164" customFormat="1">
      <c r="A6" s="6"/>
      <c r="B6" s="156" t="s">
        <v>26</v>
      </c>
      <c r="C6" s="162"/>
      <c r="D6" s="47"/>
      <c r="E6" s="156" t="s">
        <v>26</v>
      </c>
      <c r="F6" s="166"/>
      <c r="G6" s="46"/>
      <c r="H6" s="11"/>
    </row>
    <row r="7" spans="1:8" s="164" customFormat="1">
      <c r="A7" s="6"/>
      <c r="B7" s="168" t="s">
        <v>52</v>
      </c>
      <c r="C7" s="169">
        <v>54338675</v>
      </c>
      <c r="D7" s="53">
        <f>D16</f>
        <v>-869278</v>
      </c>
      <c r="E7" s="168" t="s">
        <v>52</v>
      </c>
      <c r="F7" s="169">
        <v>54338675</v>
      </c>
      <c r="G7" s="167">
        <f>D7</f>
        <v>-869278</v>
      </c>
      <c r="H7" s="11"/>
    </row>
    <row r="8" spans="1:8" s="164" customFormat="1">
      <c r="A8" s="6"/>
      <c r="B8" s="168" t="s">
        <v>54</v>
      </c>
      <c r="C8" s="169">
        <v>19240528</v>
      </c>
      <c r="D8" s="53"/>
      <c r="E8" s="168" t="s">
        <v>54</v>
      </c>
      <c r="F8" s="169">
        <v>19240528</v>
      </c>
      <c r="G8" s="167">
        <f>D8</f>
        <v>0</v>
      </c>
      <c r="H8" s="11"/>
    </row>
    <row r="9" spans="1:8" s="164" customFormat="1">
      <c r="A9" s="6"/>
      <c r="B9" s="168" t="s">
        <v>64</v>
      </c>
      <c r="C9" s="169">
        <v>99084581</v>
      </c>
      <c r="D9" s="53"/>
      <c r="E9" s="168" t="s">
        <v>64</v>
      </c>
      <c r="F9" s="169">
        <v>99084581</v>
      </c>
      <c r="G9" s="167">
        <f>D9</f>
        <v>0</v>
      </c>
      <c r="H9" s="11"/>
    </row>
    <row r="10" spans="1:8" s="164" customFormat="1">
      <c r="A10" s="6"/>
      <c r="B10" s="149"/>
      <c r="C10" s="150"/>
      <c r="D10" s="650"/>
      <c r="E10" s="149"/>
      <c r="F10" s="150"/>
      <c r="G10" s="167"/>
      <c r="H10" s="11"/>
    </row>
    <row r="11" spans="1:8">
      <c r="A11" s="361"/>
      <c r="B11" s="330" t="s">
        <v>72</v>
      </c>
      <c r="C11" s="153"/>
      <c r="D11" s="153"/>
      <c r="E11" s="153"/>
      <c r="F11" s="153"/>
      <c r="G11" s="153"/>
      <c r="H11" s="153"/>
    </row>
    <row r="12" spans="1:8" ht="15.75" thickBot="1">
      <c r="A12" s="363"/>
      <c r="B12" s="153"/>
      <c r="C12" s="153"/>
      <c r="D12" s="153"/>
      <c r="E12" s="153"/>
      <c r="F12" s="153"/>
      <c r="G12" s="153"/>
      <c r="H12" s="153"/>
    </row>
    <row r="13" spans="1:8" ht="27">
      <c r="A13" s="476">
        <f>'62.res'!A78+1</f>
        <v>27</v>
      </c>
      <c r="B13" s="740" t="s">
        <v>27</v>
      </c>
      <c r="C13" s="555"/>
      <c r="D13" s="741"/>
      <c r="E13" s="94" t="s">
        <v>252</v>
      </c>
      <c r="F13" s="80"/>
      <c r="G13" s="125"/>
      <c r="H13" s="362" t="s">
        <v>41</v>
      </c>
    </row>
    <row r="14" spans="1:8">
      <c r="A14" s="363"/>
      <c r="B14" s="742" t="s">
        <v>3</v>
      </c>
      <c r="C14" s="743"/>
      <c r="D14" s="744"/>
      <c r="E14" s="124" t="s">
        <v>3</v>
      </c>
      <c r="F14" s="123"/>
      <c r="G14" s="124"/>
      <c r="H14" s="153"/>
    </row>
    <row r="15" spans="1:8" ht="27">
      <c r="A15" s="363"/>
      <c r="B15" s="745" t="s">
        <v>253</v>
      </c>
      <c r="C15" s="746"/>
      <c r="D15" s="747"/>
      <c r="E15" s="122" t="s">
        <v>254</v>
      </c>
      <c r="F15" s="121"/>
      <c r="G15" s="120"/>
      <c r="H15" s="153"/>
    </row>
    <row r="16" spans="1:8">
      <c r="A16" s="363"/>
      <c r="B16" s="748" t="s">
        <v>4</v>
      </c>
      <c r="C16" s="749">
        <v>54338675</v>
      </c>
      <c r="D16" s="750">
        <v>-869278</v>
      </c>
      <c r="E16" s="95" t="s">
        <v>4</v>
      </c>
      <c r="F16" s="331">
        <v>187190543</v>
      </c>
      <c r="G16" s="97">
        <v>869278</v>
      </c>
      <c r="H16" s="153"/>
    </row>
    <row r="17" spans="1:8">
      <c r="A17" s="363"/>
      <c r="B17" s="751" t="s">
        <v>11</v>
      </c>
      <c r="C17" s="752">
        <v>54338675</v>
      </c>
      <c r="D17" s="753">
        <v>-869278</v>
      </c>
      <c r="E17" s="98" t="s">
        <v>11</v>
      </c>
      <c r="F17" s="332">
        <v>187190543</v>
      </c>
      <c r="G17" s="100">
        <v>869278</v>
      </c>
      <c r="H17" s="153"/>
    </row>
    <row r="18" spans="1:8" ht="25.5">
      <c r="A18" s="363"/>
      <c r="B18" s="751" t="s">
        <v>12</v>
      </c>
      <c r="C18" s="752">
        <v>54338675</v>
      </c>
      <c r="D18" s="753">
        <v>-869278</v>
      </c>
      <c r="E18" s="101" t="s">
        <v>12</v>
      </c>
      <c r="F18" s="332">
        <v>187190543</v>
      </c>
      <c r="G18" s="100">
        <v>869278</v>
      </c>
      <c r="H18" s="153"/>
    </row>
    <row r="19" spans="1:8">
      <c r="A19" s="363"/>
      <c r="B19" s="748" t="s">
        <v>13</v>
      </c>
      <c r="C19" s="749">
        <v>54338675</v>
      </c>
      <c r="D19" s="750">
        <v>-869278</v>
      </c>
      <c r="E19" s="95" t="s">
        <v>13</v>
      </c>
      <c r="F19" s="331">
        <v>187190543</v>
      </c>
      <c r="G19" s="97">
        <v>869278</v>
      </c>
      <c r="H19" s="153"/>
    </row>
    <row r="20" spans="1:8">
      <c r="A20" s="363"/>
      <c r="B20" s="754" t="s">
        <v>14</v>
      </c>
      <c r="C20" s="752">
        <v>54338675</v>
      </c>
      <c r="D20" s="753">
        <v>-869278</v>
      </c>
      <c r="E20" s="98" t="s">
        <v>14</v>
      </c>
      <c r="F20" s="332">
        <v>187190543</v>
      </c>
      <c r="G20" s="333">
        <v>869278</v>
      </c>
      <c r="H20" s="153"/>
    </row>
    <row r="21" spans="1:8" ht="26.25">
      <c r="A21" s="363"/>
      <c r="B21" s="755" t="s">
        <v>53</v>
      </c>
      <c r="C21" s="752">
        <v>54338675</v>
      </c>
      <c r="D21" s="753">
        <v>-869278</v>
      </c>
      <c r="E21" s="334" t="s">
        <v>31</v>
      </c>
      <c r="F21" s="332">
        <v>187190543</v>
      </c>
      <c r="G21" s="100">
        <v>869278</v>
      </c>
      <c r="H21" s="153"/>
    </row>
    <row r="22" spans="1:8" ht="26.25">
      <c r="A22" s="363"/>
      <c r="B22" s="756" t="s">
        <v>18</v>
      </c>
      <c r="C22" s="752">
        <v>54338675</v>
      </c>
      <c r="D22" s="753">
        <v>-869278</v>
      </c>
      <c r="E22" s="334" t="s">
        <v>38</v>
      </c>
      <c r="F22" s="332">
        <v>187190543</v>
      </c>
      <c r="G22" s="100">
        <v>869278</v>
      </c>
      <c r="H22" s="153"/>
    </row>
    <row r="23" spans="1:8" ht="26.25" thickBot="1">
      <c r="A23" s="363"/>
      <c r="B23" s="757"/>
      <c r="C23" s="758"/>
      <c r="D23" s="759"/>
      <c r="E23" s="335" t="s">
        <v>51</v>
      </c>
      <c r="F23" s="332">
        <v>187190543</v>
      </c>
      <c r="G23" s="100">
        <v>869278</v>
      </c>
      <c r="H23" s="153"/>
    </row>
    <row r="24" spans="1:8" ht="72.75" customHeight="1" thickBot="1">
      <c r="A24" s="363"/>
      <c r="B24" s="1091" t="s">
        <v>282</v>
      </c>
      <c r="C24" s="1066"/>
      <c r="D24" s="1066"/>
      <c r="E24" s="1066"/>
      <c r="F24" s="1066"/>
      <c r="G24" s="1067"/>
      <c r="H24" s="153"/>
    </row>
    <row r="25" spans="1:8">
      <c r="A25" s="363"/>
      <c r="B25" s="153"/>
      <c r="C25" s="153"/>
      <c r="D25" s="153"/>
      <c r="E25" s="153"/>
      <c r="F25" s="153"/>
      <c r="G25" s="153"/>
      <c r="H25" s="153"/>
    </row>
    <row r="26" spans="1:8">
      <c r="A26" s="364"/>
      <c r="B26" s="340" t="s">
        <v>73</v>
      </c>
      <c r="C26" s="153"/>
      <c r="D26" s="153"/>
      <c r="E26" s="340"/>
      <c r="F26" s="153"/>
      <c r="G26" s="153"/>
      <c r="H26" s="164"/>
    </row>
    <row r="27" spans="1:8" ht="15.75" thickBot="1">
      <c r="A27" s="634"/>
      <c r="B27" s="635"/>
      <c r="C27" s="636"/>
      <c r="D27" s="636"/>
      <c r="E27" s="637"/>
      <c r="F27" s="637"/>
      <c r="G27" s="638"/>
      <c r="H27" s="637"/>
    </row>
    <row r="28" spans="1:8" ht="27">
      <c r="A28" s="72">
        <f>A13</f>
        <v>27</v>
      </c>
      <c r="B28" s="647" t="s">
        <v>27</v>
      </c>
      <c r="C28" s="632"/>
      <c r="D28" s="125"/>
      <c r="E28" s="94" t="s">
        <v>252</v>
      </c>
      <c r="F28" s="80"/>
      <c r="G28" s="125"/>
      <c r="H28" s="362" t="s">
        <v>41</v>
      </c>
    </row>
    <row r="29" spans="1:8">
      <c r="A29" s="363"/>
      <c r="B29" s="648" t="s">
        <v>42</v>
      </c>
      <c r="C29" s="633"/>
      <c r="D29" s="124"/>
      <c r="E29" s="124" t="s">
        <v>42</v>
      </c>
      <c r="F29" s="123"/>
      <c r="G29" s="124"/>
      <c r="H29" s="153"/>
    </row>
    <row r="30" spans="1:8">
      <c r="A30" s="363"/>
      <c r="B30" s="649" t="s">
        <v>84</v>
      </c>
      <c r="C30" s="639"/>
      <c r="D30" s="344"/>
      <c r="E30" s="342" t="s">
        <v>50</v>
      </c>
      <c r="F30" s="343"/>
      <c r="G30" s="344"/>
      <c r="H30" s="153"/>
    </row>
    <row r="31" spans="1:8">
      <c r="A31" s="363"/>
      <c r="B31" s="346" t="s">
        <v>49</v>
      </c>
      <c r="C31" s="640"/>
      <c r="D31" s="347"/>
      <c r="E31" s="345" t="s">
        <v>49</v>
      </c>
      <c r="F31" s="346"/>
      <c r="G31" s="347"/>
      <c r="H31" s="153"/>
    </row>
    <row r="32" spans="1:8">
      <c r="A32" s="363"/>
      <c r="B32" s="628" t="s">
        <v>4</v>
      </c>
      <c r="C32" s="641">
        <v>261972494</v>
      </c>
      <c r="D32" s="348">
        <v>-869278</v>
      </c>
      <c r="E32" s="95" t="s">
        <v>4</v>
      </c>
      <c r="F32" s="348">
        <v>187190543</v>
      </c>
      <c r="G32" s="348">
        <v>869278</v>
      </c>
      <c r="H32" s="153"/>
    </row>
    <row r="33" spans="1:8">
      <c r="A33" s="363"/>
      <c r="B33" s="349" t="s">
        <v>11</v>
      </c>
      <c r="C33" s="642">
        <v>261972494</v>
      </c>
      <c r="D33" s="349">
        <v>-869278</v>
      </c>
      <c r="E33" s="98" t="s">
        <v>11</v>
      </c>
      <c r="F33" s="349">
        <v>187190543</v>
      </c>
      <c r="G33" s="349">
        <v>869278</v>
      </c>
      <c r="H33" s="153"/>
    </row>
    <row r="34" spans="1:8" ht="25.5">
      <c r="A34" s="363"/>
      <c r="B34" s="349" t="s">
        <v>12</v>
      </c>
      <c r="C34" s="642">
        <v>261972494</v>
      </c>
      <c r="D34" s="349">
        <v>-869278</v>
      </c>
      <c r="E34" s="101" t="s">
        <v>12</v>
      </c>
      <c r="F34" s="349">
        <v>187190543</v>
      </c>
      <c r="G34" s="349">
        <v>869278</v>
      </c>
      <c r="H34" s="153"/>
    </row>
    <row r="35" spans="1:8">
      <c r="A35" s="363"/>
      <c r="B35" s="348" t="s">
        <v>13</v>
      </c>
      <c r="C35" s="643">
        <v>261972494</v>
      </c>
      <c r="D35" s="348">
        <v>-869278</v>
      </c>
      <c r="E35" s="95" t="s">
        <v>13</v>
      </c>
      <c r="F35" s="348">
        <v>187190543</v>
      </c>
      <c r="G35" s="348">
        <v>869278</v>
      </c>
      <c r="H35" s="153"/>
    </row>
    <row r="36" spans="1:8">
      <c r="A36" s="363"/>
      <c r="B36" s="349" t="s">
        <v>14</v>
      </c>
      <c r="C36" s="642">
        <v>261972494</v>
      </c>
      <c r="D36" s="349">
        <v>-869278</v>
      </c>
      <c r="E36" s="98" t="s">
        <v>14</v>
      </c>
      <c r="F36" s="349">
        <v>187190543</v>
      </c>
      <c r="G36" s="349">
        <v>869278</v>
      </c>
      <c r="H36" s="153"/>
    </row>
    <row r="37" spans="1:8" ht="26.25">
      <c r="A37" s="363"/>
      <c r="B37" s="349" t="s">
        <v>53</v>
      </c>
      <c r="C37" s="642">
        <v>261972494</v>
      </c>
      <c r="D37" s="349">
        <v>-869278</v>
      </c>
      <c r="E37" s="334" t="s">
        <v>31</v>
      </c>
      <c r="F37" s="349">
        <v>187190543</v>
      </c>
      <c r="G37" s="349">
        <v>869278</v>
      </c>
      <c r="H37" s="153"/>
    </row>
    <row r="38" spans="1:8" ht="26.25">
      <c r="A38" s="363"/>
      <c r="B38" s="349" t="s">
        <v>18</v>
      </c>
      <c r="C38" s="642">
        <v>261972494</v>
      </c>
      <c r="D38" s="349">
        <v>-869278</v>
      </c>
      <c r="E38" s="334" t="s">
        <v>38</v>
      </c>
      <c r="F38" s="349">
        <v>187190543</v>
      </c>
      <c r="G38" s="349">
        <v>869278</v>
      </c>
      <c r="H38" s="153"/>
    </row>
    <row r="39" spans="1:8" ht="26.25" thickBot="1">
      <c r="A39" s="363"/>
      <c r="B39" s="646"/>
      <c r="C39" s="642"/>
      <c r="D39" s="349"/>
      <c r="E39" s="335" t="s">
        <v>51</v>
      </c>
      <c r="F39" s="349">
        <v>187190543</v>
      </c>
      <c r="G39" s="349">
        <v>869278</v>
      </c>
      <c r="H39" s="153"/>
    </row>
    <row r="40" spans="1:8" ht="70.5" customHeight="1" thickBot="1">
      <c r="A40" s="363"/>
      <c r="B40" s="1091" t="s">
        <v>282</v>
      </c>
      <c r="C40" s="1066"/>
      <c r="D40" s="1066"/>
      <c r="E40" s="1066"/>
      <c r="F40" s="1066"/>
      <c r="G40" s="1067"/>
      <c r="H40" s="153"/>
    </row>
    <row r="41" spans="1:8">
      <c r="A41" s="363"/>
      <c r="B41" s="355"/>
      <c r="C41" s="355"/>
      <c r="D41" s="355"/>
      <c r="E41" s="355"/>
      <c r="F41" s="355"/>
      <c r="G41" s="355"/>
      <c r="H41" s="153"/>
    </row>
  </sheetData>
  <mergeCells count="7">
    <mergeCell ref="H1:H2"/>
    <mergeCell ref="B24:G24"/>
    <mergeCell ref="B40:G40"/>
    <mergeCell ref="C1:C2"/>
    <mergeCell ref="D1:D2"/>
    <mergeCell ref="F1:F2"/>
    <mergeCell ref="G1:G2"/>
  </mergeCells>
  <pageMargins left="0.31496062992125984" right="0.31496062992125984" top="0.39370078740157483" bottom="0.51181102362204722" header="0.19685039370078741" footer="0.31496062992125984"/>
  <pageSetup paperSize="9" scale="75" orientation="landscape" r:id="rId1"/>
  <headerFooter>
    <oddFooter>&amp;L&amp;F&amp;C&amp;P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40"/>
  <sheetViews>
    <sheetView topLeftCell="A10" zoomScale="80" zoomScaleNormal="80" workbookViewId="0">
      <selection activeCell="M32" sqref="M32"/>
    </sheetView>
  </sheetViews>
  <sheetFormatPr defaultRowHeight="15"/>
  <cols>
    <col min="1" max="1" width="6.5703125" style="358" customWidth="1"/>
    <col min="2" max="2" width="46.28515625" style="366" customWidth="1"/>
    <col min="3" max="3" width="14.42578125" style="360" customWidth="1"/>
    <col min="4" max="4" width="14.7109375" style="360" customWidth="1"/>
    <col min="5" max="5" width="47.28515625" style="359" customWidth="1"/>
    <col min="6" max="7" width="13.7109375" style="359" customWidth="1"/>
    <col min="8" max="8" width="15.85546875" style="359" customWidth="1"/>
  </cols>
  <sheetData>
    <row r="1" spans="1:8">
      <c r="A1" s="622"/>
      <c r="B1" s="623"/>
      <c r="C1" s="1089" t="s">
        <v>0</v>
      </c>
      <c r="D1" s="1089" t="s">
        <v>1</v>
      </c>
      <c r="E1" s="624"/>
      <c r="F1" s="1089" t="s">
        <v>0</v>
      </c>
      <c r="G1" s="1089" t="s">
        <v>1</v>
      </c>
      <c r="H1" s="1084" t="s">
        <v>40</v>
      </c>
    </row>
    <row r="2" spans="1:8" ht="15.75" thickBot="1">
      <c r="A2" s="622"/>
      <c r="B2" s="154"/>
      <c r="C2" s="1090"/>
      <c r="D2" s="1090"/>
      <c r="E2" s="625"/>
      <c r="F2" s="1090"/>
      <c r="G2" s="1090"/>
      <c r="H2" s="1085"/>
    </row>
    <row r="3" spans="1:8">
      <c r="B3" s="631"/>
      <c r="C3" s="631"/>
      <c r="D3" s="631"/>
      <c r="E3" s="631"/>
      <c r="F3" s="631"/>
      <c r="G3" s="631"/>
    </row>
    <row r="4" spans="1:8">
      <c r="B4" s="652" t="s">
        <v>340</v>
      </c>
      <c r="C4" s="631"/>
      <c r="D4" s="631"/>
      <c r="E4" s="631"/>
      <c r="F4" s="631"/>
      <c r="G4" s="631"/>
    </row>
    <row r="5" spans="1:8">
      <c r="A5" s="6"/>
      <c r="B5" s="43" t="s">
        <v>59</v>
      </c>
      <c r="C5" s="41"/>
      <c r="D5" s="155"/>
      <c r="E5" s="43" t="s">
        <v>60</v>
      </c>
      <c r="F5" s="42"/>
      <c r="G5" s="155"/>
      <c r="H5" s="11"/>
    </row>
    <row r="6" spans="1:8">
      <c r="A6" s="6"/>
      <c r="B6" s="156" t="s">
        <v>26</v>
      </c>
      <c r="C6" s="162"/>
      <c r="D6" s="47"/>
      <c r="E6" s="156" t="s">
        <v>26</v>
      </c>
      <c r="F6" s="166"/>
      <c r="G6" s="46"/>
      <c r="H6" s="11"/>
    </row>
    <row r="7" spans="1:8">
      <c r="A7" s="6"/>
      <c r="B7" s="168" t="s">
        <v>52</v>
      </c>
      <c r="C7" s="169">
        <v>54338675</v>
      </c>
      <c r="D7" s="53">
        <f>G16</f>
        <v>20000000</v>
      </c>
      <c r="E7" s="168" t="s">
        <v>52</v>
      </c>
      <c r="F7" s="169">
        <v>54338675</v>
      </c>
      <c r="G7" s="167">
        <f>D7</f>
        <v>20000000</v>
      </c>
      <c r="H7" s="11"/>
    </row>
    <row r="8" spans="1:8">
      <c r="A8" s="6"/>
      <c r="B8" s="168" t="s">
        <v>54</v>
      </c>
      <c r="C8" s="169">
        <v>19240528</v>
      </c>
      <c r="D8" s="53"/>
      <c r="E8" s="168" t="s">
        <v>54</v>
      </c>
      <c r="F8" s="169">
        <v>19240528</v>
      </c>
      <c r="G8" s="167">
        <f>D8</f>
        <v>0</v>
      </c>
      <c r="H8" s="11"/>
    </row>
    <row r="9" spans="1:8">
      <c r="A9" s="6"/>
      <c r="B9" s="168" t="s">
        <v>64</v>
      </c>
      <c r="C9" s="169">
        <v>99084581</v>
      </c>
      <c r="D9" s="53"/>
      <c r="E9" s="168" t="s">
        <v>64</v>
      </c>
      <c r="F9" s="169">
        <v>99084581</v>
      </c>
      <c r="G9" s="167">
        <f>D9</f>
        <v>0</v>
      </c>
      <c r="H9" s="11"/>
    </row>
    <row r="10" spans="1:8">
      <c r="A10" s="6"/>
      <c r="B10" s="149"/>
      <c r="C10" s="150"/>
      <c r="D10" s="650"/>
      <c r="E10" s="149"/>
      <c r="F10" s="150"/>
      <c r="G10" s="167"/>
      <c r="H10" s="11"/>
    </row>
    <row r="11" spans="1:8">
      <c r="A11" s="361"/>
      <c r="B11" s="330" t="s">
        <v>72</v>
      </c>
      <c r="C11" s="153"/>
      <c r="D11" s="153"/>
      <c r="E11" s="153"/>
      <c r="F11" s="153"/>
      <c r="G11" s="153"/>
      <c r="H11" s="153"/>
    </row>
    <row r="12" spans="1:8" ht="15.75" thickBot="1">
      <c r="A12" s="363"/>
      <c r="B12" s="153"/>
      <c r="C12" s="153"/>
      <c r="D12" s="153"/>
      <c r="E12" s="153"/>
      <c r="F12" s="153"/>
      <c r="G12" s="153"/>
      <c r="H12" s="153"/>
    </row>
    <row r="13" spans="1:8" ht="27">
      <c r="A13" s="476">
        <f>'64.res'!A28+1</f>
        <v>28</v>
      </c>
      <c r="B13" s="740" t="s">
        <v>27</v>
      </c>
      <c r="C13" s="555"/>
      <c r="D13" s="741"/>
      <c r="E13" s="740" t="s">
        <v>27</v>
      </c>
      <c r="F13" s="555"/>
      <c r="G13" s="125"/>
      <c r="H13" s="362" t="s">
        <v>41</v>
      </c>
    </row>
    <row r="14" spans="1:8">
      <c r="A14" s="363"/>
      <c r="B14" s="742" t="s">
        <v>3</v>
      </c>
      <c r="C14" s="743"/>
      <c r="D14" s="744"/>
      <c r="E14" s="742" t="s">
        <v>3</v>
      </c>
      <c r="F14" s="743"/>
      <c r="G14" s="124"/>
      <c r="H14" s="153"/>
    </row>
    <row r="15" spans="1:8">
      <c r="A15" s="363"/>
      <c r="B15" s="745" t="s">
        <v>339</v>
      </c>
      <c r="C15" s="746"/>
      <c r="D15" s="747"/>
      <c r="E15" s="745" t="s">
        <v>253</v>
      </c>
      <c r="F15" s="746"/>
      <c r="G15" s="120"/>
      <c r="H15" s="153"/>
    </row>
    <row r="16" spans="1:8">
      <c r="A16" s="363"/>
      <c r="B16" s="748" t="s">
        <v>4</v>
      </c>
      <c r="C16" s="749">
        <v>42492373</v>
      </c>
      <c r="D16" s="750">
        <v>-20000000</v>
      </c>
      <c r="E16" s="748" t="s">
        <v>4</v>
      </c>
      <c r="F16" s="749">
        <v>54338675</v>
      </c>
      <c r="G16" s="97">
        <v>20000000</v>
      </c>
      <c r="H16" s="153"/>
    </row>
    <row r="17" spans="1:8">
      <c r="A17" s="363"/>
      <c r="B17" s="751" t="s">
        <v>11</v>
      </c>
      <c r="C17" s="752">
        <v>42492373</v>
      </c>
      <c r="D17" s="753">
        <v>-20000000</v>
      </c>
      <c r="E17" s="751" t="s">
        <v>11</v>
      </c>
      <c r="F17" s="752">
        <v>54338675</v>
      </c>
      <c r="G17" s="100">
        <v>20000000</v>
      </c>
      <c r="H17" s="153"/>
    </row>
    <row r="18" spans="1:8" ht="25.5">
      <c r="A18" s="363"/>
      <c r="B18" s="751" t="s">
        <v>12</v>
      </c>
      <c r="C18" s="752">
        <v>42492373</v>
      </c>
      <c r="D18" s="753">
        <v>-20000000</v>
      </c>
      <c r="E18" s="751" t="s">
        <v>12</v>
      </c>
      <c r="F18" s="752">
        <v>54338675</v>
      </c>
      <c r="G18" s="100">
        <v>20000000</v>
      </c>
      <c r="H18" s="153"/>
    </row>
    <row r="19" spans="1:8">
      <c r="A19" s="363"/>
      <c r="B19" s="748" t="s">
        <v>13</v>
      </c>
      <c r="C19" s="749">
        <v>42492373</v>
      </c>
      <c r="D19" s="750">
        <v>-20000000</v>
      </c>
      <c r="E19" s="748" t="s">
        <v>13</v>
      </c>
      <c r="F19" s="749">
        <v>54338675</v>
      </c>
      <c r="G19" s="97">
        <v>20000000</v>
      </c>
      <c r="H19" s="153"/>
    </row>
    <row r="20" spans="1:8">
      <c r="A20" s="363"/>
      <c r="B20" s="754" t="s">
        <v>14</v>
      </c>
      <c r="C20" s="752">
        <v>42492373</v>
      </c>
      <c r="D20" s="753">
        <v>-20000000</v>
      </c>
      <c r="E20" s="754" t="s">
        <v>14</v>
      </c>
      <c r="F20" s="752">
        <v>54338675</v>
      </c>
      <c r="G20" s="333">
        <v>20000000</v>
      </c>
      <c r="H20" s="153"/>
    </row>
    <row r="21" spans="1:8" ht="25.5">
      <c r="A21" s="363"/>
      <c r="B21" s="755" t="s">
        <v>53</v>
      </c>
      <c r="C21" s="752">
        <v>42492373</v>
      </c>
      <c r="D21" s="753">
        <v>-20000000</v>
      </c>
      <c r="E21" s="755" t="s">
        <v>53</v>
      </c>
      <c r="F21" s="752">
        <v>54338675</v>
      </c>
      <c r="G21" s="100">
        <v>20000000</v>
      </c>
      <c r="H21" s="153"/>
    </row>
    <row r="22" spans="1:8" ht="15.75" thickBot="1">
      <c r="A22" s="363"/>
      <c r="B22" s="1018" t="s">
        <v>18</v>
      </c>
      <c r="C22" s="758">
        <v>42492373</v>
      </c>
      <c r="D22" s="759">
        <v>-20000000</v>
      </c>
      <c r="E22" s="756" t="s">
        <v>18</v>
      </c>
      <c r="F22" s="752">
        <v>54338675</v>
      </c>
      <c r="G22" s="100">
        <v>20000000</v>
      </c>
      <c r="H22" s="153"/>
    </row>
    <row r="23" spans="1:8" ht="33.6" customHeight="1" thickBot="1">
      <c r="A23" s="363"/>
      <c r="B23" s="1091" t="s">
        <v>341</v>
      </c>
      <c r="C23" s="1092"/>
      <c r="D23" s="1092"/>
      <c r="E23" s="1066"/>
      <c r="F23" s="1066"/>
      <c r="G23" s="1067"/>
      <c r="H23" s="153"/>
    </row>
    <row r="24" spans="1:8">
      <c r="A24" s="363"/>
      <c r="B24" s="153"/>
      <c r="C24" s="153"/>
      <c r="D24" s="153"/>
      <c r="E24" s="153"/>
      <c r="F24" s="153"/>
      <c r="G24" s="153"/>
      <c r="H24" s="153"/>
    </row>
    <row r="25" spans="1:8">
      <c r="A25" s="364"/>
      <c r="B25" s="340" t="s">
        <v>73</v>
      </c>
      <c r="C25" s="153"/>
      <c r="D25" s="153"/>
      <c r="E25" s="340"/>
      <c r="F25" s="153"/>
      <c r="G25" s="153"/>
      <c r="H25" s="164"/>
    </row>
    <row r="26" spans="1:8" ht="15.75" thickBot="1">
      <c r="A26" s="634"/>
      <c r="B26" s="635"/>
      <c r="C26" s="636"/>
      <c r="D26" s="636"/>
      <c r="E26" s="637"/>
      <c r="F26" s="637"/>
      <c r="G26" s="638"/>
      <c r="H26" s="637"/>
    </row>
    <row r="27" spans="1:8" ht="27">
      <c r="A27" s="72">
        <f>A13</f>
        <v>28</v>
      </c>
      <c r="B27" s="647" t="s">
        <v>27</v>
      </c>
      <c r="C27" s="632"/>
      <c r="D27" s="125"/>
      <c r="E27" s="1007"/>
      <c r="F27" s="432"/>
      <c r="G27" s="433"/>
      <c r="H27" s="362" t="s">
        <v>41</v>
      </c>
    </row>
    <row r="28" spans="1:8">
      <c r="A28" s="363"/>
      <c r="B28" s="648" t="s">
        <v>42</v>
      </c>
      <c r="C28" s="633"/>
      <c r="D28" s="124"/>
      <c r="E28" s="1008"/>
      <c r="F28" s="435"/>
      <c r="G28" s="436"/>
      <c r="H28" s="153"/>
    </row>
    <row r="29" spans="1:8">
      <c r="A29" s="363"/>
      <c r="B29" s="649" t="s">
        <v>84</v>
      </c>
      <c r="C29" s="639"/>
      <c r="D29" s="344"/>
      <c r="E29" s="1009"/>
      <c r="F29" s="435"/>
      <c r="G29" s="436"/>
      <c r="H29" s="153"/>
    </row>
    <row r="30" spans="1:8">
      <c r="A30" s="363"/>
      <c r="B30" s="346" t="s">
        <v>49</v>
      </c>
      <c r="C30" s="640"/>
      <c r="D30" s="347"/>
      <c r="E30" s="435"/>
      <c r="F30" s="435"/>
      <c r="G30" s="436"/>
      <c r="H30" s="153"/>
    </row>
    <row r="31" spans="1:8">
      <c r="A31" s="363"/>
      <c r="B31" s="628" t="s">
        <v>4</v>
      </c>
      <c r="C31" s="641">
        <v>261972494</v>
      </c>
      <c r="D31" s="348">
        <v>0</v>
      </c>
      <c r="E31" s="1010"/>
      <c r="F31" s="1011"/>
      <c r="G31" s="1011"/>
      <c r="H31" s="153"/>
    </row>
    <row r="32" spans="1:8">
      <c r="A32" s="363"/>
      <c r="B32" s="349" t="s">
        <v>11</v>
      </c>
      <c r="C32" s="642">
        <v>261972494</v>
      </c>
      <c r="D32" s="349">
        <v>0</v>
      </c>
      <c r="E32" s="1012"/>
      <c r="F32" s="1013"/>
      <c r="G32" s="1013"/>
      <c r="H32" s="153"/>
    </row>
    <row r="33" spans="1:8">
      <c r="A33" s="363"/>
      <c r="B33" s="349" t="s">
        <v>12</v>
      </c>
      <c r="C33" s="642">
        <v>261972494</v>
      </c>
      <c r="D33" s="349">
        <v>0</v>
      </c>
      <c r="E33" s="1014"/>
      <c r="F33" s="1013"/>
      <c r="G33" s="1013"/>
      <c r="H33" s="153"/>
    </row>
    <row r="34" spans="1:8">
      <c r="A34" s="363"/>
      <c r="B34" s="348" t="s">
        <v>13</v>
      </c>
      <c r="C34" s="643">
        <v>261972494</v>
      </c>
      <c r="D34" s="348">
        <v>0</v>
      </c>
      <c r="E34" s="1010"/>
      <c r="F34" s="1011"/>
      <c r="G34" s="1011"/>
      <c r="H34" s="153"/>
    </row>
    <row r="35" spans="1:8">
      <c r="A35" s="363"/>
      <c r="B35" s="349" t="s">
        <v>14</v>
      </c>
      <c r="C35" s="642">
        <v>261972494</v>
      </c>
      <c r="D35" s="349">
        <v>0</v>
      </c>
      <c r="E35" s="1012"/>
      <c r="F35" s="1013"/>
      <c r="G35" s="1013"/>
      <c r="H35" s="153"/>
    </row>
    <row r="36" spans="1:8">
      <c r="A36" s="363"/>
      <c r="B36" s="349" t="s">
        <v>53</v>
      </c>
      <c r="C36" s="642">
        <v>261972494</v>
      </c>
      <c r="D36" s="349">
        <v>0</v>
      </c>
      <c r="E36" s="1015"/>
      <c r="F36" s="1013"/>
      <c r="G36" s="1013"/>
      <c r="H36" s="153"/>
    </row>
    <row r="37" spans="1:8">
      <c r="A37" s="363"/>
      <c r="B37" s="349" t="s">
        <v>18</v>
      </c>
      <c r="C37" s="642">
        <v>261972494</v>
      </c>
      <c r="D37" s="349">
        <v>0</v>
      </c>
      <c r="E37" s="1015"/>
      <c r="F37" s="1013"/>
      <c r="G37" s="1013"/>
      <c r="H37" s="153"/>
    </row>
    <row r="38" spans="1:8" ht="15.75" thickBot="1">
      <c r="A38" s="363"/>
      <c r="B38" s="646"/>
      <c r="C38" s="642"/>
      <c r="D38" s="349"/>
      <c r="E38" s="1016"/>
      <c r="F38" s="1013"/>
      <c r="G38" s="1013"/>
      <c r="H38" s="153"/>
    </row>
    <row r="39" spans="1:8" ht="43.5" customHeight="1" thickBot="1">
      <c r="A39" s="363"/>
      <c r="B39" s="1065" t="s">
        <v>341</v>
      </c>
      <c r="C39" s="1066"/>
      <c r="D39" s="1067"/>
      <c r="E39" s="1017"/>
      <c r="F39" s="1017"/>
      <c r="G39" s="1017"/>
      <c r="H39" s="153"/>
    </row>
    <row r="40" spans="1:8">
      <c r="A40" s="363"/>
      <c r="B40" s="355"/>
      <c r="C40" s="355"/>
      <c r="D40" s="355"/>
      <c r="E40" s="355"/>
      <c r="F40" s="355"/>
      <c r="G40" s="355"/>
      <c r="H40" s="153"/>
    </row>
  </sheetData>
  <mergeCells count="7">
    <mergeCell ref="H1:H2"/>
    <mergeCell ref="B23:G23"/>
    <mergeCell ref="B39:D39"/>
    <mergeCell ref="C1:C2"/>
    <mergeCell ref="D1:D2"/>
    <mergeCell ref="F1:F2"/>
    <mergeCell ref="G1:G2"/>
  </mergeCells>
  <pageMargins left="0.31496062992125984" right="0.43307086614173229" top="0.43307086614173229" bottom="0.52" header="0.19685039370078741" footer="0.31496062992125984"/>
  <pageSetup scale="75" orientation="landscape" r:id="rId1"/>
  <headerFooter>
    <oddFooter>&amp;L&amp;F&amp;C&amp;P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70"/>
  <sheetViews>
    <sheetView topLeftCell="A7" zoomScale="80" zoomScaleNormal="80" workbookViewId="0">
      <selection activeCell="A10" sqref="A10"/>
    </sheetView>
  </sheetViews>
  <sheetFormatPr defaultColWidth="9.140625" defaultRowHeight="15.75"/>
  <cols>
    <col min="1" max="1" width="4" style="483" customWidth="1"/>
    <col min="2" max="2" width="28.7109375" style="601" customWidth="1"/>
    <col min="3" max="3" width="27.7109375" style="601" customWidth="1"/>
    <col min="4" max="4" width="31.5703125" style="486" customWidth="1"/>
    <col min="5" max="5" width="17.140625" style="486" customWidth="1"/>
    <col min="6" max="6" width="17.85546875" style="485" customWidth="1"/>
    <col min="7" max="8" width="12.7109375" style="486"/>
    <col min="9" max="9" width="14.140625" style="486" customWidth="1"/>
    <col min="10" max="10" width="15.42578125" style="486" customWidth="1"/>
    <col min="11" max="13" width="9.140625" style="404"/>
    <col min="14" max="16384" width="9.140625" style="406"/>
  </cols>
  <sheetData>
    <row r="1" spans="1:13">
      <c r="B1" s="483"/>
      <c r="C1" s="483"/>
      <c r="D1" s="487"/>
      <c r="E1" s="487"/>
      <c r="F1" s="488"/>
      <c r="G1" s="487"/>
      <c r="H1" s="487"/>
      <c r="I1" s="487"/>
      <c r="J1" s="487"/>
    </row>
    <row r="2" spans="1:13" s="418" customFormat="1" ht="16.5" thickBot="1">
      <c r="A2" s="477"/>
      <c r="B2" s="487"/>
      <c r="C2" s="487"/>
      <c r="D2" s="487"/>
      <c r="E2" s="487"/>
      <c r="F2" s="488"/>
      <c r="G2" s="487"/>
      <c r="H2" s="487"/>
      <c r="I2" s="487"/>
      <c r="J2" s="487"/>
    </row>
    <row r="3" spans="1:13" s="418" customFormat="1" ht="26.25" thickBot="1">
      <c r="A3" s="477"/>
      <c r="B3" s="1093" t="s">
        <v>215</v>
      </c>
      <c r="C3" s="1094"/>
      <c r="D3" s="1095" t="s">
        <v>29</v>
      </c>
      <c r="E3" s="1096"/>
      <c r="F3" s="1096"/>
      <c r="G3" s="1096"/>
      <c r="H3" s="1096"/>
      <c r="I3" s="1097"/>
      <c r="J3" s="478" t="s">
        <v>40</v>
      </c>
    </row>
    <row r="4" spans="1:13" s="418" customFormat="1">
      <c r="A4" s="477"/>
      <c r="B4" s="599"/>
      <c r="C4" s="599"/>
      <c r="F4" s="479"/>
    </row>
    <row r="5" spans="1:13" s="418" customFormat="1">
      <c r="A5" s="477"/>
      <c r="B5" s="1100"/>
      <c r="C5" s="1100"/>
      <c r="F5" s="600"/>
    </row>
    <row r="6" spans="1:13" s="418" customFormat="1">
      <c r="A6" s="477"/>
      <c r="B6" s="1100" t="s">
        <v>103</v>
      </c>
      <c r="C6" s="1100"/>
      <c r="D6" s="1101" t="s">
        <v>224</v>
      </c>
      <c r="E6" s="1101"/>
      <c r="F6" s="479"/>
    </row>
    <row r="7" spans="1:13" s="486" customFormat="1">
      <c r="A7" s="480"/>
      <c r="B7" s="1101"/>
      <c r="C7" s="1101"/>
      <c r="D7" s="418"/>
      <c r="E7" s="418"/>
      <c r="F7" s="479"/>
      <c r="G7" s="418"/>
      <c r="H7" s="418"/>
      <c r="I7" s="418"/>
      <c r="J7" s="418"/>
    </row>
    <row r="8" spans="1:13">
      <c r="B8" s="1103" t="s">
        <v>223</v>
      </c>
      <c r="C8" s="1103"/>
      <c r="D8" s="1104" t="s">
        <v>223</v>
      </c>
      <c r="E8" s="1104"/>
      <c r="F8" s="1104"/>
      <c r="G8" s="1104"/>
      <c r="H8" s="1104"/>
      <c r="I8" s="1104"/>
    </row>
    <row r="9" spans="1:13" ht="76.5" customHeight="1">
      <c r="A9" s="481">
        <f>'74.res'!A27+1</f>
        <v>29</v>
      </c>
      <c r="B9" s="1102" t="s">
        <v>127</v>
      </c>
      <c r="C9" s="1102"/>
      <c r="D9" s="1102" t="s">
        <v>127</v>
      </c>
      <c r="E9" s="1102"/>
      <c r="F9" s="1102"/>
      <c r="G9" s="1102"/>
      <c r="H9" s="1102"/>
      <c r="I9" s="1102"/>
      <c r="J9" s="489" t="s">
        <v>41</v>
      </c>
    </row>
    <row r="10" spans="1:13" ht="15.75" customHeight="1">
      <c r="B10" s="594"/>
      <c r="C10" s="594"/>
      <c r="D10" s="594"/>
      <c r="E10" s="594"/>
    </row>
    <row r="11" spans="1:13">
      <c r="B11" s="594"/>
      <c r="C11" s="594"/>
      <c r="D11" s="1105" t="s">
        <v>128</v>
      </c>
      <c r="E11" s="1105"/>
      <c r="F11" s="1105"/>
      <c r="G11" s="1105"/>
      <c r="H11" s="1105"/>
      <c r="I11" s="1105"/>
    </row>
    <row r="12" spans="1:13" ht="33" customHeight="1">
      <c r="B12" s="1108" t="s">
        <v>129</v>
      </c>
      <c r="C12" s="1110" t="s">
        <v>130</v>
      </c>
      <c r="D12" s="1098" t="s">
        <v>129</v>
      </c>
      <c r="E12" s="1099" t="s">
        <v>130</v>
      </c>
      <c r="F12" s="1099" t="s">
        <v>131</v>
      </c>
      <c r="G12" s="1099"/>
      <c r="H12" s="1099"/>
      <c r="I12" s="1099"/>
    </row>
    <row r="13" spans="1:13" ht="38.25" customHeight="1">
      <c r="B13" s="1109"/>
      <c r="C13" s="1111"/>
      <c r="D13" s="1098"/>
      <c r="E13" s="1099"/>
      <c r="F13" s="597" t="s">
        <v>132</v>
      </c>
      <c r="G13" s="597" t="s">
        <v>235</v>
      </c>
      <c r="H13" s="597" t="s">
        <v>236</v>
      </c>
      <c r="I13" s="597" t="s">
        <v>237</v>
      </c>
    </row>
    <row r="14" spans="1:13" s="483" customFormat="1" ht="13.5" customHeight="1">
      <c r="B14" s="601"/>
      <c r="C14" s="601"/>
      <c r="D14" s="602"/>
      <c r="E14" s="603"/>
      <c r="F14" s="603"/>
      <c r="G14" s="603"/>
      <c r="H14" s="603"/>
      <c r="I14" s="603"/>
      <c r="J14" s="486"/>
      <c r="K14" s="404"/>
      <c r="L14" s="404"/>
      <c r="M14" s="404"/>
    </row>
    <row r="15" spans="1:13">
      <c r="B15" s="595" t="s">
        <v>168</v>
      </c>
      <c r="C15" s="604">
        <v>307409117</v>
      </c>
      <c r="D15" s="403" t="s">
        <v>238</v>
      </c>
      <c r="E15" s="605">
        <v>57559504</v>
      </c>
      <c r="F15" s="605">
        <v>0</v>
      </c>
      <c r="G15" s="605">
        <v>0</v>
      </c>
      <c r="H15" s="605">
        <v>0</v>
      </c>
      <c r="I15" s="605">
        <v>0</v>
      </c>
    </row>
    <row r="16" spans="1:13">
      <c r="B16" s="403"/>
      <c r="C16" s="606"/>
      <c r="D16" s="403" t="s">
        <v>239</v>
      </c>
      <c r="E16" s="605">
        <v>8075656</v>
      </c>
      <c r="F16" s="605">
        <v>0</v>
      </c>
      <c r="G16" s="605">
        <v>0</v>
      </c>
      <c r="H16" s="605">
        <v>0</v>
      </c>
      <c r="I16" s="605">
        <v>0</v>
      </c>
    </row>
    <row r="17" spans="1:13">
      <c r="B17" s="486"/>
      <c r="C17" s="486"/>
      <c r="D17" s="403" t="s">
        <v>240</v>
      </c>
      <c r="E17" s="605">
        <v>6709577</v>
      </c>
      <c r="F17" s="605">
        <v>385</v>
      </c>
      <c r="G17" s="605">
        <v>385</v>
      </c>
      <c r="H17" s="605">
        <v>0</v>
      </c>
      <c r="I17" s="605">
        <v>0</v>
      </c>
    </row>
    <row r="18" spans="1:13" s="408" customFormat="1">
      <c r="A18" s="484"/>
      <c r="B18" s="403"/>
      <c r="C18" s="605"/>
      <c r="D18" s="403" t="s">
        <v>241</v>
      </c>
      <c r="E18" s="605">
        <v>3993488</v>
      </c>
      <c r="F18" s="605">
        <v>0</v>
      </c>
      <c r="G18" s="605">
        <v>0</v>
      </c>
      <c r="H18" s="605">
        <v>0</v>
      </c>
      <c r="I18" s="605">
        <v>0</v>
      </c>
      <c r="J18" s="486"/>
      <c r="K18" s="407"/>
      <c r="L18" s="404"/>
      <c r="M18" s="404"/>
    </row>
    <row r="19" spans="1:13" s="408" customFormat="1">
      <c r="A19" s="484"/>
      <c r="B19" s="403"/>
      <c r="C19" s="605"/>
      <c r="D19" s="403" t="s">
        <v>242</v>
      </c>
      <c r="E19" s="605">
        <v>7086264</v>
      </c>
      <c r="F19" s="605">
        <v>0</v>
      </c>
      <c r="G19" s="605">
        <v>0</v>
      </c>
      <c r="H19" s="605">
        <v>0</v>
      </c>
      <c r="I19" s="605">
        <v>0</v>
      </c>
      <c r="J19" s="486"/>
      <c r="K19" s="407"/>
      <c r="L19" s="404"/>
      <c r="M19" s="404"/>
    </row>
    <row r="20" spans="1:13" s="408" customFormat="1">
      <c r="A20" s="484"/>
      <c r="B20" s="403"/>
      <c r="C20" s="605"/>
      <c r="D20" s="403" t="s">
        <v>243</v>
      </c>
      <c r="E20" s="605">
        <v>3337608</v>
      </c>
      <c r="F20" s="605">
        <v>0</v>
      </c>
      <c r="G20" s="605">
        <v>0</v>
      </c>
      <c r="H20" s="605">
        <v>0</v>
      </c>
      <c r="I20" s="605">
        <v>0</v>
      </c>
      <c r="J20" s="486"/>
      <c r="K20" s="407"/>
      <c r="L20" s="404"/>
      <c r="M20" s="404"/>
    </row>
    <row r="21" spans="1:13" s="408" customFormat="1">
      <c r="A21" s="484"/>
      <c r="B21" s="403"/>
      <c r="C21" s="605"/>
      <c r="D21" s="403" t="s">
        <v>244</v>
      </c>
      <c r="E21" s="605">
        <v>3650584</v>
      </c>
      <c r="F21" s="605">
        <v>0</v>
      </c>
      <c r="G21" s="605">
        <v>0</v>
      </c>
      <c r="H21" s="605">
        <v>0</v>
      </c>
      <c r="I21" s="605">
        <v>0</v>
      </c>
      <c r="J21" s="486"/>
      <c r="K21" s="407"/>
      <c r="L21" s="404"/>
      <c r="M21" s="404"/>
    </row>
    <row r="22" spans="1:13" s="408" customFormat="1">
      <c r="A22" s="484"/>
      <c r="B22" s="403"/>
      <c r="C22" s="605"/>
      <c r="D22" s="403" t="s">
        <v>133</v>
      </c>
      <c r="E22" s="605">
        <v>3464992</v>
      </c>
      <c r="F22" s="605">
        <v>0</v>
      </c>
      <c r="G22" s="605">
        <v>0</v>
      </c>
      <c r="H22" s="605">
        <v>0</v>
      </c>
      <c r="I22" s="605">
        <v>0</v>
      </c>
      <c r="J22" s="486"/>
      <c r="K22" s="407"/>
      <c r="L22" s="404"/>
      <c r="M22" s="404"/>
    </row>
    <row r="23" spans="1:13" s="408" customFormat="1">
      <c r="A23" s="484"/>
      <c r="B23" s="403"/>
      <c r="C23" s="605"/>
      <c r="D23" s="403" t="s">
        <v>134</v>
      </c>
      <c r="E23" s="605">
        <v>1597776</v>
      </c>
      <c r="F23" s="605">
        <v>0</v>
      </c>
      <c r="G23" s="605">
        <v>0</v>
      </c>
      <c r="H23" s="605">
        <v>0</v>
      </c>
      <c r="I23" s="605">
        <v>0</v>
      </c>
      <c r="J23" s="486"/>
      <c r="K23" s="407"/>
      <c r="L23" s="404"/>
      <c r="M23" s="404"/>
    </row>
    <row r="24" spans="1:13" s="408" customFormat="1">
      <c r="A24" s="484"/>
      <c r="B24" s="403"/>
      <c r="C24" s="605"/>
      <c r="D24" s="403" t="s">
        <v>135</v>
      </c>
      <c r="E24" s="605">
        <v>2294808</v>
      </c>
      <c r="F24" s="605">
        <v>0</v>
      </c>
      <c r="G24" s="605">
        <v>0</v>
      </c>
      <c r="H24" s="605">
        <v>0</v>
      </c>
      <c r="I24" s="605">
        <v>0</v>
      </c>
      <c r="J24" s="486"/>
      <c r="K24" s="407"/>
      <c r="L24" s="404"/>
      <c r="M24" s="404"/>
    </row>
    <row r="25" spans="1:13" s="408" customFormat="1">
      <c r="A25" s="484"/>
      <c r="B25" s="403"/>
      <c r="C25" s="605"/>
      <c r="D25" s="403" t="s">
        <v>136</v>
      </c>
      <c r="E25" s="605">
        <v>2137933</v>
      </c>
      <c r="F25" s="605">
        <v>5013</v>
      </c>
      <c r="G25" s="605">
        <v>0</v>
      </c>
      <c r="H25" s="605">
        <v>1691</v>
      </c>
      <c r="I25" s="605">
        <v>3322</v>
      </c>
      <c r="J25" s="486"/>
      <c r="K25" s="407"/>
      <c r="L25" s="404"/>
      <c r="M25" s="404"/>
    </row>
    <row r="26" spans="1:13" s="408" customFormat="1">
      <c r="A26" s="484"/>
      <c r="B26" s="403"/>
      <c r="C26" s="605"/>
      <c r="D26" s="403" t="s">
        <v>137</v>
      </c>
      <c r="E26" s="605">
        <v>2360304</v>
      </c>
      <c r="F26" s="605">
        <v>0</v>
      </c>
      <c r="G26" s="605">
        <v>0</v>
      </c>
      <c r="H26" s="605">
        <v>0</v>
      </c>
      <c r="I26" s="605">
        <v>0</v>
      </c>
      <c r="J26" s="486"/>
      <c r="K26" s="407"/>
      <c r="L26" s="404"/>
      <c r="M26" s="404"/>
    </row>
    <row r="27" spans="1:13" s="408" customFormat="1">
      <c r="A27" s="484"/>
      <c r="B27" s="403"/>
      <c r="C27" s="605"/>
      <c r="D27" s="403" t="s">
        <v>138</v>
      </c>
      <c r="E27" s="605">
        <v>5253056</v>
      </c>
      <c r="F27" s="605">
        <v>0</v>
      </c>
      <c r="G27" s="605">
        <v>0</v>
      </c>
      <c r="H27" s="605">
        <v>0</v>
      </c>
      <c r="I27" s="605">
        <v>0</v>
      </c>
      <c r="J27" s="486"/>
      <c r="K27" s="407"/>
      <c r="L27" s="404"/>
      <c r="M27" s="404"/>
    </row>
    <row r="28" spans="1:13" s="408" customFormat="1">
      <c r="A28" s="484"/>
      <c r="B28" s="403"/>
      <c r="C28" s="605"/>
      <c r="D28" s="403" t="s">
        <v>139</v>
      </c>
      <c r="E28" s="605">
        <v>4853216</v>
      </c>
      <c r="F28" s="605">
        <v>0</v>
      </c>
      <c r="G28" s="605">
        <v>0</v>
      </c>
      <c r="H28" s="605">
        <v>0</v>
      </c>
      <c r="I28" s="605">
        <v>0</v>
      </c>
      <c r="J28" s="486"/>
      <c r="K28" s="407"/>
      <c r="L28" s="404"/>
      <c r="M28" s="404"/>
    </row>
    <row r="29" spans="1:13" s="408" customFormat="1">
      <c r="A29" s="484"/>
      <c r="B29" s="403"/>
      <c r="C29" s="605"/>
      <c r="D29" s="403" t="s">
        <v>140</v>
      </c>
      <c r="E29" s="605">
        <v>4054672</v>
      </c>
      <c r="F29" s="605">
        <v>0</v>
      </c>
      <c r="G29" s="605">
        <v>0</v>
      </c>
      <c r="H29" s="605">
        <v>0</v>
      </c>
      <c r="I29" s="605">
        <v>0</v>
      </c>
      <c r="J29" s="486"/>
      <c r="K29" s="407"/>
      <c r="L29" s="404"/>
      <c r="M29" s="404"/>
    </row>
    <row r="30" spans="1:13" s="408" customFormat="1">
      <c r="A30" s="484"/>
      <c r="B30" s="403"/>
      <c r="C30" s="605"/>
      <c r="D30" s="403" t="s">
        <v>141</v>
      </c>
      <c r="E30" s="605">
        <v>3644768</v>
      </c>
      <c r="F30" s="605">
        <v>0</v>
      </c>
      <c r="G30" s="605">
        <v>0</v>
      </c>
      <c r="H30" s="605">
        <v>0</v>
      </c>
      <c r="I30" s="605">
        <v>0</v>
      </c>
      <c r="J30" s="486"/>
      <c r="K30" s="407"/>
      <c r="L30" s="404"/>
      <c r="M30" s="404"/>
    </row>
    <row r="31" spans="1:13" s="408" customFormat="1">
      <c r="A31" s="484"/>
      <c r="B31" s="403"/>
      <c r="C31" s="605"/>
      <c r="D31" s="403" t="s">
        <v>142</v>
      </c>
      <c r="E31" s="605">
        <v>1975600</v>
      </c>
      <c r="F31" s="605">
        <v>0</v>
      </c>
      <c r="G31" s="605">
        <v>0</v>
      </c>
      <c r="H31" s="605">
        <v>0</v>
      </c>
      <c r="I31" s="605">
        <v>0</v>
      </c>
      <c r="J31" s="486"/>
      <c r="K31" s="407"/>
      <c r="L31" s="404"/>
      <c r="M31" s="404"/>
    </row>
    <row r="32" spans="1:13" s="408" customFormat="1">
      <c r="A32" s="484"/>
      <c r="B32" s="403"/>
      <c r="C32" s="605"/>
      <c r="D32" s="403" t="s">
        <v>143</v>
      </c>
      <c r="E32" s="605">
        <v>3920504</v>
      </c>
      <c r="F32" s="605">
        <v>0</v>
      </c>
      <c r="G32" s="605">
        <v>0</v>
      </c>
      <c r="H32" s="605">
        <v>0</v>
      </c>
      <c r="I32" s="605">
        <v>0</v>
      </c>
      <c r="J32" s="486"/>
      <c r="K32" s="407"/>
      <c r="L32" s="404"/>
      <c r="M32" s="404"/>
    </row>
    <row r="33" spans="1:13" s="408" customFormat="1">
      <c r="A33" s="484"/>
      <c r="B33" s="403"/>
      <c r="C33" s="605"/>
      <c r="D33" s="403" t="s">
        <v>144</v>
      </c>
      <c r="E33" s="605">
        <v>4747560</v>
      </c>
      <c r="F33" s="605">
        <v>0</v>
      </c>
      <c r="G33" s="605">
        <v>0</v>
      </c>
      <c r="H33" s="605">
        <v>0</v>
      </c>
      <c r="I33" s="605">
        <v>0</v>
      </c>
      <c r="J33" s="486"/>
      <c r="K33" s="407"/>
      <c r="L33" s="404"/>
      <c r="M33" s="404"/>
    </row>
    <row r="34" spans="1:13" s="408" customFormat="1">
      <c r="A34" s="484"/>
      <c r="B34" s="403"/>
      <c r="C34" s="605"/>
      <c r="D34" s="403" t="s">
        <v>145</v>
      </c>
      <c r="E34" s="605">
        <v>2019888</v>
      </c>
      <c r="F34" s="605">
        <v>0</v>
      </c>
      <c r="G34" s="605">
        <v>0</v>
      </c>
      <c r="H34" s="605">
        <v>0</v>
      </c>
      <c r="I34" s="605">
        <v>0</v>
      </c>
      <c r="J34" s="486"/>
      <c r="K34" s="407"/>
      <c r="L34" s="404"/>
      <c r="M34" s="404"/>
    </row>
    <row r="35" spans="1:13" s="408" customFormat="1">
      <c r="A35" s="484"/>
      <c r="B35" s="403"/>
      <c r="C35" s="605"/>
      <c r="D35" s="403" t="s">
        <v>146</v>
      </c>
      <c r="E35" s="605">
        <v>3169480</v>
      </c>
      <c r="F35" s="605">
        <v>0</v>
      </c>
      <c r="G35" s="605">
        <v>0</v>
      </c>
      <c r="H35" s="605">
        <v>0</v>
      </c>
      <c r="I35" s="605">
        <v>0</v>
      </c>
      <c r="J35" s="486"/>
      <c r="K35" s="407"/>
      <c r="L35" s="404"/>
      <c r="M35" s="404"/>
    </row>
    <row r="36" spans="1:13" s="408" customFormat="1">
      <c r="A36" s="484"/>
      <c r="B36" s="403"/>
      <c r="C36" s="605"/>
      <c r="D36" s="403" t="s">
        <v>147</v>
      </c>
      <c r="E36" s="605">
        <v>3056320</v>
      </c>
      <c r="F36" s="605">
        <v>0</v>
      </c>
      <c r="G36" s="605">
        <v>0</v>
      </c>
      <c r="H36" s="605">
        <v>0</v>
      </c>
      <c r="I36" s="605">
        <v>0</v>
      </c>
      <c r="J36" s="486"/>
      <c r="K36" s="407"/>
      <c r="L36" s="404"/>
      <c r="M36" s="404"/>
    </row>
    <row r="37" spans="1:13" s="408" customFormat="1">
      <c r="A37" s="484"/>
      <c r="B37" s="403"/>
      <c r="C37" s="605"/>
      <c r="D37" s="403" t="s">
        <v>148</v>
      </c>
      <c r="E37" s="605">
        <v>2794576</v>
      </c>
      <c r="F37" s="605">
        <v>0</v>
      </c>
      <c r="G37" s="605">
        <v>0</v>
      </c>
      <c r="H37" s="605">
        <v>0</v>
      </c>
      <c r="I37" s="605">
        <v>0</v>
      </c>
      <c r="J37" s="486"/>
      <c r="K37" s="407"/>
      <c r="L37" s="404"/>
      <c r="M37" s="404"/>
    </row>
    <row r="38" spans="1:13" s="408" customFormat="1">
      <c r="A38" s="484"/>
      <c r="B38" s="403"/>
      <c r="C38" s="605"/>
      <c r="D38" s="403" t="s">
        <v>149</v>
      </c>
      <c r="E38" s="605">
        <v>1179640</v>
      </c>
      <c r="F38" s="605">
        <v>0</v>
      </c>
      <c r="G38" s="605">
        <v>0</v>
      </c>
      <c r="H38" s="605">
        <v>0</v>
      </c>
      <c r="I38" s="605">
        <v>0</v>
      </c>
      <c r="J38" s="486"/>
      <c r="K38" s="407"/>
      <c r="L38" s="404"/>
      <c r="M38" s="404"/>
    </row>
    <row r="39" spans="1:13" s="408" customFormat="1">
      <c r="A39" s="484"/>
      <c r="B39" s="403"/>
      <c r="C39" s="605"/>
      <c r="D39" s="403" t="s">
        <v>150</v>
      </c>
      <c r="E39" s="605">
        <v>2108776</v>
      </c>
      <c r="F39" s="605">
        <v>176</v>
      </c>
      <c r="G39" s="605">
        <v>176</v>
      </c>
      <c r="H39" s="605">
        <v>0</v>
      </c>
      <c r="I39" s="605">
        <v>0</v>
      </c>
      <c r="J39" s="486"/>
      <c r="K39" s="407"/>
      <c r="L39" s="404"/>
      <c r="M39" s="404"/>
    </row>
    <row r="40" spans="1:13" s="408" customFormat="1">
      <c r="A40" s="484"/>
      <c r="B40" s="403"/>
      <c r="C40" s="605"/>
      <c r="D40" s="403" t="s">
        <v>151</v>
      </c>
      <c r="E40" s="605">
        <v>3253860</v>
      </c>
      <c r="F40" s="605">
        <v>636</v>
      </c>
      <c r="G40" s="605">
        <v>636</v>
      </c>
      <c r="H40" s="605">
        <v>0</v>
      </c>
      <c r="I40" s="605">
        <v>0</v>
      </c>
      <c r="J40" s="486"/>
      <c r="K40" s="407"/>
      <c r="L40" s="404"/>
      <c r="M40" s="404"/>
    </row>
    <row r="41" spans="1:13" s="408" customFormat="1">
      <c r="A41" s="484"/>
      <c r="B41" s="403"/>
      <c r="C41" s="605"/>
      <c r="D41" s="403" t="s">
        <v>152</v>
      </c>
      <c r="E41" s="605">
        <v>4266104</v>
      </c>
      <c r="F41" s="605">
        <v>0</v>
      </c>
      <c r="G41" s="605">
        <v>0</v>
      </c>
      <c r="H41" s="605">
        <v>0</v>
      </c>
      <c r="I41" s="605">
        <v>0</v>
      </c>
      <c r="J41" s="486"/>
      <c r="K41" s="407"/>
      <c r="L41" s="404"/>
      <c r="M41" s="404"/>
    </row>
    <row r="42" spans="1:13" s="408" customFormat="1">
      <c r="A42" s="484"/>
      <c r="B42" s="403"/>
      <c r="C42" s="605"/>
      <c r="D42" s="403" t="s">
        <v>153</v>
      </c>
      <c r="E42" s="605">
        <v>7228652</v>
      </c>
      <c r="F42" s="605">
        <v>556</v>
      </c>
      <c r="G42" s="605">
        <v>556</v>
      </c>
      <c r="H42" s="605">
        <v>0</v>
      </c>
      <c r="I42" s="605">
        <v>0</v>
      </c>
      <c r="J42" s="486"/>
      <c r="K42" s="407"/>
      <c r="L42" s="404"/>
      <c r="M42" s="404"/>
    </row>
    <row r="43" spans="1:13" s="408" customFormat="1">
      <c r="A43" s="484"/>
      <c r="B43" s="403"/>
      <c r="C43" s="605"/>
      <c r="D43" s="403" t="s">
        <v>154</v>
      </c>
      <c r="E43" s="605">
        <v>1769200</v>
      </c>
      <c r="F43" s="605">
        <v>0</v>
      </c>
      <c r="G43" s="605">
        <v>0</v>
      </c>
      <c r="H43" s="605">
        <v>0</v>
      </c>
      <c r="I43" s="605">
        <v>0</v>
      </c>
      <c r="J43" s="486"/>
      <c r="K43" s="407"/>
      <c r="L43" s="404"/>
      <c r="M43" s="404"/>
    </row>
    <row r="44" spans="1:13" s="408" customFormat="1">
      <c r="A44" s="484"/>
      <c r="B44" s="403"/>
      <c r="C44" s="605"/>
      <c r="D44" s="403" t="s">
        <v>245</v>
      </c>
      <c r="E44" s="605">
        <v>1752808</v>
      </c>
      <c r="F44" s="605">
        <v>0</v>
      </c>
      <c r="G44" s="605">
        <v>0</v>
      </c>
      <c r="H44" s="605">
        <v>0</v>
      </c>
      <c r="I44" s="605">
        <v>0</v>
      </c>
      <c r="J44" s="486"/>
      <c r="K44" s="407"/>
      <c r="L44" s="404"/>
      <c r="M44" s="404"/>
    </row>
    <row r="45" spans="1:13" s="408" customFormat="1">
      <c r="A45" s="484"/>
      <c r="B45" s="403"/>
      <c r="C45" s="605"/>
      <c r="D45" s="403" t="s">
        <v>155</v>
      </c>
      <c r="E45" s="605">
        <v>2658256</v>
      </c>
      <c r="F45" s="605">
        <v>0</v>
      </c>
      <c r="G45" s="605">
        <v>0</v>
      </c>
      <c r="H45" s="605">
        <v>0</v>
      </c>
      <c r="I45" s="605">
        <v>0</v>
      </c>
      <c r="J45" s="486"/>
      <c r="K45" s="407"/>
      <c r="L45" s="404"/>
      <c r="M45" s="404"/>
    </row>
    <row r="46" spans="1:13" s="408" customFormat="1">
      <c r="A46" s="484"/>
      <c r="B46" s="403"/>
      <c r="C46" s="605"/>
      <c r="D46" s="403" t="s">
        <v>156</v>
      </c>
      <c r="E46" s="605">
        <v>2990528</v>
      </c>
      <c r="F46" s="605">
        <v>0</v>
      </c>
      <c r="G46" s="605">
        <v>0</v>
      </c>
      <c r="H46" s="605">
        <v>0</v>
      </c>
      <c r="I46" s="605">
        <v>0</v>
      </c>
      <c r="J46" s="486"/>
      <c r="K46" s="407"/>
      <c r="L46" s="404"/>
      <c r="M46" s="404"/>
    </row>
    <row r="47" spans="1:13" s="408" customFormat="1">
      <c r="A47" s="484"/>
      <c r="B47" s="403"/>
      <c r="C47" s="605"/>
      <c r="D47" s="403" t="s">
        <v>157</v>
      </c>
      <c r="E47" s="605">
        <v>1931800</v>
      </c>
      <c r="F47" s="605">
        <v>0</v>
      </c>
      <c r="G47" s="605">
        <v>0</v>
      </c>
      <c r="H47" s="605">
        <v>0</v>
      </c>
      <c r="I47" s="605">
        <v>0</v>
      </c>
      <c r="J47" s="486"/>
      <c r="K47" s="407"/>
      <c r="L47" s="404"/>
      <c r="M47" s="404"/>
    </row>
    <row r="48" spans="1:13" s="408" customFormat="1">
      <c r="A48" s="484"/>
      <c r="B48" s="403"/>
      <c r="C48" s="605"/>
      <c r="D48" s="403" t="s">
        <v>158</v>
      </c>
      <c r="E48" s="605">
        <v>3327688</v>
      </c>
      <c r="F48" s="605">
        <v>0</v>
      </c>
      <c r="G48" s="605">
        <v>0</v>
      </c>
      <c r="H48" s="605">
        <v>0</v>
      </c>
      <c r="I48" s="605">
        <v>0</v>
      </c>
      <c r="J48" s="486"/>
      <c r="K48" s="407"/>
      <c r="L48" s="404"/>
      <c r="M48" s="404"/>
    </row>
    <row r="49" spans="1:13" s="408" customFormat="1">
      <c r="A49" s="484"/>
      <c r="B49" s="403"/>
      <c r="C49" s="605"/>
      <c r="D49" s="403" t="s">
        <v>159</v>
      </c>
      <c r="E49" s="605">
        <v>821984</v>
      </c>
      <c r="F49" s="605">
        <v>0</v>
      </c>
      <c r="G49" s="605">
        <v>0</v>
      </c>
      <c r="H49" s="605">
        <v>0</v>
      </c>
      <c r="I49" s="605">
        <v>0</v>
      </c>
      <c r="J49" s="486"/>
      <c r="K49" s="407"/>
      <c r="L49" s="404"/>
      <c r="M49" s="404"/>
    </row>
    <row r="50" spans="1:13" s="408" customFormat="1">
      <c r="A50" s="484"/>
      <c r="B50" s="403"/>
      <c r="C50" s="605"/>
      <c r="D50" s="403" t="s">
        <v>160</v>
      </c>
      <c r="E50" s="605">
        <v>4178480</v>
      </c>
      <c r="F50" s="605">
        <v>0</v>
      </c>
      <c r="G50" s="605">
        <v>0</v>
      </c>
      <c r="H50" s="605">
        <v>0</v>
      </c>
      <c r="I50" s="605">
        <v>0</v>
      </c>
      <c r="J50" s="486"/>
      <c r="K50" s="407"/>
      <c r="L50" s="404"/>
      <c r="M50" s="404"/>
    </row>
    <row r="51" spans="1:13" s="408" customFormat="1">
      <c r="A51" s="484"/>
      <c r="B51" s="403"/>
      <c r="C51" s="605"/>
      <c r="D51" s="403" t="s">
        <v>161</v>
      </c>
      <c r="E51" s="605">
        <v>2021272</v>
      </c>
      <c r="F51" s="605">
        <v>0</v>
      </c>
      <c r="G51" s="605">
        <v>0</v>
      </c>
      <c r="H51" s="605">
        <v>0</v>
      </c>
      <c r="I51" s="605">
        <v>0</v>
      </c>
      <c r="J51" s="486"/>
      <c r="K51" s="407"/>
      <c r="L51" s="404"/>
      <c r="M51" s="404"/>
    </row>
    <row r="52" spans="1:13" s="408" customFormat="1">
      <c r="A52" s="484"/>
      <c r="B52" s="403"/>
      <c r="C52" s="605"/>
      <c r="D52" s="403" t="s">
        <v>162</v>
      </c>
      <c r="E52" s="605">
        <v>4025584</v>
      </c>
      <c r="F52" s="605">
        <v>0</v>
      </c>
      <c r="G52" s="605">
        <v>0</v>
      </c>
      <c r="H52" s="605">
        <v>0</v>
      </c>
      <c r="I52" s="605">
        <v>0</v>
      </c>
      <c r="J52" s="486"/>
      <c r="K52" s="407"/>
      <c r="L52" s="404"/>
      <c r="M52" s="404"/>
    </row>
    <row r="53" spans="1:13" s="408" customFormat="1">
      <c r="A53" s="484"/>
      <c r="B53" s="403"/>
      <c r="C53" s="605"/>
      <c r="D53" s="403" t="s">
        <v>163</v>
      </c>
      <c r="E53" s="605">
        <v>5686136</v>
      </c>
      <c r="F53" s="605">
        <v>0</v>
      </c>
      <c r="G53" s="605">
        <v>0</v>
      </c>
      <c r="H53" s="605">
        <v>0</v>
      </c>
      <c r="I53" s="605">
        <v>0</v>
      </c>
      <c r="J53" s="486"/>
      <c r="K53" s="407"/>
      <c r="L53" s="404"/>
      <c r="M53" s="404"/>
    </row>
    <row r="54" spans="1:13" s="408" customFormat="1">
      <c r="A54" s="484"/>
      <c r="B54" s="403"/>
      <c r="C54" s="605"/>
      <c r="D54" s="403" t="s">
        <v>164</v>
      </c>
      <c r="E54" s="605">
        <v>793168</v>
      </c>
      <c r="F54" s="605">
        <v>0</v>
      </c>
      <c r="G54" s="605">
        <v>0</v>
      </c>
      <c r="H54" s="605">
        <v>0</v>
      </c>
      <c r="I54" s="605">
        <v>0</v>
      </c>
      <c r="J54" s="486"/>
      <c r="K54" s="407"/>
      <c r="L54" s="404"/>
      <c r="M54" s="404"/>
    </row>
    <row r="55" spans="1:13" s="408" customFormat="1">
      <c r="A55" s="484"/>
      <c r="B55" s="403"/>
      <c r="C55" s="605"/>
      <c r="D55" s="403" t="s">
        <v>165</v>
      </c>
      <c r="E55" s="605">
        <v>6164264</v>
      </c>
      <c r="F55" s="605">
        <v>0</v>
      </c>
      <c r="G55" s="605">
        <v>0</v>
      </c>
      <c r="H55" s="605">
        <v>0</v>
      </c>
      <c r="I55" s="605">
        <v>0</v>
      </c>
      <c r="J55" s="486"/>
      <c r="K55" s="407"/>
      <c r="L55" s="404"/>
      <c r="M55" s="404"/>
    </row>
    <row r="56" spans="1:13" s="408" customFormat="1">
      <c r="A56" s="484"/>
      <c r="B56" s="403"/>
      <c r="C56" s="605"/>
      <c r="D56" s="403" t="s">
        <v>166</v>
      </c>
      <c r="E56" s="605">
        <v>297272</v>
      </c>
      <c r="F56" s="605">
        <v>0</v>
      </c>
      <c r="G56" s="605">
        <v>0</v>
      </c>
      <c r="H56" s="605">
        <v>0</v>
      </c>
      <c r="I56" s="605">
        <v>0</v>
      </c>
      <c r="J56" s="486"/>
      <c r="K56" s="407"/>
      <c r="L56" s="404"/>
      <c r="M56" s="404"/>
    </row>
    <row r="57" spans="1:13" s="408" customFormat="1">
      <c r="A57" s="484"/>
      <c r="B57" s="403"/>
      <c r="C57" s="605"/>
      <c r="D57" s="403" t="s">
        <v>167</v>
      </c>
      <c r="E57" s="605">
        <v>1191644</v>
      </c>
      <c r="F57" s="605">
        <v>396</v>
      </c>
      <c r="G57" s="605">
        <v>396</v>
      </c>
      <c r="H57" s="605">
        <v>0</v>
      </c>
      <c r="I57" s="605">
        <v>0</v>
      </c>
      <c r="J57" s="486"/>
      <c r="K57" s="407"/>
      <c r="L57" s="404"/>
      <c r="M57" s="404"/>
    </row>
    <row r="58" spans="1:13" s="408" customFormat="1">
      <c r="A58" s="484"/>
      <c r="B58" s="403"/>
      <c r="C58" s="605"/>
      <c r="D58" s="595" t="s">
        <v>168</v>
      </c>
      <c r="E58" s="607">
        <v>199405250</v>
      </c>
      <c r="F58" s="607">
        <v>7162</v>
      </c>
      <c r="G58" s="607">
        <v>2149</v>
      </c>
      <c r="H58" s="607">
        <v>1691</v>
      </c>
      <c r="I58" s="607">
        <v>3322</v>
      </c>
      <c r="J58" s="486"/>
      <c r="K58" s="407"/>
      <c r="L58" s="404"/>
      <c r="M58" s="404"/>
    </row>
    <row r="59" spans="1:13" s="408" customFormat="1">
      <c r="A59" s="484"/>
      <c r="B59" s="403"/>
      <c r="C59" s="605"/>
      <c r="D59" s="403"/>
      <c r="E59" s="605"/>
      <c r="F59" s="605"/>
      <c r="G59" s="605"/>
      <c r="H59" s="605"/>
      <c r="I59" s="605"/>
      <c r="J59" s="486"/>
      <c r="K59" s="407"/>
      <c r="L59" s="407"/>
      <c r="M59" s="407"/>
    </row>
    <row r="60" spans="1:13" s="408" customFormat="1">
      <c r="A60" s="484"/>
      <c r="B60" s="403"/>
      <c r="C60" s="605"/>
      <c r="D60" s="1105" t="s">
        <v>169</v>
      </c>
      <c r="E60" s="1105"/>
      <c r="F60" s="1105"/>
      <c r="G60" s="1105"/>
      <c r="H60" s="1105"/>
      <c r="I60" s="1105"/>
      <c r="J60" s="486"/>
      <c r="K60" s="407"/>
      <c r="L60" s="407"/>
      <c r="M60" s="407"/>
    </row>
    <row r="61" spans="1:13" s="408" customFormat="1">
      <c r="A61" s="484"/>
      <c r="B61" s="403"/>
      <c r="C61" s="605"/>
      <c r="D61" s="608" t="s">
        <v>129</v>
      </c>
      <c r="E61" s="1112" t="s">
        <v>130</v>
      </c>
      <c r="F61" s="1112"/>
      <c r="G61" s="1112"/>
      <c r="H61" s="1112"/>
      <c r="I61" s="1112"/>
      <c r="J61" s="486"/>
      <c r="K61" s="407"/>
      <c r="L61" s="407"/>
      <c r="M61" s="407"/>
    </row>
    <row r="62" spans="1:13" s="408" customFormat="1">
      <c r="A62" s="484"/>
      <c r="B62" s="403"/>
      <c r="C62" s="605"/>
      <c r="D62" s="403" t="s">
        <v>170</v>
      </c>
      <c r="E62" s="1113">
        <v>108206047</v>
      </c>
      <c r="F62" s="1113"/>
      <c r="G62" s="1113"/>
      <c r="H62" s="1113"/>
      <c r="I62" s="1113"/>
      <c r="J62" s="486"/>
      <c r="K62" s="407"/>
      <c r="L62" s="407"/>
      <c r="M62" s="407"/>
    </row>
    <row r="63" spans="1:13" s="408" customFormat="1">
      <c r="A63" s="484"/>
      <c r="B63" s="403"/>
      <c r="C63" s="605"/>
      <c r="D63" s="403"/>
      <c r="E63" s="605"/>
      <c r="F63" s="605"/>
      <c r="G63" s="605"/>
      <c r="H63" s="605"/>
      <c r="I63" s="605"/>
      <c r="J63" s="486"/>
      <c r="K63" s="407"/>
      <c r="L63" s="407"/>
      <c r="M63" s="407"/>
    </row>
    <row r="64" spans="1:13" s="409" customFormat="1" ht="21.75" customHeight="1">
      <c r="B64" s="403"/>
      <c r="C64" s="605"/>
      <c r="D64" s="595" t="s">
        <v>171</v>
      </c>
      <c r="E64" s="1107">
        <f>E62+E58</f>
        <v>307611297</v>
      </c>
      <c r="F64" s="1107"/>
      <c r="G64" s="1107"/>
      <c r="H64" s="1107"/>
      <c r="I64" s="1107"/>
      <c r="J64" s="486"/>
    </row>
    <row r="65" spans="1:13" s="408" customFormat="1" ht="53.25" customHeight="1">
      <c r="A65" s="484"/>
      <c r="B65" s="1106" t="s">
        <v>334</v>
      </c>
      <c r="C65" s="1106"/>
      <c r="D65" s="486"/>
      <c r="E65" s="486"/>
      <c r="F65" s="485"/>
      <c r="G65" s="486"/>
      <c r="H65" s="486"/>
      <c r="I65" s="486"/>
      <c r="J65" s="486"/>
      <c r="K65" s="407"/>
      <c r="L65" s="407"/>
      <c r="M65" s="407"/>
    </row>
    <row r="66" spans="1:13" s="408" customFormat="1">
      <c r="A66" s="484"/>
      <c r="B66" s="601"/>
      <c r="C66" s="601"/>
      <c r="D66" s="486"/>
      <c r="E66" s="486"/>
      <c r="F66" s="485"/>
      <c r="G66" s="486"/>
      <c r="H66" s="486"/>
      <c r="I66" s="486"/>
      <c r="J66" s="486"/>
      <c r="K66" s="407"/>
      <c r="L66" s="407"/>
      <c r="M66" s="407"/>
    </row>
    <row r="67" spans="1:13" s="408" customFormat="1">
      <c r="A67" s="484"/>
      <c r="B67" s="601"/>
      <c r="C67" s="601"/>
      <c r="D67" s="486"/>
      <c r="E67" s="486"/>
      <c r="F67" s="485"/>
      <c r="G67" s="486"/>
      <c r="H67" s="486"/>
      <c r="I67" s="486"/>
      <c r="J67" s="486"/>
      <c r="K67" s="407"/>
      <c r="L67" s="407"/>
      <c r="M67" s="407"/>
    </row>
    <row r="68" spans="1:13" s="408" customFormat="1">
      <c r="A68" s="484"/>
      <c r="B68" s="601"/>
      <c r="C68" s="601"/>
      <c r="D68" s="486"/>
      <c r="E68" s="486"/>
      <c r="F68" s="485"/>
      <c r="G68" s="486"/>
      <c r="H68" s="486"/>
      <c r="I68" s="486"/>
      <c r="J68" s="486"/>
      <c r="K68" s="407"/>
      <c r="L68" s="407"/>
      <c r="M68" s="407"/>
    </row>
    <row r="69" spans="1:13" s="408" customFormat="1">
      <c r="A69" s="484"/>
      <c r="B69" s="601"/>
      <c r="C69" s="601"/>
      <c r="D69" s="486"/>
      <c r="E69" s="486"/>
      <c r="F69" s="485"/>
      <c r="G69" s="486"/>
      <c r="H69" s="486"/>
      <c r="I69" s="486"/>
      <c r="J69" s="486"/>
      <c r="K69" s="407"/>
      <c r="L69" s="407"/>
      <c r="M69" s="407"/>
    </row>
    <row r="70" spans="1:13" s="408" customFormat="1">
      <c r="A70" s="484"/>
      <c r="B70" s="601"/>
      <c r="C70" s="601"/>
      <c r="D70" s="486"/>
      <c r="E70" s="486"/>
      <c r="F70" s="485"/>
      <c r="G70" s="486"/>
      <c r="H70" s="486"/>
      <c r="I70" s="486"/>
      <c r="J70" s="486"/>
      <c r="K70" s="407"/>
      <c r="L70" s="407"/>
      <c r="M70" s="407"/>
    </row>
  </sheetData>
  <mergeCells count="21">
    <mergeCell ref="B65:C65"/>
    <mergeCell ref="E64:I64"/>
    <mergeCell ref="D60:I60"/>
    <mergeCell ref="B12:B13"/>
    <mergeCell ref="C12:C13"/>
    <mergeCell ref="E61:I61"/>
    <mergeCell ref="E62:I62"/>
    <mergeCell ref="B3:C3"/>
    <mergeCell ref="D3:I3"/>
    <mergeCell ref="D12:D13"/>
    <mergeCell ref="E12:E13"/>
    <mergeCell ref="F12:I12"/>
    <mergeCell ref="B5:C5"/>
    <mergeCell ref="B6:C6"/>
    <mergeCell ref="B7:C7"/>
    <mergeCell ref="B9:C9"/>
    <mergeCell ref="D9:I9"/>
    <mergeCell ref="D6:E6"/>
    <mergeCell ref="B8:C8"/>
    <mergeCell ref="D8:I8"/>
    <mergeCell ref="D11:I11"/>
  </mergeCells>
  <printOptions horizontalCentered="1"/>
  <pageMargins left="0.51181102362204722" right="0.35433070866141736" top="0.45" bottom="0.47244094488188981" header="0.32" footer="0.23622047244094491"/>
  <pageSetup paperSize="9" scale="75" firstPageNumber="160" orientation="landscape" r:id="rId1"/>
  <headerFooter alignWithMargins="0">
    <oddFooter>&amp;L&amp;F&amp;C&amp;P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187"/>
  <sheetViews>
    <sheetView zoomScale="80" zoomScaleNormal="80" workbookViewId="0">
      <selection activeCell="O59" sqref="O59"/>
    </sheetView>
  </sheetViews>
  <sheetFormatPr defaultColWidth="9.140625" defaultRowHeight="15.75"/>
  <cols>
    <col min="1" max="1" width="9.140625" style="406"/>
    <col min="2" max="2" width="28.7109375" style="601" customWidth="1"/>
    <col min="3" max="3" width="25.42578125" style="601" customWidth="1"/>
    <col min="4" max="4" width="27.85546875" style="486" customWidth="1"/>
    <col min="5" max="5" width="17.140625" style="486" customWidth="1"/>
    <col min="6" max="6" width="17.85546875" style="485" customWidth="1"/>
    <col min="7" max="9" width="14.5703125" style="486" customWidth="1"/>
    <col min="10" max="10" width="16.85546875" style="486" customWidth="1"/>
    <col min="11" max="16384" width="9.140625" style="406"/>
  </cols>
  <sheetData>
    <row r="1" spans="1:13">
      <c r="B1" s="487"/>
      <c r="C1" s="487"/>
      <c r="D1" s="487"/>
      <c r="E1" s="487"/>
      <c r="F1" s="488"/>
      <c r="G1" s="487"/>
      <c r="H1" s="487"/>
      <c r="I1" s="487"/>
      <c r="J1" s="487"/>
    </row>
    <row r="2" spans="1:13" s="418" customFormat="1" ht="16.5" thickBot="1">
      <c r="A2" s="477"/>
      <c r="B2" s="487"/>
      <c r="C2" s="487"/>
      <c r="D2" s="487"/>
      <c r="E2" s="487"/>
      <c r="F2" s="488"/>
      <c r="G2" s="487"/>
      <c r="H2" s="487"/>
      <c r="I2" s="487"/>
      <c r="J2" s="487"/>
    </row>
    <row r="3" spans="1:13" s="418" customFormat="1" ht="26.25" thickBot="1">
      <c r="A3" s="477"/>
      <c r="B3" s="1093" t="s">
        <v>215</v>
      </c>
      <c r="C3" s="1094"/>
      <c r="D3" s="1095" t="s">
        <v>29</v>
      </c>
      <c r="E3" s="1096"/>
      <c r="F3" s="1096"/>
      <c r="G3" s="1096"/>
      <c r="H3" s="1096"/>
      <c r="I3" s="1097"/>
      <c r="J3" s="478" t="s">
        <v>40</v>
      </c>
    </row>
    <row r="4" spans="1:13" s="418" customFormat="1">
      <c r="A4" s="477"/>
      <c r="B4" s="599"/>
      <c r="C4" s="599"/>
      <c r="F4" s="479"/>
    </row>
    <row r="5" spans="1:13" s="418" customFormat="1">
      <c r="A5" s="477"/>
      <c r="B5" s="1100"/>
      <c r="C5" s="1100"/>
      <c r="F5" s="600"/>
    </row>
    <row r="6" spans="1:13" s="418" customFormat="1">
      <c r="A6" s="477"/>
      <c r="B6" s="1100" t="s">
        <v>103</v>
      </c>
      <c r="C6" s="1100"/>
      <c r="D6" s="1101" t="s">
        <v>216</v>
      </c>
      <c r="E6" s="1101"/>
      <c r="F6" s="479"/>
    </row>
    <row r="7" spans="1:13" s="414" customFormat="1" ht="15.75" customHeight="1">
      <c r="A7" s="480"/>
      <c r="B7" s="1101"/>
      <c r="C7" s="1101"/>
      <c r="D7" s="418"/>
      <c r="E7" s="418"/>
      <c r="F7" s="479"/>
      <c r="G7" s="418"/>
      <c r="H7" s="418"/>
      <c r="I7" s="418"/>
      <c r="J7" s="418"/>
    </row>
    <row r="8" spans="1:13">
      <c r="B8" s="1103" t="s">
        <v>217</v>
      </c>
      <c r="C8" s="1103"/>
      <c r="D8" s="1104" t="s">
        <v>217</v>
      </c>
      <c r="E8" s="1104"/>
      <c r="F8" s="1104"/>
      <c r="G8" s="1104"/>
      <c r="H8" s="1104"/>
      <c r="I8" s="1104"/>
    </row>
    <row r="9" spans="1:13" ht="45" customHeight="1">
      <c r="A9" s="482">
        <f>'6piel'!A9+1</f>
        <v>30</v>
      </c>
      <c r="B9" s="1102" t="s">
        <v>172</v>
      </c>
      <c r="C9" s="1102"/>
      <c r="D9" s="1102" t="s">
        <v>172</v>
      </c>
      <c r="E9" s="1102"/>
      <c r="F9" s="1102"/>
      <c r="G9" s="1102"/>
      <c r="H9" s="1102"/>
      <c r="I9" s="1102"/>
      <c r="J9" s="48" t="s">
        <v>41</v>
      </c>
    </row>
    <row r="10" spans="1:13" ht="15.75" customHeight="1">
      <c r="B10" s="594"/>
      <c r="C10" s="594"/>
      <c r="D10" s="594"/>
      <c r="E10" s="594"/>
      <c r="K10" s="404"/>
      <c r="L10" s="404"/>
      <c r="M10" s="404"/>
    </row>
    <row r="11" spans="1:13" ht="15.75" customHeight="1">
      <c r="B11" s="609"/>
      <c r="C11" s="609"/>
      <c r="D11" s="1105" t="s">
        <v>128</v>
      </c>
      <c r="E11" s="1105"/>
      <c r="F11" s="1105"/>
      <c r="G11" s="1105"/>
      <c r="H11" s="1105"/>
      <c r="I11" s="1105"/>
      <c r="K11" s="404"/>
      <c r="L11" s="404"/>
      <c r="M11" s="404"/>
    </row>
    <row r="12" spans="1:13" ht="33.75" customHeight="1">
      <c r="B12" s="1098" t="s">
        <v>129</v>
      </c>
      <c r="C12" s="1099" t="s">
        <v>130</v>
      </c>
      <c r="D12" s="1098" t="s">
        <v>246</v>
      </c>
      <c r="E12" s="1099" t="s">
        <v>130</v>
      </c>
      <c r="F12" s="1099" t="s">
        <v>131</v>
      </c>
      <c r="G12" s="1099"/>
      <c r="H12" s="1099"/>
      <c r="I12" s="1099"/>
      <c r="K12" s="404"/>
      <c r="L12" s="404"/>
      <c r="M12" s="404"/>
    </row>
    <row r="13" spans="1:13" ht="30" customHeight="1">
      <c r="B13" s="1098"/>
      <c r="C13" s="1099"/>
      <c r="D13" s="1098"/>
      <c r="E13" s="1099"/>
      <c r="F13" s="597" t="s">
        <v>132</v>
      </c>
      <c r="G13" s="597" t="s">
        <v>235</v>
      </c>
      <c r="H13" s="597" t="s">
        <v>236</v>
      </c>
      <c r="I13" s="597" t="s">
        <v>237</v>
      </c>
      <c r="K13" s="404"/>
      <c r="L13" s="404"/>
      <c r="M13" s="404"/>
    </row>
    <row r="14" spans="1:13" ht="30" customHeight="1">
      <c r="D14" s="602"/>
      <c r="E14" s="603"/>
      <c r="F14" s="603"/>
      <c r="G14" s="603"/>
      <c r="H14" s="603"/>
      <c r="I14" s="603"/>
      <c r="K14" s="404"/>
      <c r="L14" s="404"/>
      <c r="M14" s="404"/>
    </row>
    <row r="15" spans="1:13">
      <c r="B15" s="595" t="s">
        <v>168</v>
      </c>
      <c r="C15" s="607">
        <v>19956694</v>
      </c>
      <c r="D15" s="403" t="s">
        <v>238</v>
      </c>
      <c r="E15" s="605">
        <v>4451995</v>
      </c>
      <c r="F15" s="605">
        <v>0</v>
      </c>
      <c r="G15" s="605">
        <v>0</v>
      </c>
      <c r="H15" s="605">
        <v>0</v>
      </c>
      <c r="I15" s="605">
        <v>0</v>
      </c>
      <c r="K15" s="404"/>
      <c r="L15" s="404"/>
      <c r="M15" s="404"/>
    </row>
    <row r="16" spans="1:13">
      <c r="B16" s="595"/>
      <c r="C16" s="607"/>
      <c r="D16" s="403" t="s">
        <v>239</v>
      </c>
      <c r="E16" s="605">
        <v>552168</v>
      </c>
      <c r="F16" s="605">
        <v>0</v>
      </c>
      <c r="G16" s="605">
        <v>0</v>
      </c>
      <c r="H16" s="605">
        <v>0</v>
      </c>
      <c r="I16" s="605">
        <v>0</v>
      </c>
      <c r="K16" s="404"/>
      <c r="L16" s="404"/>
      <c r="M16" s="404"/>
    </row>
    <row r="17" spans="2:13">
      <c r="B17" s="403"/>
      <c r="C17" s="483"/>
      <c r="D17" s="403" t="s">
        <v>240</v>
      </c>
      <c r="E17" s="605">
        <v>439976</v>
      </c>
      <c r="F17" s="605">
        <v>0</v>
      </c>
      <c r="G17" s="605">
        <v>0</v>
      </c>
      <c r="H17" s="605">
        <v>0</v>
      </c>
      <c r="I17" s="605">
        <v>0</v>
      </c>
      <c r="K17" s="404"/>
      <c r="L17" s="404"/>
      <c r="M17" s="404"/>
    </row>
    <row r="18" spans="2:13" s="408" customFormat="1">
      <c r="B18" s="486"/>
      <c r="C18" s="486"/>
      <c r="D18" s="403" t="s">
        <v>241</v>
      </c>
      <c r="E18" s="605">
        <v>265016</v>
      </c>
      <c r="F18" s="605">
        <v>0</v>
      </c>
      <c r="G18" s="605">
        <v>0</v>
      </c>
      <c r="H18" s="605">
        <v>0</v>
      </c>
      <c r="I18" s="605">
        <v>0</v>
      </c>
      <c r="J18" s="486"/>
      <c r="K18" s="404"/>
      <c r="L18" s="404"/>
      <c r="M18" s="404"/>
    </row>
    <row r="19" spans="2:13" s="408" customFormat="1">
      <c r="B19" s="403"/>
      <c r="C19" s="605"/>
      <c r="D19" s="403" t="s">
        <v>242</v>
      </c>
      <c r="E19" s="605">
        <v>503400</v>
      </c>
      <c r="F19" s="605">
        <v>0</v>
      </c>
      <c r="G19" s="605">
        <v>0</v>
      </c>
      <c r="H19" s="605">
        <v>0</v>
      </c>
      <c r="I19" s="605">
        <v>0</v>
      </c>
      <c r="J19" s="486"/>
      <c r="K19" s="404"/>
      <c r="L19" s="404"/>
      <c r="M19" s="404"/>
    </row>
    <row r="20" spans="2:13" s="408" customFormat="1">
      <c r="B20" s="403"/>
      <c r="C20" s="605"/>
      <c r="D20" s="403" t="s">
        <v>243</v>
      </c>
      <c r="E20" s="605">
        <v>249040</v>
      </c>
      <c r="F20" s="605">
        <v>0</v>
      </c>
      <c r="G20" s="605">
        <v>0</v>
      </c>
      <c r="H20" s="605">
        <v>0</v>
      </c>
      <c r="I20" s="605">
        <v>0</v>
      </c>
      <c r="J20" s="486"/>
      <c r="K20" s="404"/>
      <c r="L20" s="404"/>
      <c r="M20" s="404"/>
    </row>
    <row r="21" spans="2:13" s="408" customFormat="1">
      <c r="B21" s="403"/>
      <c r="C21" s="605"/>
      <c r="D21" s="403" t="s">
        <v>244</v>
      </c>
      <c r="E21" s="605">
        <v>237248</v>
      </c>
      <c r="F21" s="605">
        <v>0</v>
      </c>
      <c r="G21" s="605">
        <v>0</v>
      </c>
      <c r="H21" s="605">
        <v>0</v>
      </c>
      <c r="I21" s="605">
        <v>0</v>
      </c>
      <c r="J21" s="486"/>
      <c r="K21" s="404"/>
      <c r="L21" s="404"/>
      <c r="M21" s="404"/>
    </row>
    <row r="22" spans="2:13" s="408" customFormat="1">
      <c r="B22" s="403"/>
      <c r="C22" s="605"/>
      <c r="D22" s="403" t="s">
        <v>133</v>
      </c>
      <c r="E22" s="605">
        <v>173104</v>
      </c>
      <c r="F22" s="605">
        <v>0</v>
      </c>
      <c r="G22" s="605">
        <v>0</v>
      </c>
      <c r="H22" s="605">
        <v>0</v>
      </c>
      <c r="I22" s="605">
        <v>0</v>
      </c>
      <c r="J22" s="486"/>
      <c r="K22" s="404"/>
      <c r="L22" s="404"/>
      <c r="M22" s="404"/>
    </row>
    <row r="23" spans="2:13" s="408" customFormat="1">
      <c r="B23" s="403"/>
      <c r="C23" s="605"/>
      <c r="D23" s="403" t="s">
        <v>134</v>
      </c>
      <c r="E23" s="605">
        <v>82936</v>
      </c>
      <c r="F23" s="605">
        <v>0</v>
      </c>
      <c r="G23" s="605">
        <v>0</v>
      </c>
      <c r="H23" s="605">
        <v>0</v>
      </c>
      <c r="I23" s="605">
        <v>0</v>
      </c>
      <c r="J23" s="486"/>
      <c r="K23" s="404"/>
      <c r="L23" s="404"/>
      <c r="M23" s="404"/>
    </row>
    <row r="24" spans="2:13" s="408" customFormat="1">
      <c r="B24" s="403"/>
      <c r="C24" s="605"/>
      <c r="D24" s="403" t="s">
        <v>135</v>
      </c>
      <c r="E24" s="605">
        <v>121344</v>
      </c>
      <c r="F24" s="605">
        <v>0</v>
      </c>
      <c r="G24" s="605">
        <v>0</v>
      </c>
      <c r="H24" s="605">
        <v>0</v>
      </c>
      <c r="I24" s="605">
        <v>0</v>
      </c>
      <c r="J24" s="486"/>
      <c r="K24" s="404"/>
      <c r="L24" s="404"/>
      <c r="M24" s="404"/>
    </row>
    <row r="25" spans="2:13" s="408" customFormat="1">
      <c r="B25" s="403"/>
      <c r="C25" s="605"/>
      <c r="D25" s="403" t="s">
        <v>136</v>
      </c>
      <c r="E25" s="605">
        <v>164128</v>
      </c>
      <c r="F25" s="605">
        <v>0</v>
      </c>
      <c r="G25" s="605">
        <v>0</v>
      </c>
      <c r="H25" s="605">
        <v>0</v>
      </c>
      <c r="I25" s="605">
        <v>0</v>
      </c>
      <c r="J25" s="486"/>
      <c r="K25" s="404"/>
      <c r="L25" s="404"/>
      <c r="M25" s="404"/>
    </row>
    <row r="26" spans="2:13" s="408" customFormat="1">
      <c r="B26" s="403"/>
      <c r="C26" s="605"/>
      <c r="D26" s="403" t="s">
        <v>137</v>
      </c>
      <c r="E26" s="605">
        <v>111712</v>
      </c>
      <c r="F26" s="605">
        <v>0</v>
      </c>
      <c r="G26" s="605">
        <v>0</v>
      </c>
      <c r="H26" s="605">
        <v>0</v>
      </c>
      <c r="I26" s="605">
        <v>0</v>
      </c>
      <c r="J26" s="486"/>
      <c r="K26" s="404"/>
      <c r="L26" s="404"/>
      <c r="M26" s="404"/>
    </row>
    <row r="27" spans="2:13" s="408" customFormat="1">
      <c r="B27" s="403"/>
      <c r="C27" s="605"/>
      <c r="D27" s="403" t="s">
        <v>138</v>
      </c>
      <c r="E27" s="605">
        <v>434168</v>
      </c>
      <c r="F27" s="605">
        <v>0</v>
      </c>
      <c r="G27" s="605">
        <v>0</v>
      </c>
      <c r="H27" s="605">
        <v>0</v>
      </c>
      <c r="I27" s="605">
        <v>0</v>
      </c>
      <c r="J27" s="486"/>
      <c r="K27" s="404"/>
      <c r="L27" s="404"/>
      <c r="M27" s="404"/>
    </row>
    <row r="28" spans="2:13" s="408" customFormat="1">
      <c r="B28" s="403"/>
      <c r="C28" s="605"/>
      <c r="D28" s="403" t="s">
        <v>139</v>
      </c>
      <c r="E28" s="605">
        <v>276800</v>
      </c>
      <c r="F28" s="605">
        <v>0</v>
      </c>
      <c r="G28" s="605">
        <v>0</v>
      </c>
      <c r="H28" s="605">
        <v>0</v>
      </c>
      <c r="I28" s="605">
        <v>0</v>
      </c>
      <c r="J28" s="486"/>
      <c r="K28" s="404"/>
      <c r="L28" s="404"/>
      <c r="M28" s="404"/>
    </row>
    <row r="29" spans="2:13" s="408" customFormat="1">
      <c r="B29" s="403"/>
      <c r="C29" s="605"/>
      <c r="D29" s="403" t="s">
        <v>140</v>
      </c>
      <c r="E29" s="605">
        <v>217680</v>
      </c>
      <c r="F29" s="605">
        <v>0</v>
      </c>
      <c r="G29" s="605">
        <v>0</v>
      </c>
      <c r="H29" s="605">
        <v>0</v>
      </c>
      <c r="I29" s="605">
        <v>0</v>
      </c>
      <c r="J29" s="486"/>
      <c r="K29" s="404"/>
      <c r="L29" s="404"/>
      <c r="M29" s="404"/>
    </row>
    <row r="30" spans="2:13" s="408" customFormat="1">
      <c r="B30" s="403"/>
      <c r="C30" s="605"/>
      <c r="D30" s="403" t="s">
        <v>141</v>
      </c>
      <c r="E30" s="605">
        <v>176872</v>
      </c>
      <c r="F30" s="605">
        <v>0</v>
      </c>
      <c r="G30" s="605">
        <v>0</v>
      </c>
      <c r="H30" s="605">
        <v>0</v>
      </c>
      <c r="I30" s="605">
        <v>0</v>
      </c>
      <c r="J30" s="486"/>
      <c r="K30" s="404"/>
      <c r="L30" s="404"/>
      <c r="M30" s="404"/>
    </row>
    <row r="31" spans="2:13" s="408" customFormat="1">
      <c r="B31" s="403"/>
      <c r="C31" s="605"/>
      <c r="D31" s="403" t="s">
        <v>142</v>
      </c>
      <c r="E31" s="605">
        <v>113152</v>
      </c>
      <c r="F31" s="605">
        <v>0</v>
      </c>
      <c r="G31" s="605">
        <v>0</v>
      </c>
      <c r="H31" s="605">
        <v>0</v>
      </c>
      <c r="I31" s="605">
        <v>0</v>
      </c>
      <c r="J31" s="486"/>
      <c r="K31" s="404"/>
      <c r="L31" s="404"/>
      <c r="M31" s="404"/>
    </row>
    <row r="32" spans="2:13" s="408" customFormat="1">
      <c r="B32" s="403"/>
      <c r="C32" s="605"/>
      <c r="D32" s="403" t="s">
        <v>143</v>
      </c>
      <c r="E32" s="605">
        <v>217920</v>
      </c>
      <c r="F32" s="605">
        <v>0</v>
      </c>
      <c r="G32" s="605">
        <v>0</v>
      </c>
      <c r="H32" s="605">
        <v>0</v>
      </c>
      <c r="I32" s="605">
        <v>0</v>
      </c>
      <c r="J32" s="486"/>
      <c r="K32" s="404"/>
      <c r="L32" s="404"/>
      <c r="M32" s="404"/>
    </row>
    <row r="33" spans="2:13" s="408" customFormat="1">
      <c r="B33" s="403"/>
      <c r="C33" s="605"/>
      <c r="D33" s="403" t="s">
        <v>144</v>
      </c>
      <c r="E33" s="605">
        <v>258496</v>
      </c>
      <c r="F33" s="605">
        <v>0</v>
      </c>
      <c r="G33" s="605">
        <v>0</v>
      </c>
      <c r="H33" s="605">
        <v>0</v>
      </c>
      <c r="I33" s="605">
        <v>0</v>
      </c>
      <c r="J33" s="486"/>
      <c r="K33" s="404"/>
      <c r="L33" s="404"/>
      <c r="M33" s="404"/>
    </row>
    <row r="34" spans="2:13" s="408" customFormat="1">
      <c r="B34" s="403"/>
      <c r="C34" s="605"/>
      <c r="D34" s="403" t="s">
        <v>145</v>
      </c>
      <c r="E34" s="605">
        <v>106088</v>
      </c>
      <c r="F34" s="605">
        <v>0</v>
      </c>
      <c r="G34" s="605">
        <v>0</v>
      </c>
      <c r="H34" s="605">
        <v>0</v>
      </c>
      <c r="I34" s="605">
        <v>0</v>
      </c>
      <c r="J34" s="486"/>
      <c r="K34" s="404"/>
      <c r="L34" s="404"/>
      <c r="M34" s="404"/>
    </row>
    <row r="35" spans="2:13" s="408" customFormat="1">
      <c r="B35" s="403"/>
      <c r="C35" s="605"/>
      <c r="D35" s="403" t="s">
        <v>146</v>
      </c>
      <c r="E35" s="605">
        <v>185256</v>
      </c>
      <c r="F35" s="605">
        <v>0</v>
      </c>
      <c r="G35" s="605">
        <v>0</v>
      </c>
      <c r="H35" s="605">
        <v>0</v>
      </c>
      <c r="I35" s="605">
        <v>0</v>
      </c>
      <c r="J35" s="486"/>
      <c r="K35" s="404"/>
      <c r="L35" s="404"/>
      <c r="M35" s="404"/>
    </row>
    <row r="36" spans="2:13" s="408" customFormat="1">
      <c r="B36" s="403"/>
      <c r="C36" s="605"/>
      <c r="D36" s="403" t="s">
        <v>147</v>
      </c>
      <c r="E36" s="605">
        <v>208408</v>
      </c>
      <c r="F36" s="605">
        <v>0</v>
      </c>
      <c r="G36" s="605">
        <v>0</v>
      </c>
      <c r="H36" s="605">
        <v>0</v>
      </c>
      <c r="I36" s="605">
        <v>0</v>
      </c>
      <c r="J36" s="486"/>
      <c r="K36" s="404"/>
      <c r="L36" s="404"/>
      <c r="M36" s="404"/>
    </row>
    <row r="37" spans="2:13" s="408" customFormat="1">
      <c r="B37" s="403"/>
      <c r="C37" s="605"/>
      <c r="D37" s="403" t="s">
        <v>148</v>
      </c>
      <c r="E37" s="605">
        <v>147976</v>
      </c>
      <c r="F37" s="605">
        <v>0</v>
      </c>
      <c r="G37" s="605">
        <v>0</v>
      </c>
      <c r="H37" s="605">
        <v>0</v>
      </c>
      <c r="I37" s="605">
        <v>0</v>
      </c>
      <c r="J37" s="486"/>
      <c r="K37" s="404"/>
      <c r="L37" s="404"/>
      <c r="M37" s="404"/>
    </row>
    <row r="38" spans="2:13" s="408" customFormat="1">
      <c r="B38" s="403"/>
      <c r="C38" s="605"/>
      <c r="D38" s="403" t="s">
        <v>149</v>
      </c>
      <c r="E38" s="605">
        <v>69408</v>
      </c>
      <c r="F38" s="605">
        <v>0</v>
      </c>
      <c r="G38" s="605">
        <v>0</v>
      </c>
      <c r="H38" s="605">
        <v>0</v>
      </c>
      <c r="I38" s="605">
        <v>0</v>
      </c>
      <c r="J38" s="486"/>
      <c r="K38" s="404"/>
      <c r="L38" s="404"/>
      <c r="M38" s="404"/>
    </row>
    <row r="39" spans="2:13" s="408" customFormat="1">
      <c r="B39" s="403"/>
      <c r="C39" s="605"/>
      <c r="D39" s="403" t="s">
        <v>150</v>
      </c>
      <c r="E39" s="605">
        <v>114288</v>
      </c>
      <c r="F39" s="605">
        <v>0</v>
      </c>
      <c r="G39" s="605">
        <v>0</v>
      </c>
      <c r="H39" s="605">
        <v>0</v>
      </c>
      <c r="I39" s="605">
        <v>0</v>
      </c>
      <c r="J39" s="486"/>
      <c r="K39" s="404"/>
      <c r="L39" s="404"/>
      <c r="M39" s="404"/>
    </row>
    <row r="40" spans="2:13" s="408" customFormat="1">
      <c r="B40" s="403"/>
      <c r="C40" s="605"/>
      <c r="D40" s="403" t="s">
        <v>151</v>
      </c>
      <c r="E40" s="605">
        <v>171919</v>
      </c>
      <c r="F40" s="605">
        <v>191</v>
      </c>
      <c r="G40" s="605">
        <v>191</v>
      </c>
      <c r="H40" s="605">
        <v>0</v>
      </c>
      <c r="I40" s="605">
        <v>0</v>
      </c>
      <c r="J40" s="486"/>
      <c r="K40" s="404"/>
      <c r="L40" s="404"/>
      <c r="M40" s="404"/>
    </row>
    <row r="41" spans="2:13" s="408" customFormat="1">
      <c r="B41" s="403"/>
      <c r="C41" s="605"/>
      <c r="D41" s="403" t="s">
        <v>152</v>
      </c>
      <c r="E41" s="605">
        <v>319288</v>
      </c>
      <c r="F41" s="605">
        <v>0</v>
      </c>
      <c r="G41" s="605">
        <v>0</v>
      </c>
      <c r="H41" s="605">
        <v>0</v>
      </c>
      <c r="I41" s="605">
        <v>0</v>
      </c>
      <c r="J41" s="486"/>
      <c r="K41" s="404"/>
      <c r="L41" s="404"/>
      <c r="M41" s="404"/>
    </row>
    <row r="42" spans="2:13" s="408" customFormat="1">
      <c r="B42" s="403"/>
      <c r="C42" s="605"/>
      <c r="D42" s="403" t="s">
        <v>153</v>
      </c>
      <c r="E42" s="605">
        <v>409640</v>
      </c>
      <c r="F42" s="605">
        <v>0</v>
      </c>
      <c r="G42" s="605">
        <v>0</v>
      </c>
      <c r="H42" s="605">
        <v>0</v>
      </c>
      <c r="I42" s="605">
        <v>0</v>
      </c>
      <c r="J42" s="486"/>
      <c r="K42" s="404"/>
      <c r="L42" s="404"/>
      <c r="M42" s="404"/>
    </row>
    <row r="43" spans="2:13" s="408" customFormat="1">
      <c r="B43" s="403"/>
      <c r="C43" s="605"/>
      <c r="D43" s="403" t="s">
        <v>154</v>
      </c>
      <c r="E43" s="605">
        <v>109024</v>
      </c>
      <c r="F43" s="605">
        <v>0</v>
      </c>
      <c r="G43" s="605">
        <v>0</v>
      </c>
      <c r="H43" s="605">
        <v>0</v>
      </c>
      <c r="I43" s="605">
        <v>0</v>
      </c>
      <c r="J43" s="486"/>
      <c r="K43" s="404"/>
      <c r="L43" s="404"/>
      <c r="M43" s="404"/>
    </row>
    <row r="44" spans="2:13" s="408" customFormat="1">
      <c r="B44" s="403"/>
      <c r="C44" s="605"/>
      <c r="D44" s="403" t="s">
        <v>245</v>
      </c>
      <c r="E44" s="605">
        <v>93760</v>
      </c>
      <c r="F44" s="605">
        <v>0</v>
      </c>
      <c r="G44" s="605">
        <v>0</v>
      </c>
      <c r="H44" s="605">
        <v>0</v>
      </c>
      <c r="I44" s="605">
        <v>0</v>
      </c>
      <c r="J44" s="486"/>
      <c r="K44" s="404"/>
      <c r="L44" s="404"/>
      <c r="M44" s="404"/>
    </row>
    <row r="45" spans="2:13" s="408" customFormat="1">
      <c r="B45" s="403"/>
      <c r="C45" s="605"/>
      <c r="D45" s="403" t="s">
        <v>155</v>
      </c>
      <c r="E45" s="605">
        <v>138880</v>
      </c>
      <c r="F45" s="605">
        <v>0</v>
      </c>
      <c r="G45" s="605">
        <v>0</v>
      </c>
      <c r="H45" s="605">
        <v>0</v>
      </c>
      <c r="I45" s="605">
        <v>0</v>
      </c>
      <c r="J45" s="486"/>
      <c r="K45" s="404"/>
      <c r="L45" s="404"/>
      <c r="M45" s="404"/>
    </row>
    <row r="46" spans="2:13" s="408" customFormat="1">
      <c r="B46" s="403"/>
      <c r="C46" s="605"/>
      <c r="D46" s="403" t="s">
        <v>156</v>
      </c>
      <c r="E46" s="605">
        <v>187168</v>
      </c>
      <c r="F46" s="605">
        <v>0</v>
      </c>
      <c r="G46" s="605">
        <v>0</v>
      </c>
      <c r="H46" s="605">
        <v>0</v>
      </c>
      <c r="I46" s="605">
        <v>0</v>
      </c>
      <c r="J46" s="486"/>
      <c r="K46" s="404"/>
      <c r="L46" s="404"/>
      <c r="M46" s="404"/>
    </row>
    <row r="47" spans="2:13" s="408" customFormat="1">
      <c r="B47" s="403"/>
      <c r="C47" s="605"/>
      <c r="D47" s="403" t="s">
        <v>157</v>
      </c>
      <c r="E47" s="605">
        <v>124816</v>
      </c>
      <c r="F47" s="605">
        <v>0</v>
      </c>
      <c r="G47" s="605">
        <v>0</v>
      </c>
      <c r="H47" s="605">
        <v>0</v>
      </c>
      <c r="I47" s="605">
        <v>0</v>
      </c>
      <c r="J47" s="486"/>
      <c r="K47" s="404"/>
      <c r="L47" s="404"/>
      <c r="M47" s="404"/>
    </row>
    <row r="48" spans="2:13" s="408" customFormat="1">
      <c r="B48" s="403"/>
      <c r="C48" s="605"/>
      <c r="D48" s="403" t="s">
        <v>158</v>
      </c>
      <c r="E48" s="605">
        <v>181008</v>
      </c>
      <c r="F48" s="605">
        <v>0</v>
      </c>
      <c r="G48" s="605">
        <v>0</v>
      </c>
      <c r="H48" s="605">
        <v>0</v>
      </c>
      <c r="I48" s="605">
        <v>0</v>
      </c>
      <c r="J48" s="486"/>
      <c r="K48" s="404"/>
      <c r="L48" s="404"/>
      <c r="M48" s="404"/>
    </row>
    <row r="49" spans="2:13" s="408" customFormat="1">
      <c r="B49" s="403"/>
      <c r="C49" s="605"/>
      <c r="D49" s="403" t="s">
        <v>159</v>
      </c>
      <c r="E49" s="605">
        <v>50144</v>
      </c>
      <c r="F49" s="605">
        <v>0</v>
      </c>
      <c r="G49" s="605">
        <v>0</v>
      </c>
      <c r="H49" s="605">
        <v>0</v>
      </c>
      <c r="I49" s="605">
        <v>0</v>
      </c>
      <c r="J49" s="486"/>
      <c r="K49" s="404"/>
      <c r="L49" s="404"/>
      <c r="M49" s="404"/>
    </row>
    <row r="50" spans="2:13" s="408" customFormat="1">
      <c r="B50" s="403"/>
      <c r="C50" s="605"/>
      <c r="D50" s="403" t="s">
        <v>160</v>
      </c>
      <c r="E50" s="605">
        <v>230192</v>
      </c>
      <c r="F50" s="605">
        <v>0</v>
      </c>
      <c r="G50" s="605">
        <v>0</v>
      </c>
      <c r="H50" s="605">
        <v>0</v>
      </c>
      <c r="I50" s="605">
        <v>0</v>
      </c>
      <c r="J50" s="486"/>
      <c r="K50" s="404"/>
      <c r="L50" s="404"/>
      <c r="M50" s="404"/>
    </row>
    <row r="51" spans="2:13" s="408" customFormat="1">
      <c r="B51" s="403"/>
      <c r="C51" s="605"/>
      <c r="D51" s="403" t="s">
        <v>161</v>
      </c>
      <c r="E51" s="605">
        <v>110096</v>
      </c>
      <c r="F51" s="605">
        <v>0</v>
      </c>
      <c r="G51" s="605">
        <v>0</v>
      </c>
      <c r="H51" s="605">
        <v>0</v>
      </c>
      <c r="I51" s="605">
        <v>0</v>
      </c>
      <c r="J51" s="486"/>
      <c r="K51" s="404"/>
      <c r="L51" s="404"/>
      <c r="M51" s="404"/>
    </row>
    <row r="52" spans="2:13" s="408" customFormat="1">
      <c r="B52" s="403"/>
      <c r="C52" s="605"/>
      <c r="D52" s="403" t="s">
        <v>162</v>
      </c>
      <c r="E52" s="605">
        <v>223848</v>
      </c>
      <c r="F52" s="605">
        <v>0</v>
      </c>
      <c r="G52" s="605">
        <v>0</v>
      </c>
      <c r="H52" s="605">
        <v>0</v>
      </c>
      <c r="I52" s="605">
        <v>0</v>
      </c>
      <c r="J52" s="486"/>
      <c r="K52" s="404"/>
      <c r="L52" s="404"/>
      <c r="M52" s="404"/>
    </row>
    <row r="53" spans="2:13" s="408" customFormat="1">
      <c r="B53" s="403"/>
      <c r="C53" s="605"/>
      <c r="D53" s="403" t="s">
        <v>163</v>
      </c>
      <c r="E53" s="605">
        <v>304088</v>
      </c>
      <c r="F53" s="605">
        <v>0</v>
      </c>
      <c r="G53" s="605">
        <v>0</v>
      </c>
      <c r="H53" s="605">
        <v>0</v>
      </c>
      <c r="I53" s="605">
        <v>0</v>
      </c>
      <c r="J53" s="486"/>
      <c r="K53" s="404"/>
      <c r="L53" s="404"/>
      <c r="M53" s="404"/>
    </row>
    <row r="54" spans="2:13" s="408" customFormat="1">
      <c r="B54" s="403"/>
      <c r="C54" s="605"/>
      <c r="D54" s="403" t="s">
        <v>164</v>
      </c>
      <c r="E54" s="605">
        <v>42304</v>
      </c>
      <c r="F54" s="605">
        <v>0</v>
      </c>
      <c r="G54" s="605">
        <v>0</v>
      </c>
      <c r="H54" s="605">
        <v>0</v>
      </c>
      <c r="I54" s="605">
        <v>0</v>
      </c>
      <c r="J54" s="486"/>
      <c r="K54" s="404"/>
      <c r="L54" s="404"/>
      <c r="M54" s="404"/>
    </row>
    <row r="55" spans="2:13" s="408" customFormat="1">
      <c r="B55" s="403"/>
      <c r="C55" s="605"/>
      <c r="D55" s="403" t="s">
        <v>165</v>
      </c>
      <c r="E55" s="605">
        <v>392584</v>
      </c>
      <c r="F55" s="605">
        <v>0</v>
      </c>
      <c r="G55" s="605">
        <v>0</v>
      </c>
      <c r="H55" s="605">
        <v>0</v>
      </c>
      <c r="I55" s="605">
        <v>0</v>
      </c>
      <c r="J55" s="486"/>
      <c r="K55" s="404"/>
      <c r="L55" s="404"/>
      <c r="M55" s="404"/>
    </row>
    <row r="56" spans="2:13" s="408" customFormat="1">
      <c r="B56" s="403"/>
      <c r="C56" s="605"/>
      <c r="D56" s="403" t="s">
        <v>166</v>
      </c>
      <c r="E56" s="605">
        <v>14840</v>
      </c>
      <c r="F56" s="605">
        <v>0</v>
      </c>
      <c r="G56" s="605">
        <v>0</v>
      </c>
      <c r="H56" s="605">
        <v>0</v>
      </c>
      <c r="I56" s="605">
        <v>0</v>
      </c>
      <c r="J56" s="486"/>
      <c r="K56" s="404"/>
      <c r="L56" s="404"/>
      <c r="M56" s="404"/>
    </row>
    <row r="57" spans="2:13" s="408" customFormat="1">
      <c r="B57" s="403"/>
      <c r="C57" s="605"/>
      <c r="D57" s="403" t="s">
        <v>167</v>
      </c>
      <c r="E57" s="605">
        <v>53887</v>
      </c>
      <c r="F57" s="605">
        <v>31</v>
      </c>
      <c r="G57" s="605">
        <v>31</v>
      </c>
      <c r="H57" s="605">
        <v>0</v>
      </c>
      <c r="I57" s="605">
        <v>0</v>
      </c>
      <c r="J57" s="486"/>
      <c r="K57" s="404"/>
      <c r="L57" s="404"/>
      <c r="M57" s="404"/>
    </row>
    <row r="58" spans="2:13" s="408" customFormat="1">
      <c r="B58" s="403"/>
      <c r="C58" s="605"/>
      <c r="D58" s="595" t="s">
        <v>168</v>
      </c>
      <c r="E58" s="607">
        <v>13036065</v>
      </c>
      <c r="F58" s="607">
        <v>222</v>
      </c>
      <c r="G58" s="607">
        <v>222</v>
      </c>
      <c r="H58" s="607">
        <v>0</v>
      </c>
      <c r="I58" s="607">
        <v>0</v>
      </c>
      <c r="J58" s="486"/>
      <c r="K58" s="407"/>
      <c r="L58" s="404"/>
      <c r="M58" s="404"/>
    </row>
    <row r="59" spans="2:13" s="408" customFormat="1">
      <c r="B59" s="601"/>
      <c r="C59" s="601"/>
      <c r="D59" s="606"/>
      <c r="E59" s="606"/>
      <c r="F59" s="606"/>
      <c r="G59" s="606"/>
      <c r="H59" s="606"/>
      <c r="I59" s="606"/>
      <c r="J59" s="486"/>
      <c r="K59" s="407"/>
      <c r="L59" s="407"/>
      <c r="M59" s="407"/>
    </row>
    <row r="60" spans="2:13" s="408" customFormat="1">
      <c r="B60" s="601"/>
      <c r="C60" s="601"/>
      <c r="D60" s="1105" t="s">
        <v>169</v>
      </c>
      <c r="E60" s="1105"/>
      <c r="F60" s="1105"/>
      <c r="G60" s="1105"/>
      <c r="H60" s="1105"/>
      <c r="I60" s="1105"/>
      <c r="J60" s="486"/>
      <c r="K60" s="407"/>
      <c r="L60" s="407"/>
      <c r="M60" s="407"/>
    </row>
    <row r="61" spans="2:13" s="408" customFormat="1">
      <c r="B61" s="601"/>
      <c r="C61" s="601"/>
      <c r="D61" s="596" t="s">
        <v>129</v>
      </c>
      <c r="E61" s="1099" t="s">
        <v>130</v>
      </c>
      <c r="F61" s="1099"/>
      <c r="G61" s="1099"/>
      <c r="H61" s="1099"/>
      <c r="I61" s="1099"/>
      <c r="J61" s="486"/>
      <c r="K61" s="407"/>
      <c r="L61" s="407"/>
      <c r="M61" s="407"/>
    </row>
    <row r="62" spans="2:13" s="408" customFormat="1">
      <c r="B62" s="601"/>
      <c r="C62" s="601"/>
      <c r="D62" s="610" t="s">
        <v>170</v>
      </c>
      <c r="E62" s="1114">
        <v>7069111</v>
      </c>
      <c r="F62" s="1114"/>
      <c r="G62" s="1114"/>
      <c r="H62" s="1114"/>
      <c r="I62" s="1114"/>
      <c r="J62" s="486"/>
      <c r="K62" s="407"/>
      <c r="L62" s="407"/>
      <c r="M62" s="407"/>
    </row>
    <row r="63" spans="2:13" s="408" customFormat="1">
      <c r="B63" s="601"/>
      <c r="C63" s="601"/>
      <c r="D63" s="1115"/>
      <c r="E63" s="1115"/>
      <c r="F63" s="483"/>
      <c r="G63" s="483"/>
      <c r="H63" s="483"/>
      <c r="I63" s="483"/>
      <c r="J63" s="486"/>
      <c r="K63" s="407"/>
      <c r="L63" s="407"/>
      <c r="M63" s="407"/>
    </row>
    <row r="64" spans="2:13" s="409" customFormat="1">
      <c r="B64" s="601"/>
      <c r="C64" s="601"/>
      <c r="D64" s="595" t="s">
        <v>171</v>
      </c>
      <c r="E64" s="1107">
        <f>E58+E62</f>
        <v>20105176</v>
      </c>
      <c r="F64" s="1107"/>
      <c r="G64" s="1107"/>
      <c r="H64" s="1107"/>
      <c r="I64" s="1107"/>
      <c r="J64" s="486"/>
    </row>
    <row r="65" spans="2:13" s="408" customFormat="1" ht="76.5" customHeight="1">
      <c r="B65" s="1106" t="s">
        <v>334</v>
      </c>
      <c r="C65" s="1106"/>
      <c r="D65" s="486"/>
      <c r="E65" s="486"/>
      <c r="F65" s="485"/>
      <c r="G65" s="486"/>
      <c r="H65" s="486"/>
      <c r="I65" s="486"/>
      <c r="J65" s="486"/>
      <c r="K65" s="407"/>
      <c r="L65" s="407"/>
      <c r="M65" s="407"/>
    </row>
    <row r="66" spans="2:13" s="408" customFormat="1">
      <c r="B66" s="601"/>
      <c r="C66" s="601"/>
      <c r="D66" s="594"/>
      <c r="E66" s="594"/>
      <c r="F66" s="485"/>
      <c r="G66" s="486"/>
      <c r="H66" s="486"/>
      <c r="I66" s="486"/>
      <c r="J66" s="486"/>
      <c r="K66" s="407"/>
      <c r="L66" s="407"/>
      <c r="M66" s="407"/>
    </row>
    <row r="67" spans="2:13" s="408" customFormat="1">
      <c r="B67" s="601"/>
      <c r="C67" s="601"/>
      <c r="D67" s="486"/>
      <c r="E67" s="486"/>
      <c r="F67" s="485"/>
      <c r="G67" s="486"/>
      <c r="H67" s="486"/>
      <c r="I67" s="486"/>
      <c r="J67" s="486"/>
      <c r="K67" s="407"/>
      <c r="L67" s="407"/>
      <c r="M67" s="407"/>
    </row>
    <row r="68" spans="2:13" s="408" customFormat="1">
      <c r="B68" s="601"/>
      <c r="C68" s="601"/>
      <c r="D68" s="486"/>
      <c r="E68" s="486"/>
      <c r="F68" s="485"/>
      <c r="G68" s="486"/>
      <c r="H68" s="486"/>
      <c r="I68" s="486"/>
      <c r="J68" s="486"/>
      <c r="K68" s="407"/>
      <c r="L68" s="407"/>
      <c r="M68" s="407"/>
    </row>
    <row r="69" spans="2:13" s="408" customFormat="1">
      <c r="B69" s="601"/>
      <c r="C69" s="601"/>
      <c r="D69" s="486"/>
      <c r="E69" s="486"/>
      <c r="F69" s="485"/>
      <c r="G69" s="486"/>
      <c r="H69" s="486"/>
      <c r="I69" s="486"/>
      <c r="J69" s="486"/>
      <c r="K69" s="407"/>
      <c r="L69" s="407"/>
      <c r="M69" s="407"/>
    </row>
    <row r="70" spans="2:13" s="408" customFormat="1">
      <c r="B70" s="601"/>
      <c r="C70" s="601"/>
      <c r="D70" s="486"/>
      <c r="E70" s="486"/>
      <c r="F70" s="485"/>
      <c r="G70" s="486"/>
      <c r="H70" s="486"/>
      <c r="I70" s="486"/>
      <c r="J70" s="486"/>
      <c r="K70" s="407"/>
      <c r="L70" s="407"/>
      <c r="M70" s="407"/>
    </row>
    <row r="71" spans="2:13">
      <c r="K71" s="404"/>
      <c r="L71" s="404"/>
      <c r="M71" s="404"/>
    </row>
    <row r="72" spans="2:13">
      <c r="K72" s="404"/>
      <c r="L72" s="404"/>
      <c r="M72" s="404"/>
    </row>
    <row r="73" spans="2:13">
      <c r="K73" s="404"/>
      <c r="L73" s="404"/>
      <c r="M73" s="404"/>
    </row>
    <row r="74" spans="2:13">
      <c r="K74" s="404"/>
      <c r="L74" s="404"/>
      <c r="M74" s="404"/>
    </row>
    <row r="75" spans="2:13">
      <c r="K75" s="404"/>
      <c r="L75" s="404"/>
      <c r="M75" s="404"/>
    </row>
    <row r="76" spans="2:13">
      <c r="K76" s="404"/>
      <c r="L76" s="404"/>
      <c r="M76" s="404"/>
    </row>
    <row r="77" spans="2:13">
      <c r="K77" s="404"/>
      <c r="L77" s="404"/>
      <c r="M77" s="404"/>
    </row>
    <row r="78" spans="2:13">
      <c r="K78" s="404"/>
      <c r="L78" s="404"/>
      <c r="M78" s="404"/>
    </row>
    <row r="79" spans="2:13">
      <c r="K79" s="404"/>
      <c r="L79" s="404"/>
      <c r="M79" s="404"/>
    </row>
    <row r="80" spans="2:13">
      <c r="K80" s="404"/>
      <c r="L80" s="404"/>
      <c r="M80" s="404"/>
    </row>
    <row r="81" spans="11:13">
      <c r="K81" s="404"/>
      <c r="L81" s="404"/>
      <c r="M81" s="404"/>
    </row>
    <row r="82" spans="11:13">
      <c r="K82" s="404"/>
      <c r="L82" s="404"/>
      <c r="M82" s="404"/>
    </row>
    <row r="83" spans="11:13">
      <c r="K83" s="404"/>
      <c r="L83" s="404"/>
      <c r="M83" s="404"/>
    </row>
    <row r="84" spans="11:13">
      <c r="K84" s="404"/>
      <c r="L84" s="404"/>
      <c r="M84" s="404"/>
    </row>
    <row r="85" spans="11:13">
      <c r="K85" s="404"/>
      <c r="L85" s="404"/>
      <c r="M85" s="404"/>
    </row>
    <row r="86" spans="11:13">
      <c r="K86" s="404"/>
      <c r="L86" s="404"/>
      <c r="M86" s="404"/>
    </row>
    <row r="87" spans="11:13">
      <c r="K87" s="404"/>
      <c r="L87" s="404"/>
      <c r="M87" s="404"/>
    </row>
    <row r="88" spans="11:13">
      <c r="K88" s="404"/>
      <c r="L88" s="404"/>
      <c r="M88" s="404"/>
    </row>
    <row r="89" spans="11:13">
      <c r="K89" s="404"/>
      <c r="L89" s="404"/>
      <c r="M89" s="404"/>
    </row>
    <row r="90" spans="11:13">
      <c r="K90" s="404"/>
      <c r="L90" s="404"/>
      <c r="M90" s="404"/>
    </row>
    <row r="91" spans="11:13">
      <c r="K91" s="404"/>
      <c r="L91" s="404"/>
      <c r="M91" s="404"/>
    </row>
    <row r="92" spans="11:13">
      <c r="K92" s="404"/>
      <c r="L92" s="404"/>
      <c r="M92" s="404"/>
    </row>
    <row r="93" spans="11:13">
      <c r="K93" s="404"/>
      <c r="L93" s="404"/>
      <c r="M93" s="404"/>
    </row>
    <row r="94" spans="11:13">
      <c r="K94" s="404"/>
      <c r="L94" s="404"/>
      <c r="M94" s="404"/>
    </row>
    <row r="95" spans="11:13">
      <c r="K95" s="404"/>
      <c r="L95" s="404"/>
      <c r="M95" s="404"/>
    </row>
    <row r="96" spans="11:13">
      <c r="K96" s="404"/>
      <c r="L96" s="404"/>
      <c r="M96" s="404"/>
    </row>
    <row r="97" spans="11:13">
      <c r="K97" s="404"/>
      <c r="L97" s="404"/>
      <c r="M97" s="404"/>
    </row>
    <row r="98" spans="11:13">
      <c r="K98" s="404"/>
      <c r="L98" s="404"/>
      <c r="M98" s="404"/>
    </row>
    <row r="99" spans="11:13">
      <c r="K99" s="404"/>
      <c r="L99" s="404"/>
      <c r="M99" s="404"/>
    </row>
    <row r="100" spans="11:13">
      <c r="K100" s="404"/>
      <c r="L100" s="404"/>
      <c r="M100" s="404"/>
    </row>
    <row r="101" spans="11:13">
      <c r="K101" s="404"/>
      <c r="L101" s="404"/>
      <c r="M101" s="404"/>
    </row>
    <row r="102" spans="11:13">
      <c r="K102" s="404"/>
      <c r="L102" s="404"/>
      <c r="M102" s="404"/>
    </row>
    <row r="103" spans="11:13">
      <c r="K103" s="404"/>
      <c r="L103" s="404"/>
      <c r="M103" s="404"/>
    </row>
    <row r="104" spans="11:13">
      <c r="K104" s="404"/>
      <c r="L104" s="404"/>
      <c r="M104" s="404"/>
    </row>
    <row r="105" spans="11:13">
      <c r="K105" s="404"/>
      <c r="L105" s="404"/>
      <c r="M105" s="404"/>
    </row>
    <row r="106" spans="11:13">
      <c r="K106" s="404"/>
      <c r="L106" s="404"/>
      <c r="M106" s="404"/>
    </row>
    <row r="107" spans="11:13">
      <c r="K107" s="404"/>
      <c r="L107" s="404"/>
      <c r="M107" s="404"/>
    </row>
    <row r="108" spans="11:13">
      <c r="K108" s="404"/>
      <c r="L108" s="404"/>
      <c r="M108" s="404"/>
    </row>
    <row r="109" spans="11:13">
      <c r="K109" s="404"/>
      <c r="L109" s="404"/>
      <c r="M109" s="404"/>
    </row>
    <row r="110" spans="11:13">
      <c r="K110" s="404"/>
      <c r="L110" s="404"/>
      <c r="M110" s="404"/>
    </row>
    <row r="111" spans="11:13">
      <c r="K111" s="404"/>
      <c r="L111" s="404"/>
      <c r="M111" s="404"/>
    </row>
    <row r="112" spans="11:13">
      <c r="K112" s="404"/>
      <c r="L112" s="404"/>
      <c r="M112" s="404"/>
    </row>
    <row r="113" spans="11:13">
      <c r="K113" s="404"/>
      <c r="L113" s="404"/>
      <c r="M113" s="404"/>
    </row>
    <row r="114" spans="11:13">
      <c r="K114" s="404"/>
      <c r="L114" s="404"/>
      <c r="M114" s="404"/>
    </row>
    <row r="115" spans="11:13">
      <c r="K115" s="404"/>
      <c r="L115" s="404"/>
      <c r="M115" s="404"/>
    </row>
    <row r="116" spans="11:13">
      <c r="K116" s="404"/>
      <c r="L116" s="404"/>
      <c r="M116" s="404"/>
    </row>
    <row r="117" spans="11:13">
      <c r="K117" s="404"/>
      <c r="L117" s="404"/>
      <c r="M117" s="404"/>
    </row>
    <row r="118" spans="11:13">
      <c r="K118" s="404"/>
      <c r="L118" s="404"/>
      <c r="M118" s="404"/>
    </row>
    <row r="119" spans="11:13">
      <c r="K119" s="404"/>
      <c r="L119" s="404"/>
      <c r="M119" s="404"/>
    </row>
    <row r="120" spans="11:13">
      <c r="K120" s="404"/>
      <c r="L120" s="404"/>
      <c r="M120" s="404"/>
    </row>
    <row r="121" spans="11:13">
      <c r="K121" s="404"/>
      <c r="L121" s="404"/>
      <c r="M121" s="404"/>
    </row>
    <row r="122" spans="11:13">
      <c r="K122" s="404"/>
      <c r="L122" s="404"/>
      <c r="M122" s="404"/>
    </row>
    <row r="123" spans="11:13">
      <c r="K123" s="404"/>
      <c r="L123" s="404"/>
      <c r="M123" s="404"/>
    </row>
    <row r="124" spans="11:13">
      <c r="K124" s="404"/>
      <c r="L124" s="404"/>
      <c r="M124" s="404"/>
    </row>
    <row r="125" spans="11:13">
      <c r="K125" s="404"/>
      <c r="L125" s="404"/>
      <c r="M125" s="404"/>
    </row>
    <row r="126" spans="11:13">
      <c r="K126" s="404"/>
      <c r="L126" s="404"/>
      <c r="M126" s="404"/>
    </row>
    <row r="127" spans="11:13">
      <c r="K127" s="404"/>
      <c r="L127" s="404"/>
      <c r="M127" s="404"/>
    </row>
    <row r="128" spans="11:13">
      <c r="K128" s="404"/>
      <c r="L128" s="404"/>
      <c r="M128" s="404"/>
    </row>
    <row r="129" spans="11:13">
      <c r="K129" s="404"/>
      <c r="L129" s="404"/>
      <c r="M129" s="404"/>
    </row>
    <row r="130" spans="11:13">
      <c r="K130" s="404"/>
      <c r="L130" s="404"/>
      <c r="M130" s="404"/>
    </row>
    <row r="131" spans="11:13">
      <c r="K131" s="404"/>
      <c r="L131" s="404"/>
      <c r="M131" s="404"/>
    </row>
    <row r="132" spans="11:13">
      <c r="K132" s="404"/>
      <c r="L132" s="404"/>
      <c r="M132" s="404"/>
    </row>
    <row r="133" spans="11:13">
      <c r="K133" s="404"/>
      <c r="L133" s="404"/>
      <c r="M133" s="404"/>
    </row>
    <row r="134" spans="11:13">
      <c r="K134" s="404"/>
      <c r="L134" s="404"/>
      <c r="M134" s="404"/>
    </row>
    <row r="135" spans="11:13">
      <c r="K135" s="404"/>
      <c r="L135" s="404"/>
      <c r="M135" s="404"/>
    </row>
    <row r="136" spans="11:13">
      <c r="K136" s="404"/>
      <c r="L136" s="404"/>
      <c r="M136" s="404"/>
    </row>
    <row r="137" spans="11:13">
      <c r="K137" s="404"/>
      <c r="L137" s="404"/>
      <c r="M137" s="404"/>
    </row>
    <row r="138" spans="11:13">
      <c r="K138" s="404"/>
      <c r="L138" s="404"/>
      <c r="M138" s="404"/>
    </row>
    <row r="139" spans="11:13">
      <c r="K139" s="404"/>
      <c r="L139" s="404"/>
      <c r="M139" s="404"/>
    </row>
    <row r="140" spans="11:13">
      <c r="K140" s="404"/>
      <c r="L140" s="404"/>
      <c r="M140" s="404"/>
    </row>
    <row r="141" spans="11:13">
      <c r="K141" s="404"/>
      <c r="L141" s="404"/>
      <c r="M141" s="404"/>
    </row>
    <row r="142" spans="11:13">
      <c r="K142" s="404"/>
      <c r="L142" s="404"/>
      <c r="M142" s="404"/>
    </row>
    <row r="143" spans="11:13">
      <c r="K143" s="404"/>
      <c r="L143" s="404"/>
      <c r="M143" s="404"/>
    </row>
    <row r="144" spans="11:13">
      <c r="K144" s="404"/>
      <c r="L144" s="404"/>
      <c r="M144" s="404"/>
    </row>
    <row r="145" spans="11:13">
      <c r="K145" s="404"/>
      <c r="L145" s="404"/>
      <c r="M145" s="404"/>
    </row>
    <row r="146" spans="11:13">
      <c r="K146" s="404"/>
      <c r="L146" s="404"/>
      <c r="M146" s="404"/>
    </row>
    <row r="147" spans="11:13">
      <c r="K147" s="404"/>
      <c r="L147" s="404"/>
      <c r="M147" s="404"/>
    </row>
    <row r="148" spans="11:13">
      <c r="K148" s="404"/>
      <c r="L148" s="404"/>
      <c r="M148" s="404"/>
    </row>
    <row r="149" spans="11:13">
      <c r="K149" s="404"/>
      <c r="L149" s="404"/>
      <c r="M149" s="404"/>
    </row>
    <row r="150" spans="11:13">
      <c r="K150" s="404"/>
      <c r="L150" s="404"/>
      <c r="M150" s="404"/>
    </row>
    <row r="151" spans="11:13">
      <c r="K151" s="404"/>
      <c r="L151" s="404"/>
      <c r="M151" s="404"/>
    </row>
    <row r="152" spans="11:13">
      <c r="K152" s="404"/>
      <c r="L152" s="404"/>
      <c r="M152" s="404"/>
    </row>
    <row r="153" spans="11:13">
      <c r="K153" s="404"/>
      <c r="L153" s="404"/>
      <c r="M153" s="404"/>
    </row>
    <row r="154" spans="11:13">
      <c r="K154" s="404"/>
      <c r="L154" s="404"/>
      <c r="M154" s="404"/>
    </row>
    <row r="155" spans="11:13">
      <c r="K155" s="404"/>
      <c r="L155" s="404"/>
      <c r="M155" s="404"/>
    </row>
    <row r="156" spans="11:13">
      <c r="K156" s="404"/>
      <c r="L156" s="404"/>
      <c r="M156" s="404"/>
    </row>
    <row r="157" spans="11:13">
      <c r="K157" s="404"/>
      <c r="L157" s="404"/>
      <c r="M157" s="404"/>
    </row>
    <row r="158" spans="11:13">
      <c r="K158" s="404"/>
      <c r="L158" s="404"/>
      <c r="M158" s="404"/>
    </row>
    <row r="159" spans="11:13">
      <c r="K159" s="404"/>
      <c r="L159" s="404"/>
      <c r="M159" s="404"/>
    </row>
    <row r="160" spans="11:13">
      <c r="K160" s="404"/>
      <c r="L160" s="404"/>
      <c r="M160" s="404"/>
    </row>
    <row r="161" spans="11:13">
      <c r="K161" s="404"/>
      <c r="L161" s="404"/>
      <c r="M161" s="404"/>
    </row>
    <row r="162" spans="11:13">
      <c r="K162" s="404"/>
      <c r="L162" s="404"/>
      <c r="M162" s="404"/>
    </row>
    <row r="163" spans="11:13">
      <c r="K163" s="404"/>
      <c r="L163" s="404"/>
      <c r="M163" s="404"/>
    </row>
    <row r="164" spans="11:13">
      <c r="K164" s="404"/>
      <c r="L164" s="404"/>
      <c r="M164" s="404"/>
    </row>
    <row r="165" spans="11:13">
      <c r="K165" s="404"/>
      <c r="L165" s="404"/>
      <c r="M165" s="404"/>
    </row>
    <row r="166" spans="11:13">
      <c r="K166" s="404"/>
      <c r="L166" s="404"/>
      <c r="M166" s="404"/>
    </row>
    <row r="167" spans="11:13">
      <c r="K167" s="404"/>
      <c r="L167" s="404"/>
      <c r="M167" s="404"/>
    </row>
    <row r="168" spans="11:13">
      <c r="K168" s="404"/>
      <c r="L168" s="404"/>
      <c r="M168" s="404"/>
    </row>
    <row r="169" spans="11:13">
      <c r="K169" s="404"/>
      <c r="L169" s="404"/>
      <c r="M169" s="404"/>
    </row>
    <row r="170" spans="11:13">
      <c r="K170" s="404"/>
      <c r="L170" s="404"/>
      <c r="M170" s="404"/>
    </row>
    <row r="171" spans="11:13">
      <c r="K171" s="404"/>
      <c r="L171" s="404"/>
      <c r="M171" s="404"/>
    </row>
    <row r="172" spans="11:13">
      <c r="K172" s="404"/>
      <c r="L172" s="404"/>
      <c r="M172" s="404"/>
    </row>
    <row r="173" spans="11:13">
      <c r="K173" s="404"/>
      <c r="L173" s="404"/>
      <c r="M173" s="404"/>
    </row>
    <row r="174" spans="11:13">
      <c r="K174" s="404"/>
      <c r="L174" s="404"/>
      <c r="M174" s="404"/>
    </row>
    <row r="175" spans="11:13">
      <c r="K175" s="404"/>
      <c r="L175" s="404"/>
      <c r="M175" s="404"/>
    </row>
    <row r="176" spans="11:13">
      <c r="K176" s="404"/>
      <c r="L176" s="404"/>
      <c r="M176" s="404"/>
    </row>
    <row r="177" spans="11:13">
      <c r="K177" s="404"/>
      <c r="L177" s="404"/>
      <c r="M177" s="404"/>
    </row>
    <row r="178" spans="11:13">
      <c r="K178" s="404"/>
      <c r="L178" s="404"/>
      <c r="M178" s="404"/>
    </row>
    <row r="179" spans="11:13">
      <c r="K179" s="404"/>
      <c r="L179" s="404"/>
      <c r="M179" s="404"/>
    </row>
    <row r="180" spans="11:13">
      <c r="K180" s="404"/>
      <c r="L180" s="404"/>
      <c r="M180" s="404"/>
    </row>
    <row r="181" spans="11:13">
      <c r="K181" s="404"/>
      <c r="L181" s="404"/>
      <c r="M181" s="404"/>
    </row>
    <row r="182" spans="11:13">
      <c r="K182" s="404"/>
      <c r="L182" s="404"/>
      <c r="M182" s="404"/>
    </row>
    <row r="183" spans="11:13">
      <c r="K183" s="404"/>
      <c r="L183" s="404"/>
      <c r="M183" s="404"/>
    </row>
    <row r="184" spans="11:13">
      <c r="K184" s="404"/>
      <c r="L184" s="404"/>
      <c r="M184" s="404"/>
    </row>
    <row r="185" spans="11:13">
      <c r="K185" s="404"/>
      <c r="L185" s="404"/>
      <c r="M185" s="404"/>
    </row>
    <row r="186" spans="11:13">
      <c r="K186" s="404"/>
      <c r="L186" s="404"/>
      <c r="M186" s="404"/>
    </row>
    <row r="187" spans="11:13">
      <c r="K187" s="404"/>
      <c r="L187" s="404"/>
      <c r="M187" s="404"/>
    </row>
  </sheetData>
  <mergeCells count="22">
    <mergeCell ref="D63:E63"/>
    <mergeCell ref="E64:I64"/>
    <mergeCell ref="B65:C65"/>
    <mergeCell ref="B5:C5"/>
    <mergeCell ref="D60:I60"/>
    <mergeCell ref="D9:I9"/>
    <mergeCell ref="D11:I11"/>
    <mergeCell ref="D12:D13"/>
    <mergeCell ref="E12:E13"/>
    <mergeCell ref="F12:I12"/>
    <mergeCell ref="B6:C6"/>
    <mergeCell ref="B7:C7"/>
    <mergeCell ref="B3:C3"/>
    <mergeCell ref="D3:I3"/>
    <mergeCell ref="B9:C9"/>
    <mergeCell ref="E61:I61"/>
    <mergeCell ref="E62:I62"/>
    <mergeCell ref="D6:E6"/>
    <mergeCell ref="B8:C8"/>
    <mergeCell ref="D8:I8"/>
    <mergeCell ref="B12:B13"/>
    <mergeCell ref="C12:C13"/>
  </mergeCells>
  <printOptions horizontalCentered="1"/>
  <pageMargins left="0.35433070866141736" right="0.27559055118110237" top="0.51" bottom="0.51181102362204722" header="0.35433070866141736" footer="0.27559055118110237"/>
  <pageSetup paperSize="9" scale="75" orientation="landscape" r:id="rId1"/>
  <headerFooter alignWithMargins="0">
    <oddFooter>&amp;L&amp;F&amp;C&amp;P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P72"/>
  <sheetViews>
    <sheetView zoomScale="80" zoomScaleNormal="80" workbookViewId="0">
      <selection activeCell="J57" sqref="J57"/>
    </sheetView>
  </sheetViews>
  <sheetFormatPr defaultColWidth="9.140625" defaultRowHeight="15.75"/>
  <cols>
    <col min="1" max="1" width="5.85546875" style="415" customWidth="1"/>
    <col min="2" max="2" width="17.5703125" style="601" customWidth="1"/>
    <col min="3" max="3" width="20.5703125" style="601" customWidth="1"/>
    <col min="4" max="4" width="16.140625" style="601" customWidth="1"/>
    <col min="5" max="5" width="25.5703125" style="486" customWidth="1"/>
    <col min="6" max="6" width="17.140625" style="486" customWidth="1"/>
    <col min="7" max="7" width="14" style="485" customWidth="1"/>
    <col min="8" max="8" width="12.42578125" style="486" customWidth="1"/>
    <col min="9" max="9" width="12.7109375" style="486" customWidth="1"/>
    <col min="10" max="10" width="12.85546875" style="486" customWidth="1"/>
    <col min="11" max="11" width="14.28515625" style="486" customWidth="1"/>
    <col min="12" max="12" width="16.28515625" style="486" customWidth="1"/>
    <col min="13" max="15" width="9.140625" style="414"/>
    <col min="16" max="16384" width="9.140625" style="415"/>
  </cols>
  <sheetData>
    <row r="1" spans="1:16">
      <c r="B1" s="485"/>
      <c r="C1" s="485"/>
      <c r="D1" s="485"/>
      <c r="E1" s="487"/>
      <c r="F1" s="487"/>
      <c r="G1" s="488"/>
      <c r="H1" s="487"/>
      <c r="I1" s="487"/>
      <c r="J1" s="487"/>
      <c r="K1" s="487"/>
      <c r="L1" s="487"/>
    </row>
    <row r="2" spans="1:16" s="418" customFormat="1" ht="16.5" thickBot="1">
      <c r="A2" s="477"/>
      <c r="B2" s="487"/>
      <c r="C2" s="488"/>
      <c r="D2" s="487"/>
      <c r="E2" s="487"/>
      <c r="F2" s="487"/>
      <c r="G2" s="488"/>
      <c r="H2" s="487"/>
      <c r="I2" s="487"/>
      <c r="J2" s="487"/>
      <c r="K2" s="487"/>
      <c r="L2" s="487"/>
    </row>
    <row r="3" spans="1:16" s="418" customFormat="1" ht="26.25" thickBot="1">
      <c r="A3" s="477"/>
      <c r="B3" s="1093" t="s">
        <v>215</v>
      </c>
      <c r="C3" s="1094"/>
      <c r="D3" s="1094"/>
      <c r="E3" s="1095" t="s">
        <v>29</v>
      </c>
      <c r="F3" s="1096"/>
      <c r="G3" s="1096"/>
      <c r="H3" s="1096"/>
      <c r="I3" s="1096"/>
      <c r="J3" s="1096"/>
      <c r="K3" s="1097"/>
      <c r="L3" s="478" t="s">
        <v>40</v>
      </c>
    </row>
    <row r="4" spans="1:16" s="418" customFormat="1">
      <c r="A4" s="477"/>
      <c r="B4" s="599"/>
      <c r="C4" s="599"/>
      <c r="D4" s="599"/>
      <c r="G4" s="479"/>
    </row>
    <row r="5" spans="1:16" s="418" customFormat="1">
      <c r="A5" s="477"/>
      <c r="B5" s="1100"/>
      <c r="C5" s="1100"/>
      <c r="D5" s="599"/>
      <c r="G5" s="600"/>
    </row>
    <row r="6" spans="1:16" s="418" customFormat="1" ht="30" customHeight="1">
      <c r="A6" s="477"/>
      <c r="B6" s="1100" t="s">
        <v>103</v>
      </c>
      <c r="C6" s="1100"/>
      <c r="D6" s="1100"/>
      <c r="E6" s="1101" t="s">
        <v>218</v>
      </c>
      <c r="F6" s="1101"/>
      <c r="G6" s="479"/>
    </row>
    <row r="7" spans="1:16" s="414" customFormat="1" ht="15.75" customHeight="1">
      <c r="A7" s="480"/>
      <c r="B7" s="1101"/>
      <c r="C7" s="1101"/>
      <c r="D7" s="1101"/>
      <c r="E7" s="418"/>
      <c r="F7" s="418"/>
      <c r="G7" s="479"/>
      <c r="H7" s="418"/>
      <c r="I7" s="418"/>
      <c r="J7" s="418"/>
      <c r="K7" s="418"/>
      <c r="L7" s="418"/>
    </row>
    <row r="8" spans="1:16">
      <c r="B8" s="1103" t="s">
        <v>219</v>
      </c>
      <c r="C8" s="1103"/>
      <c r="D8" s="1103"/>
      <c r="E8" s="1104" t="s">
        <v>219</v>
      </c>
      <c r="F8" s="1104"/>
      <c r="G8" s="1104"/>
      <c r="H8" s="1104"/>
      <c r="I8" s="1104"/>
      <c r="J8" s="1104"/>
      <c r="K8" s="1104"/>
    </row>
    <row r="9" spans="1:16" ht="90" customHeight="1">
      <c r="A9" s="489">
        <f>'7piel'!A9+1</f>
        <v>31</v>
      </c>
      <c r="B9" s="1102" t="s">
        <v>220</v>
      </c>
      <c r="C9" s="1102"/>
      <c r="D9" s="1102"/>
      <c r="E9" s="1102" t="s">
        <v>220</v>
      </c>
      <c r="F9" s="1102"/>
      <c r="G9" s="1102"/>
      <c r="H9" s="1102"/>
      <c r="I9" s="1102"/>
      <c r="J9" s="1102"/>
      <c r="K9" s="1102"/>
      <c r="L9" s="48" t="s">
        <v>41</v>
      </c>
    </row>
    <row r="10" spans="1:16">
      <c r="B10" s="598"/>
      <c r="C10" s="598"/>
      <c r="D10" s="598"/>
      <c r="E10" s="594"/>
      <c r="F10" s="594"/>
    </row>
    <row r="11" spans="1:16" ht="15.75" customHeight="1">
      <c r="B11" s="609"/>
      <c r="C11" s="609"/>
      <c r="D11" s="609"/>
      <c r="E11" s="1118" t="s">
        <v>128</v>
      </c>
      <c r="F11" s="1118"/>
      <c r="G11" s="1118"/>
      <c r="H11" s="1118"/>
      <c r="I11" s="1118"/>
      <c r="J11" s="1118"/>
      <c r="K11" s="1118"/>
    </row>
    <row r="12" spans="1:16" ht="41.25" customHeight="1">
      <c r="B12" s="1098" t="s">
        <v>129</v>
      </c>
      <c r="C12" s="1116" t="s">
        <v>247</v>
      </c>
      <c r="D12" s="1099" t="s">
        <v>248</v>
      </c>
      <c r="E12" s="1098" t="s">
        <v>129</v>
      </c>
      <c r="F12" s="1119" t="s">
        <v>247</v>
      </c>
      <c r="G12" s="1099" t="s">
        <v>131</v>
      </c>
      <c r="H12" s="1099"/>
      <c r="I12" s="1099"/>
      <c r="J12" s="1099"/>
      <c r="K12" s="1120" t="s">
        <v>249</v>
      </c>
    </row>
    <row r="13" spans="1:16" ht="51.75" customHeight="1">
      <c r="B13" s="1098"/>
      <c r="C13" s="1117"/>
      <c r="D13" s="1099"/>
      <c r="E13" s="1098"/>
      <c r="F13" s="1119"/>
      <c r="G13" s="597" t="s">
        <v>132</v>
      </c>
      <c r="H13" s="597" t="s">
        <v>235</v>
      </c>
      <c r="I13" s="597" t="s">
        <v>236</v>
      </c>
      <c r="J13" s="597" t="s">
        <v>237</v>
      </c>
      <c r="K13" s="1120"/>
    </row>
    <row r="14" spans="1:16" s="485" customFormat="1" ht="22.5" customHeight="1">
      <c r="B14" s="601"/>
      <c r="C14" s="601"/>
      <c r="D14" s="601"/>
      <c r="E14" s="602"/>
      <c r="F14" s="603"/>
      <c r="G14" s="603"/>
      <c r="H14" s="603"/>
      <c r="I14" s="603"/>
      <c r="J14" s="603"/>
      <c r="K14" s="606"/>
      <c r="L14" s="486"/>
      <c r="M14" s="486"/>
      <c r="N14" s="486"/>
      <c r="O14" s="486"/>
    </row>
    <row r="15" spans="1:16">
      <c r="B15" s="611" t="s">
        <v>168</v>
      </c>
      <c r="C15" s="612">
        <v>36405438</v>
      </c>
      <c r="D15" s="613">
        <v>57454704</v>
      </c>
      <c r="E15" s="403" t="s">
        <v>238</v>
      </c>
      <c r="F15" s="605">
        <v>6263632</v>
      </c>
      <c r="G15" s="605">
        <v>0</v>
      </c>
      <c r="H15" s="605">
        <v>0</v>
      </c>
      <c r="I15" s="605">
        <v>0</v>
      </c>
      <c r="J15" s="605">
        <v>0</v>
      </c>
      <c r="K15" s="605">
        <v>9988750</v>
      </c>
      <c r="P15" s="414"/>
    </row>
    <row r="16" spans="1:16">
      <c r="B16" s="486"/>
      <c r="C16" s="486"/>
      <c r="D16" s="486"/>
      <c r="E16" s="403" t="s">
        <v>239</v>
      </c>
      <c r="F16" s="605">
        <v>1169456</v>
      </c>
      <c r="G16" s="605">
        <v>0</v>
      </c>
      <c r="H16" s="605">
        <v>0</v>
      </c>
      <c r="I16" s="605">
        <v>0</v>
      </c>
      <c r="J16" s="605">
        <v>0</v>
      </c>
      <c r="K16" s="605">
        <v>1921789</v>
      </c>
      <c r="P16" s="414"/>
    </row>
    <row r="17" spans="2:16">
      <c r="B17" s="403"/>
      <c r="C17" s="403"/>
      <c r="D17" s="605"/>
      <c r="E17" s="403" t="s">
        <v>240</v>
      </c>
      <c r="F17" s="605">
        <v>783832</v>
      </c>
      <c r="G17" s="605">
        <v>0</v>
      </c>
      <c r="H17" s="605">
        <v>0</v>
      </c>
      <c r="I17" s="605">
        <v>0</v>
      </c>
      <c r="J17" s="605">
        <v>0</v>
      </c>
      <c r="K17" s="605">
        <v>1182439</v>
      </c>
      <c r="P17" s="414"/>
    </row>
    <row r="18" spans="2:16">
      <c r="B18" s="403"/>
      <c r="C18" s="403"/>
      <c r="D18" s="605"/>
      <c r="E18" s="403" t="s">
        <v>241</v>
      </c>
      <c r="F18" s="605">
        <v>364864</v>
      </c>
      <c r="G18" s="605">
        <v>0</v>
      </c>
      <c r="H18" s="605">
        <v>0</v>
      </c>
      <c r="I18" s="605">
        <v>0</v>
      </c>
      <c r="J18" s="605">
        <v>0</v>
      </c>
      <c r="K18" s="605">
        <v>598550</v>
      </c>
      <c r="P18" s="414"/>
    </row>
    <row r="19" spans="2:16">
      <c r="B19" s="403"/>
      <c r="C19" s="403"/>
      <c r="D19" s="605"/>
      <c r="E19" s="403" t="s">
        <v>242</v>
      </c>
      <c r="F19" s="605">
        <v>1052264</v>
      </c>
      <c r="G19" s="605">
        <v>0</v>
      </c>
      <c r="H19" s="605">
        <v>0</v>
      </c>
      <c r="I19" s="605">
        <v>0</v>
      </c>
      <c r="J19" s="605">
        <v>0</v>
      </c>
      <c r="K19" s="605">
        <v>1681254</v>
      </c>
      <c r="P19" s="414"/>
    </row>
    <row r="20" spans="2:16">
      <c r="B20" s="403"/>
      <c r="C20" s="403"/>
      <c r="D20" s="605"/>
      <c r="E20" s="403" t="s">
        <v>243</v>
      </c>
      <c r="F20" s="605">
        <v>679392</v>
      </c>
      <c r="G20" s="605">
        <v>0</v>
      </c>
      <c r="H20" s="605">
        <v>0</v>
      </c>
      <c r="I20" s="605">
        <v>0</v>
      </c>
      <c r="J20" s="605">
        <v>0</v>
      </c>
      <c r="K20" s="605">
        <v>926385</v>
      </c>
      <c r="P20" s="414"/>
    </row>
    <row r="21" spans="2:16">
      <c r="B21" s="403"/>
      <c r="C21" s="403"/>
      <c r="D21" s="605"/>
      <c r="E21" s="403" t="s">
        <v>244</v>
      </c>
      <c r="F21" s="605">
        <v>8240</v>
      </c>
      <c r="G21" s="605">
        <v>0</v>
      </c>
      <c r="H21" s="605">
        <v>0</v>
      </c>
      <c r="I21" s="605">
        <v>0</v>
      </c>
      <c r="J21" s="605">
        <v>0</v>
      </c>
      <c r="K21" s="605">
        <v>8240</v>
      </c>
      <c r="P21" s="414"/>
    </row>
    <row r="22" spans="2:16">
      <c r="B22" s="403"/>
      <c r="C22" s="403"/>
      <c r="D22" s="605"/>
      <c r="E22" s="403" t="s">
        <v>133</v>
      </c>
      <c r="F22" s="605">
        <v>642144</v>
      </c>
      <c r="G22" s="605">
        <v>0</v>
      </c>
      <c r="H22" s="605">
        <v>0</v>
      </c>
      <c r="I22" s="605">
        <v>0</v>
      </c>
      <c r="J22" s="605">
        <v>0</v>
      </c>
      <c r="K22" s="605">
        <v>986398</v>
      </c>
      <c r="P22" s="414"/>
    </row>
    <row r="23" spans="2:16">
      <c r="B23" s="403"/>
      <c r="C23" s="403"/>
      <c r="D23" s="605"/>
      <c r="E23" s="403" t="s">
        <v>134</v>
      </c>
      <c r="F23" s="605">
        <v>50888</v>
      </c>
      <c r="G23" s="605">
        <v>0</v>
      </c>
      <c r="H23" s="605">
        <v>0</v>
      </c>
      <c r="I23" s="605">
        <v>0</v>
      </c>
      <c r="J23" s="605">
        <v>0</v>
      </c>
      <c r="K23" s="605">
        <v>50888</v>
      </c>
      <c r="P23" s="414"/>
    </row>
    <row r="24" spans="2:16">
      <c r="B24" s="403"/>
      <c r="C24" s="403"/>
      <c r="D24" s="605"/>
      <c r="E24" s="403" t="s">
        <v>135</v>
      </c>
      <c r="F24" s="605">
        <v>431232</v>
      </c>
      <c r="G24" s="605">
        <v>0</v>
      </c>
      <c r="H24" s="605">
        <v>0</v>
      </c>
      <c r="I24" s="605">
        <v>0</v>
      </c>
      <c r="J24" s="605">
        <v>0</v>
      </c>
      <c r="K24" s="605">
        <v>707491</v>
      </c>
      <c r="P24" s="414"/>
    </row>
    <row r="25" spans="2:16">
      <c r="B25" s="403"/>
      <c r="C25" s="403"/>
      <c r="D25" s="605"/>
      <c r="E25" s="403" t="s">
        <v>138</v>
      </c>
      <c r="F25" s="605">
        <v>736808</v>
      </c>
      <c r="G25" s="605">
        <v>0</v>
      </c>
      <c r="H25" s="605">
        <v>0</v>
      </c>
      <c r="I25" s="605">
        <v>0</v>
      </c>
      <c r="J25" s="605">
        <v>0</v>
      </c>
      <c r="K25" s="605">
        <v>1141902</v>
      </c>
      <c r="P25" s="414"/>
    </row>
    <row r="26" spans="2:16">
      <c r="B26" s="403"/>
      <c r="C26" s="403"/>
      <c r="D26" s="605"/>
      <c r="E26" s="403" t="s">
        <v>139</v>
      </c>
      <c r="F26" s="605">
        <v>1375784</v>
      </c>
      <c r="G26" s="605">
        <v>0</v>
      </c>
      <c r="H26" s="605">
        <v>0</v>
      </c>
      <c r="I26" s="605">
        <v>0</v>
      </c>
      <c r="J26" s="605">
        <v>0</v>
      </c>
      <c r="K26" s="605">
        <v>2005752</v>
      </c>
      <c r="P26" s="414"/>
    </row>
    <row r="27" spans="2:16">
      <c r="B27" s="403"/>
      <c r="C27" s="403"/>
      <c r="D27" s="605"/>
      <c r="E27" s="403" t="s">
        <v>140</v>
      </c>
      <c r="F27" s="605">
        <v>561784</v>
      </c>
      <c r="G27" s="605">
        <v>0</v>
      </c>
      <c r="H27" s="605">
        <v>0</v>
      </c>
      <c r="I27" s="605">
        <v>0</v>
      </c>
      <c r="J27" s="605">
        <v>0</v>
      </c>
      <c r="K27" s="605">
        <v>921446</v>
      </c>
      <c r="P27" s="414"/>
    </row>
    <row r="28" spans="2:16">
      <c r="B28" s="403"/>
      <c r="C28" s="403"/>
      <c r="D28" s="605"/>
      <c r="E28" s="403" t="s">
        <v>141</v>
      </c>
      <c r="F28" s="605">
        <v>324312</v>
      </c>
      <c r="G28" s="605">
        <v>0</v>
      </c>
      <c r="H28" s="605">
        <v>0</v>
      </c>
      <c r="I28" s="605">
        <v>0</v>
      </c>
      <c r="J28" s="605">
        <v>0</v>
      </c>
      <c r="K28" s="605">
        <v>508486</v>
      </c>
      <c r="P28" s="414"/>
    </row>
    <row r="29" spans="2:16">
      <c r="B29" s="403"/>
      <c r="C29" s="403"/>
      <c r="D29" s="605"/>
      <c r="E29" s="403" t="s">
        <v>142</v>
      </c>
      <c r="F29" s="605">
        <v>465176</v>
      </c>
      <c r="G29" s="605">
        <v>0</v>
      </c>
      <c r="H29" s="605">
        <v>0</v>
      </c>
      <c r="I29" s="605">
        <v>0</v>
      </c>
      <c r="J29" s="605">
        <v>0</v>
      </c>
      <c r="K29" s="605">
        <v>799976</v>
      </c>
      <c r="P29" s="414"/>
    </row>
    <row r="30" spans="2:16">
      <c r="B30" s="403"/>
      <c r="C30" s="403"/>
      <c r="D30" s="605"/>
      <c r="E30" s="403" t="s">
        <v>143</v>
      </c>
      <c r="F30" s="605">
        <v>366376</v>
      </c>
      <c r="G30" s="605">
        <v>0</v>
      </c>
      <c r="H30" s="605">
        <v>0</v>
      </c>
      <c r="I30" s="605">
        <v>0</v>
      </c>
      <c r="J30" s="605">
        <v>0</v>
      </c>
      <c r="K30" s="605">
        <v>606114</v>
      </c>
      <c r="P30" s="414"/>
    </row>
    <row r="31" spans="2:16">
      <c r="B31" s="403"/>
      <c r="C31" s="403"/>
      <c r="D31" s="605"/>
      <c r="E31" s="403" t="s">
        <v>144</v>
      </c>
      <c r="F31" s="605">
        <v>351104</v>
      </c>
      <c r="G31" s="605">
        <v>0</v>
      </c>
      <c r="H31" s="605">
        <v>0</v>
      </c>
      <c r="I31" s="605">
        <v>0</v>
      </c>
      <c r="J31" s="605">
        <v>0</v>
      </c>
      <c r="K31" s="605">
        <v>557839</v>
      </c>
      <c r="P31" s="414"/>
    </row>
    <row r="32" spans="2:16">
      <c r="B32" s="403"/>
      <c r="C32" s="403"/>
      <c r="D32" s="605"/>
      <c r="E32" s="403" t="s">
        <v>145</v>
      </c>
      <c r="F32" s="605">
        <v>394944</v>
      </c>
      <c r="G32" s="605">
        <v>0</v>
      </c>
      <c r="H32" s="605">
        <v>0</v>
      </c>
      <c r="I32" s="605">
        <v>0</v>
      </c>
      <c r="J32" s="605">
        <v>0</v>
      </c>
      <c r="K32" s="605">
        <v>654368</v>
      </c>
      <c r="P32" s="414"/>
    </row>
    <row r="33" spans="2:16">
      <c r="B33" s="403"/>
      <c r="C33" s="403"/>
      <c r="D33" s="605"/>
      <c r="E33" s="403" t="s">
        <v>146</v>
      </c>
      <c r="F33" s="605">
        <v>872680</v>
      </c>
      <c r="G33" s="605">
        <v>0</v>
      </c>
      <c r="H33" s="605">
        <v>0</v>
      </c>
      <c r="I33" s="605">
        <v>0</v>
      </c>
      <c r="J33" s="605">
        <v>0</v>
      </c>
      <c r="K33" s="605">
        <v>1404969</v>
      </c>
      <c r="P33" s="414"/>
    </row>
    <row r="34" spans="2:16">
      <c r="B34" s="403"/>
      <c r="C34" s="403"/>
      <c r="D34" s="605"/>
      <c r="E34" s="403" t="s">
        <v>148</v>
      </c>
      <c r="F34" s="605">
        <v>273928</v>
      </c>
      <c r="G34" s="605">
        <v>0</v>
      </c>
      <c r="H34" s="605">
        <v>0</v>
      </c>
      <c r="I34" s="605">
        <v>0</v>
      </c>
      <c r="J34" s="605">
        <v>0</v>
      </c>
      <c r="K34" s="605">
        <v>455242</v>
      </c>
      <c r="P34" s="414"/>
    </row>
    <row r="35" spans="2:16">
      <c r="B35" s="403"/>
      <c r="C35" s="403"/>
      <c r="D35" s="605"/>
      <c r="E35" s="403" t="s">
        <v>149</v>
      </c>
      <c r="F35" s="605">
        <v>230864</v>
      </c>
      <c r="G35" s="605">
        <v>0</v>
      </c>
      <c r="H35" s="605">
        <v>0</v>
      </c>
      <c r="I35" s="605">
        <v>0</v>
      </c>
      <c r="J35" s="605">
        <v>0</v>
      </c>
      <c r="K35" s="605">
        <v>383129</v>
      </c>
      <c r="P35" s="414"/>
    </row>
    <row r="36" spans="2:16">
      <c r="B36" s="403"/>
      <c r="C36" s="403"/>
      <c r="D36" s="605"/>
      <c r="E36" s="403" t="s">
        <v>150</v>
      </c>
      <c r="F36" s="605">
        <v>60264</v>
      </c>
      <c r="G36" s="605">
        <v>0</v>
      </c>
      <c r="H36" s="605">
        <v>0</v>
      </c>
      <c r="I36" s="605">
        <v>0</v>
      </c>
      <c r="J36" s="605">
        <v>0</v>
      </c>
      <c r="K36" s="605">
        <v>60264</v>
      </c>
      <c r="P36" s="414"/>
    </row>
    <row r="37" spans="2:16">
      <c r="B37" s="403"/>
      <c r="C37" s="403"/>
      <c r="D37" s="605"/>
      <c r="E37" s="403" t="s">
        <v>151</v>
      </c>
      <c r="F37" s="605">
        <v>320008</v>
      </c>
      <c r="G37" s="605">
        <v>0</v>
      </c>
      <c r="H37" s="605">
        <v>0</v>
      </c>
      <c r="I37" s="605">
        <v>0</v>
      </c>
      <c r="J37" s="605">
        <v>0</v>
      </c>
      <c r="K37" s="605">
        <v>532904</v>
      </c>
      <c r="P37" s="414"/>
    </row>
    <row r="38" spans="2:16">
      <c r="B38" s="403"/>
      <c r="C38" s="403"/>
      <c r="D38" s="605"/>
      <c r="E38" s="403" t="s">
        <v>153</v>
      </c>
      <c r="F38" s="605">
        <v>248832</v>
      </c>
      <c r="G38" s="605">
        <v>0</v>
      </c>
      <c r="H38" s="605">
        <v>0</v>
      </c>
      <c r="I38" s="605">
        <v>0</v>
      </c>
      <c r="J38" s="605">
        <v>0</v>
      </c>
      <c r="K38" s="605">
        <v>397143</v>
      </c>
      <c r="P38" s="414"/>
    </row>
    <row r="39" spans="2:16">
      <c r="B39" s="403"/>
      <c r="C39" s="403"/>
      <c r="D39" s="605"/>
      <c r="E39" s="403" t="s">
        <v>154</v>
      </c>
      <c r="F39" s="605">
        <v>38480</v>
      </c>
      <c r="G39" s="605">
        <v>0</v>
      </c>
      <c r="H39" s="605">
        <v>0</v>
      </c>
      <c r="I39" s="605">
        <v>0</v>
      </c>
      <c r="J39" s="605">
        <v>0</v>
      </c>
      <c r="K39" s="605">
        <v>38480</v>
      </c>
      <c r="P39" s="414"/>
    </row>
    <row r="40" spans="2:16">
      <c r="B40" s="403"/>
      <c r="C40" s="403"/>
      <c r="D40" s="605"/>
      <c r="E40" s="403" t="s">
        <v>155</v>
      </c>
      <c r="F40" s="605">
        <v>649864</v>
      </c>
      <c r="G40" s="605">
        <v>0</v>
      </c>
      <c r="H40" s="605">
        <v>0</v>
      </c>
      <c r="I40" s="605">
        <v>0</v>
      </c>
      <c r="J40" s="605">
        <v>0</v>
      </c>
      <c r="K40" s="605">
        <v>1116466</v>
      </c>
      <c r="P40" s="414"/>
    </row>
    <row r="41" spans="2:16">
      <c r="B41" s="403"/>
      <c r="C41" s="403"/>
      <c r="D41" s="605"/>
      <c r="E41" s="403" t="s">
        <v>156</v>
      </c>
      <c r="F41" s="605">
        <v>455000</v>
      </c>
      <c r="G41" s="605">
        <v>0</v>
      </c>
      <c r="H41" s="605">
        <v>0</v>
      </c>
      <c r="I41" s="605">
        <v>0</v>
      </c>
      <c r="J41" s="605">
        <v>0</v>
      </c>
      <c r="K41" s="605">
        <v>737312</v>
      </c>
      <c r="P41" s="414"/>
    </row>
    <row r="42" spans="2:16">
      <c r="B42" s="403"/>
      <c r="C42" s="403"/>
      <c r="D42" s="605"/>
      <c r="E42" s="403" t="s">
        <v>158</v>
      </c>
      <c r="F42" s="605">
        <v>521104</v>
      </c>
      <c r="G42" s="605">
        <v>0</v>
      </c>
      <c r="H42" s="605">
        <v>0</v>
      </c>
      <c r="I42" s="605">
        <v>0</v>
      </c>
      <c r="J42" s="605">
        <v>0</v>
      </c>
      <c r="K42" s="605">
        <v>948977</v>
      </c>
      <c r="P42" s="414"/>
    </row>
    <row r="43" spans="2:16">
      <c r="B43" s="403"/>
      <c r="C43" s="403"/>
      <c r="D43" s="605"/>
      <c r="E43" s="403" t="s">
        <v>160</v>
      </c>
      <c r="F43" s="605">
        <v>4184</v>
      </c>
      <c r="G43" s="605">
        <v>0</v>
      </c>
      <c r="H43" s="605">
        <v>0</v>
      </c>
      <c r="I43" s="605">
        <v>0</v>
      </c>
      <c r="J43" s="605">
        <v>0</v>
      </c>
      <c r="K43" s="605">
        <v>4184</v>
      </c>
      <c r="P43" s="414"/>
    </row>
    <row r="44" spans="2:16">
      <c r="B44" s="403"/>
      <c r="C44" s="403"/>
      <c r="D44" s="605"/>
      <c r="E44" s="403" t="s">
        <v>161</v>
      </c>
      <c r="F44" s="605">
        <v>466024</v>
      </c>
      <c r="G44" s="605">
        <v>0</v>
      </c>
      <c r="H44" s="605">
        <v>0</v>
      </c>
      <c r="I44" s="605">
        <v>0</v>
      </c>
      <c r="J44" s="605">
        <v>0</v>
      </c>
      <c r="K44" s="605">
        <v>780578</v>
      </c>
      <c r="P44" s="414"/>
    </row>
    <row r="45" spans="2:16">
      <c r="B45" s="403"/>
      <c r="C45" s="403"/>
      <c r="D45" s="605"/>
      <c r="E45" s="403" t="s">
        <v>162</v>
      </c>
      <c r="F45" s="605">
        <v>257144</v>
      </c>
      <c r="G45" s="605">
        <v>0</v>
      </c>
      <c r="H45" s="605">
        <v>0</v>
      </c>
      <c r="I45" s="605">
        <v>0</v>
      </c>
      <c r="J45" s="605">
        <v>0</v>
      </c>
      <c r="K45" s="605">
        <v>412168</v>
      </c>
      <c r="P45" s="414"/>
    </row>
    <row r="46" spans="2:16">
      <c r="B46" s="403"/>
      <c r="C46" s="403"/>
      <c r="D46" s="605"/>
      <c r="E46" s="403" t="s">
        <v>163</v>
      </c>
      <c r="F46" s="605">
        <v>701584</v>
      </c>
      <c r="G46" s="605">
        <v>0</v>
      </c>
      <c r="H46" s="605">
        <v>0</v>
      </c>
      <c r="I46" s="605">
        <v>0</v>
      </c>
      <c r="J46" s="605">
        <v>0</v>
      </c>
      <c r="K46" s="605">
        <v>1254003</v>
      </c>
      <c r="P46" s="414"/>
    </row>
    <row r="47" spans="2:16">
      <c r="B47" s="403"/>
      <c r="C47" s="403"/>
      <c r="D47" s="605"/>
      <c r="E47" s="403" t="s">
        <v>164</v>
      </c>
      <c r="F47" s="605">
        <v>26720</v>
      </c>
      <c r="G47" s="605">
        <v>0</v>
      </c>
      <c r="H47" s="605">
        <v>0</v>
      </c>
      <c r="I47" s="605">
        <v>0</v>
      </c>
      <c r="J47" s="605">
        <v>0</v>
      </c>
      <c r="K47" s="605">
        <v>26720</v>
      </c>
      <c r="P47" s="414"/>
    </row>
    <row r="48" spans="2:16">
      <c r="B48" s="403"/>
      <c r="C48" s="403"/>
      <c r="D48" s="605"/>
      <c r="E48" s="403" t="s">
        <v>165</v>
      </c>
      <c r="F48" s="605">
        <v>1457152</v>
      </c>
      <c r="G48" s="605">
        <v>0</v>
      </c>
      <c r="H48" s="605">
        <v>0</v>
      </c>
      <c r="I48" s="605">
        <v>0</v>
      </c>
      <c r="J48" s="605">
        <v>0</v>
      </c>
      <c r="K48" s="605">
        <v>2402018</v>
      </c>
      <c r="P48" s="414"/>
    </row>
    <row r="49" spans="2:16">
      <c r="B49" s="403"/>
      <c r="C49" s="403"/>
      <c r="D49" s="605"/>
      <c r="E49" s="403" t="s">
        <v>167</v>
      </c>
      <c r="F49" s="605">
        <v>151688</v>
      </c>
      <c r="G49" s="605">
        <v>0</v>
      </c>
      <c r="H49" s="605">
        <v>0</v>
      </c>
      <c r="I49" s="605">
        <v>0</v>
      </c>
      <c r="J49" s="605">
        <v>0</v>
      </c>
      <c r="K49" s="605">
        <v>276451</v>
      </c>
      <c r="P49" s="414"/>
    </row>
    <row r="50" spans="2:16">
      <c r="B50" s="403"/>
      <c r="C50" s="403"/>
      <c r="D50" s="605"/>
      <c r="E50" s="595" t="s">
        <v>168</v>
      </c>
      <c r="F50" s="607">
        <f t="shared" ref="F50:K50" si="0">SUM(F15:F49)</f>
        <v>22757752</v>
      </c>
      <c r="G50" s="607">
        <f t="shared" si="0"/>
        <v>0</v>
      </c>
      <c r="H50" s="607">
        <f t="shared" si="0"/>
        <v>0</v>
      </c>
      <c r="I50" s="607">
        <f t="shared" si="0"/>
        <v>0</v>
      </c>
      <c r="J50" s="607">
        <f t="shared" si="0"/>
        <v>0</v>
      </c>
      <c r="K50" s="607">
        <f t="shared" si="0"/>
        <v>36479075</v>
      </c>
      <c r="P50" s="414"/>
    </row>
    <row r="51" spans="2:16">
      <c r="B51" s="403"/>
      <c r="C51" s="403"/>
      <c r="D51" s="605"/>
      <c r="G51" s="486"/>
      <c r="P51" s="414"/>
    </row>
    <row r="52" spans="2:16">
      <c r="B52" s="486"/>
      <c r="C52" s="486"/>
      <c r="D52" s="486"/>
      <c r="E52" s="1105" t="s">
        <v>169</v>
      </c>
      <c r="F52" s="1105"/>
      <c r="G52" s="1105"/>
      <c r="H52" s="1105"/>
      <c r="I52" s="1105"/>
      <c r="J52" s="1105"/>
      <c r="K52" s="1105"/>
      <c r="P52" s="414"/>
    </row>
    <row r="53" spans="2:16" ht="47.25">
      <c r="E53" s="596" t="s">
        <v>129</v>
      </c>
      <c r="F53" s="1121" t="s">
        <v>247</v>
      </c>
      <c r="G53" s="1122"/>
      <c r="H53" s="1122"/>
      <c r="I53" s="1122"/>
      <c r="J53" s="1123"/>
      <c r="K53" s="597" t="s">
        <v>173</v>
      </c>
      <c r="P53" s="414"/>
    </row>
    <row r="54" spans="2:16">
      <c r="E54" s="610" t="s">
        <v>170</v>
      </c>
      <c r="F54" s="1124">
        <v>12289438</v>
      </c>
      <c r="G54" s="1124"/>
      <c r="H54" s="1124"/>
      <c r="I54" s="1124"/>
      <c r="J54" s="1124"/>
      <c r="K54" s="614">
        <v>19150100</v>
      </c>
      <c r="P54" s="414"/>
    </row>
    <row r="55" spans="2:16">
      <c r="E55" s="1115"/>
      <c r="F55" s="1115"/>
      <c r="G55" s="483"/>
      <c r="H55" s="483"/>
      <c r="I55" s="483"/>
      <c r="J55" s="483"/>
      <c r="K55" s="606"/>
      <c r="P55" s="414"/>
    </row>
    <row r="56" spans="2:16">
      <c r="E56" s="595" t="s">
        <v>171</v>
      </c>
      <c r="F56" s="1107">
        <f>F54+F50</f>
        <v>35047190</v>
      </c>
      <c r="G56" s="1107"/>
      <c r="H56" s="1107"/>
      <c r="I56" s="1107"/>
      <c r="J56" s="1107"/>
      <c r="K56" s="607">
        <f>K54+K50</f>
        <v>55629175</v>
      </c>
      <c r="P56" s="414"/>
    </row>
    <row r="57" spans="2:16" ht="57" customHeight="1">
      <c r="B57" s="1106" t="s">
        <v>334</v>
      </c>
      <c r="C57" s="1106"/>
      <c r="D57" s="1106"/>
      <c r="E57" s="615"/>
      <c r="F57" s="615"/>
      <c r="G57" s="615"/>
      <c r="H57" s="615"/>
      <c r="I57" s="615"/>
      <c r="J57" s="615"/>
      <c r="K57" s="615"/>
      <c r="P57" s="414"/>
    </row>
    <row r="58" spans="2:16">
      <c r="E58" s="615"/>
      <c r="F58" s="615"/>
      <c r="G58" s="615"/>
      <c r="H58" s="615"/>
      <c r="I58" s="615"/>
      <c r="J58" s="615"/>
      <c r="K58" s="616"/>
      <c r="P58" s="414"/>
    </row>
    <row r="59" spans="2:16" s="408" customFormat="1">
      <c r="B59" s="601"/>
      <c r="C59" s="601"/>
      <c r="D59" s="601"/>
      <c r="E59" s="615"/>
      <c r="F59" s="615"/>
      <c r="G59" s="615"/>
      <c r="H59" s="615"/>
      <c r="I59" s="615"/>
      <c r="J59" s="615"/>
      <c r="K59" s="615"/>
      <c r="L59" s="486"/>
      <c r="M59" s="407"/>
      <c r="N59" s="407"/>
    </row>
    <row r="60" spans="2:16" s="408" customFormat="1">
      <c r="B60" s="601"/>
      <c r="C60" s="601"/>
      <c r="D60" s="601"/>
      <c r="E60" s="486"/>
      <c r="F60" s="486"/>
      <c r="G60" s="485"/>
      <c r="H60" s="486"/>
      <c r="I60" s="486"/>
      <c r="J60" s="486"/>
      <c r="K60" s="486"/>
      <c r="L60" s="486"/>
      <c r="M60" s="407"/>
      <c r="N60" s="407"/>
    </row>
    <row r="61" spans="2:16" s="408" customFormat="1" ht="27.75" customHeight="1">
      <c r="B61" s="601"/>
      <c r="C61" s="601"/>
      <c r="D61" s="601"/>
      <c r="E61" s="486"/>
      <c r="F61" s="486"/>
      <c r="G61" s="485"/>
      <c r="H61" s="486"/>
      <c r="I61" s="486"/>
      <c r="J61" s="486"/>
      <c r="K61" s="486"/>
      <c r="L61" s="486"/>
      <c r="M61" s="407"/>
      <c r="N61" s="407"/>
    </row>
    <row r="62" spans="2:16" s="408" customFormat="1">
      <c r="B62" s="601"/>
      <c r="C62" s="601"/>
      <c r="D62" s="601"/>
      <c r="E62" s="486"/>
      <c r="F62" s="486"/>
      <c r="G62" s="485"/>
      <c r="H62" s="486"/>
      <c r="I62" s="486"/>
      <c r="J62" s="486"/>
      <c r="K62" s="486"/>
      <c r="L62" s="486"/>
      <c r="M62" s="407"/>
      <c r="N62" s="416"/>
    </row>
    <row r="63" spans="2:16" s="408" customFormat="1">
      <c r="B63" s="601"/>
      <c r="C63" s="601"/>
      <c r="D63" s="601"/>
      <c r="E63" s="486"/>
      <c r="F63" s="486"/>
      <c r="G63" s="485"/>
      <c r="H63" s="486"/>
      <c r="I63" s="486"/>
      <c r="J63" s="486"/>
      <c r="K63" s="486"/>
      <c r="L63" s="486"/>
      <c r="M63" s="407"/>
      <c r="N63" s="416"/>
    </row>
    <row r="64" spans="2:16" s="416" customFormat="1">
      <c r="B64" s="601"/>
      <c r="C64" s="601"/>
      <c r="D64" s="601"/>
      <c r="E64" s="486"/>
      <c r="F64" s="486"/>
      <c r="G64" s="485"/>
      <c r="H64" s="486"/>
      <c r="I64" s="486"/>
      <c r="J64" s="486"/>
      <c r="K64" s="486"/>
      <c r="L64" s="486"/>
      <c r="M64" s="417"/>
    </row>
    <row r="65" spans="2:15" s="408" customFormat="1" ht="59.25" customHeight="1">
      <c r="B65" s="601"/>
      <c r="C65" s="601"/>
      <c r="D65" s="601"/>
      <c r="E65" s="486"/>
      <c r="F65" s="486"/>
      <c r="G65" s="485"/>
      <c r="H65" s="486"/>
      <c r="I65" s="486"/>
      <c r="J65" s="486"/>
      <c r="K65" s="486"/>
      <c r="L65" s="486"/>
      <c r="M65" s="407"/>
      <c r="N65" s="407"/>
    </row>
    <row r="66" spans="2:15" s="408" customFormat="1">
      <c r="B66" s="601"/>
      <c r="C66" s="601"/>
      <c r="D66" s="601"/>
      <c r="E66" s="486"/>
      <c r="F66" s="486"/>
      <c r="G66" s="485"/>
      <c r="H66" s="486"/>
      <c r="I66" s="486"/>
      <c r="J66" s="486"/>
      <c r="K66" s="486"/>
      <c r="L66" s="486"/>
      <c r="M66" s="407"/>
      <c r="N66" s="407"/>
    </row>
    <row r="67" spans="2:15" s="408" customFormat="1">
      <c r="B67" s="601"/>
      <c r="C67" s="601"/>
      <c r="D67" s="601"/>
      <c r="E67" s="486"/>
      <c r="F67" s="486"/>
      <c r="G67" s="485"/>
      <c r="H67" s="486"/>
      <c r="I67" s="486"/>
      <c r="J67" s="486"/>
      <c r="K67" s="486"/>
      <c r="L67" s="486"/>
      <c r="M67" s="407"/>
      <c r="N67" s="407"/>
    </row>
    <row r="68" spans="2:15" s="408" customFormat="1">
      <c r="B68" s="601"/>
      <c r="C68" s="601"/>
      <c r="D68" s="601"/>
      <c r="E68" s="486"/>
      <c r="F68" s="486"/>
      <c r="G68" s="485"/>
      <c r="H68" s="486"/>
      <c r="I68" s="486"/>
      <c r="J68" s="486"/>
      <c r="K68" s="486"/>
      <c r="L68" s="486"/>
      <c r="M68" s="407"/>
      <c r="N68" s="407"/>
    </row>
    <row r="69" spans="2:15" s="408" customFormat="1">
      <c r="B69" s="601"/>
      <c r="C69" s="601"/>
      <c r="D69" s="601"/>
      <c r="E69" s="486"/>
      <c r="F69" s="486"/>
      <c r="G69" s="485"/>
      <c r="H69" s="486"/>
      <c r="I69" s="486"/>
      <c r="J69" s="486"/>
      <c r="K69" s="486"/>
      <c r="L69" s="486"/>
      <c r="M69" s="407"/>
      <c r="N69" s="407"/>
    </row>
    <row r="70" spans="2:15" s="406" customFormat="1">
      <c r="B70" s="601"/>
      <c r="C70" s="601"/>
      <c r="D70" s="601"/>
      <c r="E70" s="486"/>
      <c r="F70" s="486"/>
      <c r="G70" s="485"/>
      <c r="H70" s="486"/>
      <c r="I70" s="486"/>
      <c r="J70" s="486"/>
      <c r="K70" s="486"/>
      <c r="L70" s="486"/>
      <c r="M70" s="404"/>
      <c r="N70" s="404"/>
    </row>
    <row r="71" spans="2:15" s="406" customFormat="1">
      <c r="B71" s="601"/>
      <c r="C71" s="601"/>
      <c r="D71" s="601"/>
      <c r="E71" s="486"/>
      <c r="F71" s="486"/>
      <c r="G71" s="485"/>
      <c r="H71" s="486"/>
      <c r="I71" s="486"/>
      <c r="J71" s="486"/>
      <c r="K71" s="486"/>
      <c r="L71" s="486"/>
      <c r="M71" s="418"/>
      <c r="N71" s="418"/>
      <c r="O71" s="418"/>
    </row>
    <row r="72" spans="2:15" s="406" customFormat="1">
      <c r="B72" s="601"/>
      <c r="C72" s="601"/>
      <c r="D72" s="601"/>
      <c r="E72" s="486"/>
      <c r="F72" s="486"/>
      <c r="G72" s="485"/>
      <c r="H72" s="486"/>
      <c r="I72" s="486"/>
      <c r="J72" s="486"/>
      <c r="K72" s="486"/>
      <c r="L72" s="486"/>
      <c r="M72" s="418"/>
      <c r="N72" s="418"/>
      <c r="O72" s="418"/>
    </row>
  </sheetData>
  <mergeCells count="24">
    <mergeCell ref="E55:F55"/>
    <mergeCell ref="F56:J56"/>
    <mergeCell ref="B57:D57"/>
    <mergeCell ref="B3:D3"/>
    <mergeCell ref="E3:K3"/>
    <mergeCell ref="B5:C5"/>
    <mergeCell ref="E6:F6"/>
    <mergeCell ref="B8:D8"/>
    <mergeCell ref="E8:K8"/>
    <mergeCell ref="E52:K52"/>
    <mergeCell ref="F53:J53"/>
    <mergeCell ref="F54:J54"/>
    <mergeCell ref="B6:D6"/>
    <mergeCell ref="B7:D7"/>
    <mergeCell ref="B9:D9"/>
    <mergeCell ref="B12:B13"/>
    <mergeCell ref="C12:C13"/>
    <mergeCell ref="D12:D13"/>
    <mergeCell ref="E9:K9"/>
    <mergeCell ref="E11:K11"/>
    <mergeCell ref="E12:E13"/>
    <mergeCell ref="F12:F13"/>
    <mergeCell ref="G12:J12"/>
    <mergeCell ref="K12:K13"/>
  </mergeCells>
  <printOptions horizontalCentered="1"/>
  <pageMargins left="0.27559055118110237" right="0.35433070866141736" top="0.53" bottom="0.56999999999999995" header="0.39370078740157483" footer="0.23"/>
  <pageSetup paperSize="9" scale="75" orientation="landscape" r:id="rId1"/>
  <headerFooter alignWithMargins="0">
    <oddFooter>&amp;L&amp;F&amp;C&amp;P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179"/>
  <sheetViews>
    <sheetView zoomScale="80" zoomScaleNormal="80" workbookViewId="0">
      <selection activeCell="B72" sqref="B72:B73"/>
    </sheetView>
  </sheetViews>
  <sheetFormatPr defaultColWidth="9.140625" defaultRowHeight="15.75"/>
  <cols>
    <col min="1" max="1" width="4.5703125" style="485" customWidth="1"/>
    <col min="2" max="2" width="27.7109375" style="485" customWidth="1"/>
    <col min="3" max="3" width="26.85546875" style="485" customWidth="1"/>
    <col min="4" max="4" width="31.5703125" style="413" customWidth="1"/>
    <col min="5" max="5" width="12.7109375" style="413" customWidth="1"/>
    <col min="6" max="9" width="12.7109375" style="415" customWidth="1"/>
    <col min="10" max="10" width="18.42578125" style="415" customWidth="1"/>
    <col min="11" max="16384" width="9.140625" style="415"/>
  </cols>
  <sheetData>
    <row r="1" spans="1:13">
      <c r="I1" s="405"/>
    </row>
    <row r="2" spans="1:13" s="487" customFormat="1" ht="16.5" thickBot="1">
      <c r="A2" s="621"/>
      <c r="B2" s="621"/>
      <c r="C2" s="621"/>
      <c r="F2" s="488"/>
    </row>
    <row r="3" spans="1:13" s="418" customFormat="1" ht="25.5" customHeight="1" thickBot="1">
      <c r="A3" s="477"/>
      <c r="B3" s="1093" t="s">
        <v>215</v>
      </c>
      <c r="C3" s="1125"/>
      <c r="D3" s="1095" t="s">
        <v>29</v>
      </c>
      <c r="E3" s="1096"/>
      <c r="F3" s="1096"/>
      <c r="G3" s="1096"/>
      <c r="H3" s="1096"/>
      <c r="I3" s="1097"/>
      <c r="J3" s="478" t="s">
        <v>40</v>
      </c>
    </row>
    <row r="4" spans="1:13" s="418" customFormat="1">
      <c r="A4" s="477"/>
      <c r="B4" s="599"/>
      <c r="C4" s="599"/>
      <c r="F4" s="479"/>
    </row>
    <row r="5" spans="1:13" s="418" customFormat="1">
      <c r="A5" s="477"/>
      <c r="B5" s="593"/>
      <c r="C5" s="599"/>
      <c r="F5" s="600"/>
    </row>
    <row r="6" spans="1:13" s="418" customFormat="1" ht="15.75" customHeight="1">
      <c r="A6" s="477"/>
      <c r="B6" s="1100" t="s">
        <v>103</v>
      </c>
      <c r="C6" s="1100"/>
      <c r="D6" s="1101" t="s">
        <v>221</v>
      </c>
      <c r="E6" s="1101"/>
      <c r="F6" s="1101"/>
    </row>
    <row r="7" spans="1:13" s="418" customFormat="1">
      <c r="A7" s="477"/>
      <c r="B7" s="1101"/>
      <c r="C7" s="1101"/>
      <c r="F7" s="479"/>
    </row>
    <row r="8" spans="1:13" s="486" customFormat="1" ht="15.75" customHeight="1">
      <c r="A8" s="480"/>
      <c r="B8" s="1103" t="s">
        <v>222</v>
      </c>
      <c r="C8" s="1103"/>
      <c r="D8" s="1104" t="s">
        <v>222</v>
      </c>
      <c r="E8" s="1104"/>
      <c r="F8" s="1104"/>
      <c r="G8" s="1104"/>
      <c r="H8" s="1104"/>
      <c r="I8" s="1104"/>
    </row>
    <row r="9" spans="1:13" ht="68.25" customHeight="1">
      <c r="A9" s="489">
        <f>'8piel'!A9+1</f>
        <v>32</v>
      </c>
      <c r="B9" s="1126" t="s">
        <v>174</v>
      </c>
      <c r="C9" s="1126"/>
      <c r="D9" s="1126" t="s">
        <v>174</v>
      </c>
      <c r="E9" s="1126"/>
      <c r="F9" s="1126"/>
      <c r="G9" s="1126"/>
      <c r="H9" s="1126"/>
      <c r="I9" s="1126"/>
      <c r="J9" s="48" t="s">
        <v>41</v>
      </c>
    </row>
    <row r="10" spans="1:13" ht="17.25" customHeight="1">
      <c r="A10" s="415"/>
      <c r="B10" s="598"/>
      <c r="C10" s="598"/>
      <c r="D10" s="594"/>
      <c r="E10" s="594"/>
      <c r="F10" s="485"/>
      <c r="G10" s="486"/>
      <c r="H10" s="486"/>
      <c r="I10" s="486"/>
      <c r="J10" s="486"/>
    </row>
    <row r="11" spans="1:13" s="406" customFormat="1" ht="15.75" customHeight="1">
      <c r="A11" s="483"/>
      <c r="B11" s="609"/>
      <c r="C11" s="609"/>
      <c r="D11" s="1118" t="s">
        <v>250</v>
      </c>
      <c r="E11" s="1118"/>
      <c r="F11" s="1118"/>
      <c r="G11" s="1118"/>
      <c r="H11" s="1118"/>
      <c r="I11" s="1118"/>
      <c r="J11" s="486"/>
      <c r="K11" s="404"/>
      <c r="L11" s="404"/>
      <c r="M11" s="404"/>
    </row>
    <row r="12" spans="1:13" s="406" customFormat="1" ht="15.75" customHeight="1">
      <c r="A12" s="483"/>
      <c r="B12" s="1116" t="s">
        <v>129</v>
      </c>
      <c r="C12" s="1127" t="s">
        <v>130</v>
      </c>
      <c r="D12" s="1116" t="s">
        <v>129</v>
      </c>
      <c r="E12" s="1127" t="s">
        <v>130</v>
      </c>
      <c r="F12" s="1130" t="s">
        <v>131</v>
      </c>
      <c r="G12" s="1131"/>
      <c r="H12" s="1131"/>
      <c r="I12" s="1132"/>
      <c r="J12" s="486"/>
      <c r="K12" s="404"/>
      <c r="L12" s="404"/>
      <c r="M12" s="404"/>
    </row>
    <row r="13" spans="1:13" s="406" customFormat="1" ht="33" customHeight="1">
      <c r="A13" s="483"/>
      <c r="B13" s="1117"/>
      <c r="C13" s="1128"/>
      <c r="D13" s="1117"/>
      <c r="E13" s="1128"/>
      <c r="F13" s="597" t="s">
        <v>132</v>
      </c>
      <c r="G13" s="597" t="s">
        <v>235</v>
      </c>
      <c r="H13" s="597" t="s">
        <v>236</v>
      </c>
      <c r="I13" s="597" t="s">
        <v>237</v>
      </c>
      <c r="J13" s="486"/>
      <c r="K13" s="404"/>
      <c r="L13" s="404"/>
      <c r="M13" s="404"/>
    </row>
    <row r="14" spans="1:13" s="406" customFormat="1" ht="16.5" customHeight="1">
      <c r="A14" s="483"/>
      <c r="B14" s="617"/>
      <c r="C14" s="618"/>
      <c r="D14" s="602"/>
      <c r="E14" s="603"/>
      <c r="F14" s="603"/>
      <c r="G14" s="603"/>
      <c r="H14" s="603"/>
      <c r="I14" s="603"/>
      <c r="J14" s="486"/>
      <c r="K14" s="404"/>
      <c r="L14" s="404"/>
      <c r="M14" s="404"/>
    </row>
    <row r="15" spans="1:13" s="483" customFormat="1" ht="15" customHeight="1">
      <c r="B15" s="619" t="s">
        <v>168</v>
      </c>
      <c r="C15" s="620">
        <v>45423634</v>
      </c>
      <c r="D15" s="403" t="s">
        <v>238</v>
      </c>
      <c r="E15" s="605">
        <v>7717040</v>
      </c>
      <c r="F15" s="605">
        <v>0</v>
      </c>
      <c r="G15" s="605">
        <v>0</v>
      </c>
      <c r="H15" s="605">
        <v>0</v>
      </c>
      <c r="I15" s="605">
        <v>0</v>
      </c>
      <c r="J15" s="486"/>
      <c r="K15" s="404"/>
      <c r="L15" s="404"/>
      <c r="M15" s="404"/>
    </row>
    <row r="16" spans="1:13" s="406" customFormat="1">
      <c r="A16" s="483"/>
      <c r="B16" s="595"/>
      <c r="C16" s="607"/>
      <c r="D16" s="403" t="s">
        <v>239</v>
      </c>
      <c r="E16" s="605">
        <v>1219512</v>
      </c>
      <c r="F16" s="605">
        <v>0</v>
      </c>
      <c r="G16" s="605">
        <v>0</v>
      </c>
      <c r="H16" s="605">
        <v>0</v>
      </c>
      <c r="I16" s="605">
        <v>0</v>
      </c>
      <c r="J16" s="486"/>
      <c r="K16" s="404"/>
      <c r="L16" s="404"/>
      <c r="M16" s="404"/>
    </row>
    <row r="17" spans="1:13" s="406" customFormat="1">
      <c r="A17" s="483"/>
      <c r="B17" s="403"/>
      <c r="C17" s="483"/>
      <c r="D17" s="403" t="s">
        <v>240</v>
      </c>
      <c r="E17" s="605">
        <v>784672</v>
      </c>
      <c r="F17" s="605">
        <v>0</v>
      </c>
      <c r="G17" s="605">
        <v>0</v>
      </c>
      <c r="H17" s="605">
        <v>0</v>
      </c>
      <c r="I17" s="605">
        <v>0</v>
      </c>
      <c r="J17" s="486"/>
      <c r="K17" s="404"/>
      <c r="L17" s="404"/>
      <c r="M17" s="404"/>
    </row>
    <row r="18" spans="1:13" s="406" customFormat="1">
      <c r="A18" s="483"/>
      <c r="B18" s="486"/>
      <c r="C18" s="486"/>
      <c r="D18" s="403" t="s">
        <v>241</v>
      </c>
      <c r="E18" s="605">
        <v>636208</v>
      </c>
      <c r="F18" s="605">
        <v>0</v>
      </c>
      <c r="G18" s="605">
        <v>0</v>
      </c>
      <c r="H18" s="605">
        <v>0</v>
      </c>
      <c r="I18" s="605">
        <v>0</v>
      </c>
      <c r="J18" s="486"/>
      <c r="K18" s="404"/>
      <c r="L18" s="404"/>
      <c r="M18" s="404"/>
    </row>
    <row r="19" spans="1:13" s="408" customFormat="1">
      <c r="A19" s="484"/>
      <c r="B19" s="403"/>
      <c r="C19" s="605"/>
      <c r="D19" s="403" t="s">
        <v>242</v>
      </c>
      <c r="E19" s="605">
        <v>1026312</v>
      </c>
      <c r="F19" s="605">
        <v>0</v>
      </c>
      <c r="G19" s="605">
        <v>0</v>
      </c>
      <c r="H19" s="605">
        <v>0</v>
      </c>
      <c r="I19" s="605">
        <v>0</v>
      </c>
      <c r="J19" s="486"/>
      <c r="K19" s="404"/>
      <c r="L19" s="404"/>
      <c r="M19" s="404"/>
    </row>
    <row r="20" spans="1:13" s="408" customFormat="1">
      <c r="A20" s="484"/>
      <c r="B20" s="403"/>
      <c r="C20" s="605"/>
      <c r="D20" s="403" t="s">
        <v>243</v>
      </c>
      <c r="E20" s="605">
        <v>444224</v>
      </c>
      <c r="F20" s="605">
        <v>0</v>
      </c>
      <c r="G20" s="605">
        <v>0</v>
      </c>
      <c r="H20" s="605">
        <v>0</v>
      </c>
      <c r="I20" s="605">
        <v>0</v>
      </c>
      <c r="J20" s="486"/>
      <c r="K20" s="404"/>
      <c r="L20" s="404"/>
      <c r="M20" s="404"/>
    </row>
    <row r="21" spans="1:13" s="408" customFormat="1">
      <c r="A21" s="484"/>
      <c r="B21" s="403"/>
      <c r="C21" s="605"/>
      <c r="D21" s="403" t="s">
        <v>244</v>
      </c>
      <c r="E21" s="605">
        <v>516616</v>
      </c>
      <c r="F21" s="605">
        <v>0</v>
      </c>
      <c r="G21" s="605">
        <v>0</v>
      </c>
      <c r="H21" s="605">
        <v>0</v>
      </c>
      <c r="I21" s="605">
        <v>0</v>
      </c>
      <c r="J21" s="486"/>
      <c r="K21" s="404"/>
      <c r="L21" s="404"/>
      <c r="M21" s="404"/>
    </row>
    <row r="22" spans="1:13" s="408" customFormat="1">
      <c r="A22" s="484"/>
      <c r="B22" s="403"/>
      <c r="C22" s="605"/>
      <c r="D22" s="403" t="s">
        <v>133</v>
      </c>
      <c r="E22" s="605">
        <v>560048</v>
      </c>
      <c r="F22" s="605">
        <v>0</v>
      </c>
      <c r="G22" s="605">
        <v>0</v>
      </c>
      <c r="H22" s="605">
        <v>0</v>
      </c>
      <c r="I22" s="605">
        <v>0</v>
      </c>
      <c r="J22" s="486"/>
      <c r="K22" s="404"/>
      <c r="L22" s="404"/>
      <c r="M22" s="404"/>
    </row>
    <row r="23" spans="1:13" s="408" customFormat="1">
      <c r="A23" s="484"/>
      <c r="B23" s="403"/>
      <c r="C23" s="605"/>
      <c r="D23" s="403" t="s">
        <v>134</v>
      </c>
      <c r="E23" s="605">
        <v>267240</v>
      </c>
      <c r="F23" s="605">
        <v>0</v>
      </c>
      <c r="G23" s="605">
        <v>0</v>
      </c>
      <c r="H23" s="605">
        <v>0</v>
      </c>
      <c r="I23" s="605">
        <v>0</v>
      </c>
      <c r="J23" s="486"/>
      <c r="K23" s="404"/>
      <c r="L23" s="404"/>
      <c r="M23" s="404"/>
    </row>
    <row r="24" spans="1:13" s="408" customFormat="1">
      <c r="A24" s="484"/>
      <c r="B24" s="403"/>
      <c r="C24" s="605"/>
      <c r="D24" s="403" t="s">
        <v>135</v>
      </c>
      <c r="E24" s="605">
        <v>246504</v>
      </c>
      <c r="F24" s="605">
        <v>0</v>
      </c>
      <c r="G24" s="605">
        <v>0</v>
      </c>
      <c r="H24" s="605">
        <v>0</v>
      </c>
      <c r="I24" s="605">
        <v>0</v>
      </c>
      <c r="J24" s="486"/>
      <c r="K24" s="404"/>
      <c r="L24" s="404"/>
      <c r="M24" s="404"/>
    </row>
    <row r="25" spans="1:13" s="408" customFormat="1">
      <c r="A25" s="484"/>
      <c r="B25" s="403"/>
      <c r="C25" s="605"/>
      <c r="D25" s="403" t="s">
        <v>136</v>
      </c>
      <c r="E25" s="605">
        <v>341280</v>
      </c>
      <c r="F25" s="605">
        <v>0</v>
      </c>
      <c r="G25" s="605">
        <v>0</v>
      </c>
      <c r="H25" s="605">
        <v>0</v>
      </c>
      <c r="I25" s="605">
        <v>0</v>
      </c>
      <c r="J25" s="486"/>
      <c r="K25" s="404"/>
      <c r="L25" s="404"/>
      <c r="M25" s="404"/>
    </row>
    <row r="26" spans="1:13" s="408" customFormat="1">
      <c r="A26" s="484"/>
      <c r="B26" s="403"/>
      <c r="C26" s="605"/>
      <c r="D26" s="403" t="s">
        <v>137</v>
      </c>
      <c r="E26" s="605">
        <v>276248</v>
      </c>
      <c r="F26" s="605">
        <v>0</v>
      </c>
      <c r="G26" s="605">
        <v>0</v>
      </c>
      <c r="H26" s="605">
        <v>0</v>
      </c>
      <c r="I26" s="605">
        <v>0</v>
      </c>
      <c r="J26" s="486"/>
      <c r="K26" s="404"/>
      <c r="L26" s="404"/>
      <c r="M26" s="404"/>
    </row>
    <row r="27" spans="1:13" s="408" customFormat="1">
      <c r="A27" s="484"/>
      <c r="B27" s="403"/>
      <c r="C27" s="605"/>
      <c r="D27" s="403" t="s">
        <v>138</v>
      </c>
      <c r="E27" s="605">
        <v>960536</v>
      </c>
      <c r="F27" s="605">
        <v>0</v>
      </c>
      <c r="G27" s="605">
        <v>0</v>
      </c>
      <c r="H27" s="605">
        <v>0</v>
      </c>
      <c r="I27" s="605">
        <v>0</v>
      </c>
      <c r="J27" s="486"/>
      <c r="K27" s="404"/>
      <c r="L27" s="404"/>
      <c r="M27" s="404"/>
    </row>
    <row r="28" spans="1:13" s="408" customFormat="1">
      <c r="A28" s="484"/>
      <c r="B28" s="403"/>
      <c r="C28" s="605"/>
      <c r="D28" s="403" t="s">
        <v>139</v>
      </c>
      <c r="E28" s="605">
        <v>776632</v>
      </c>
      <c r="F28" s="605">
        <v>0</v>
      </c>
      <c r="G28" s="605">
        <v>0</v>
      </c>
      <c r="H28" s="605">
        <v>0</v>
      </c>
      <c r="I28" s="605">
        <v>0</v>
      </c>
      <c r="J28" s="486"/>
      <c r="K28" s="404"/>
      <c r="L28" s="404"/>
      <c r="M28" s="404"/>
    </row>
    <row r="29" spans="1:13" s="408" customFormat="1">
      <c r="A29" s="484"/>
      <c r="B29" s="403"/>
      <c r="C29" s="605"/>
      <c r="D29" s="403" t="s">
        <v>140</v>
      </c>
      <c r="E29" s="605">
        <v>583696</v>
      </c>
      <c r="F29" s="605">
        <v>0</v>
      </c>
      <c r="G29" s="605">
        <v>0</v>
      </c>
      <c r="H29" s="605">
        <v>0</v>
      </c>
      <c r="I29" s="605">
        <v>0</v>
      </c>
      <c r="J29" s="486"/>
      <c r="K29" s="404"/>
      <c r="L29" s="404"/>
      <c r="M29" s="404"/>
    </row>
    <row r="30" spans="1:13" s="408" customFormat="1">
      <c r="A30" s="484"/>
      <c r="B30" s="403"/>
      <c r="C30" s="605"/>
      <c r="D30" s="403" t="s">
        <v>141</v>
      </c>
      <c r="E30" s="605">
        <v>592272</v>
      </c>
      <c r="F30" s="605">
        <v>0</v>
      </c>
      <c r="G30" s="605">
        <v>0</v>
      </c>
      <c r="H30" s="605">
        <v>0</v>
      </c>
      <c r="I30" s="605">
        <v>0</v>
      </c>
      <c r="J30" s="486"/>
      <c r="K30" s="404"/>
      <c r="L30" s="404"/>
      <c r="M30" s="404"/>
    </row>
    <row r="31" spans="1:13" s="408" customFormat="1">
      <c r="A31" s="484"/>
      <c r="B31" s="403"/>
      <c r="C31" s="605"/>
      <c r="D31" s="403" t="s">
        <v>142</v>
      </c>
      <c r="E31" s="605">
        <v>338848</v>
      </c>
      <c r="F31" s="605">
        <v>0</v>
      </c>
      <c r="G31" s="605">
        <v>0</v>
      </c>
      <c r="H31" s="605">
        <v>0</v>
      </c>
      <c r="I31" s="605">
        <v>0</v>
      </c>
      <c r="J31" s="486"/>
      <c r="K31" s="404"/>
      <c r="L31" s="404"/>
      <c r="M31" s="404"/>
    </row>
    <row r="32" spans="1:13" s="408" customFormat="1">
      <c r="A32" s="484"/>
      <c r="B32" s="403"/>
      <c r="C32" s="605"/>
      <c r="D32" s="403" t="s">
        <v>143</v>
      </c>
      <c r="E32" s="605">
        <v>686568</v>
      </c>
      <c r="F32" s="605">
        <v>0</v>
      </c>
      <c r="G32" s="605">
        <v>0</v>
      </c>
      <c r="H32" s="605">
        <v>0</v>
      </c>
      <c r="I32" s="605">
        <v>0</v>
      </c>
      <c r="J32" s="486"/>
      <c r="K32" s="404"/>
      <c r="L32" s="404"/>
      <c r="M32" s="404"/>
    </row>
    <row r="33" spans="1:13" s="408" customFormat="1">
      <c r="A33" s="484"/>
      <c r="B33" s="403"/>
      <c r="C33" s="605"/>
      <c r="D33" s="403" t="s">
        <v>144</v>
      </c>
      <c r="E33" s="605">
        <v>648552</v>
      </c>
      <c r="F33" s="605">
        <v>0</v>
      </c>
      <c r="G33" s="605">
        <v>0</v>
      </c>
      <c r="H33" s="605">
        <v>0</v>
      </c>
      <c r="I33" s="605">
        <v>0</v>
      </c>
      <c r="J33" s="486"/>
      <c r="K33" s="404"/>
      <c r="L33" s="404"/>
      <c r="M33" s="404"/>
    </row>
    <row r="34" spans="1:13" s="408" customFormat="1">
      <c r="A34" s="484"/>
      <c r="B34" s="403"/>
      <c r="C34" s="605"/>
      <c r="D34" s="403" t="s">
        <v>145</v>
      </c>
      <c r="E34" s="605">
        <v>265440</v>
      </c>
      <c r="F34" s="605">
        <v>0</v>
      </c>
      <c r="G34" s="605">
        <v>0</v>
      </c>
      <c r="H34" s="605">
        <v>0</v>
      </c>
      <c r="I34" s="605">
        <v>0</v>
      </c>
      <c r="J34" s="486"/>
      <c r="K34" s="404"/>
      <c r="L34" s="404"/>
      <c r="M34" s="404"/>
    </row>
    <row r="35" spans="1:13" s="408" customFormat="1">
      <c r="A35" s="484"/>
      <c r="B35" s="403"/>
      <c r="C35" s="605"/>
      <c r="D35" s="403" t="s">
        <v>146</v>
      </c>
      <c r="E35" s="605">
        <v>555824</v>
      </c>
      <c r="F35" s="605">
        <v>0</v>
      </c>
      <c r="G35" s="605">
        <v>0</v>
      </c>
      <c r="H35" s="605">
        <v>0</v>
      </c>
      <c r="I35" s="605">
        <v>0</v>
      </c>
      <c r="J35" s="486"/>
      <c r="K35" s="404"/>
      <c r="L35" s="404"/>
      <c r="M35" s="404"/>
    </row>
    <row r="36" spans="1:13" s="408" customFormat="1">
      <c r="A36" s="484"/>
      <c r="B36" s="403"/>
      <c r="C36" s="605"/>
      <c r="D36" s="403" t="s">
        <v>147</v>
      </c>
      <c r="E36" s="605">
        <v>676608</v>
      </c>
      <c r="F36" s="605">
        <v>0</v>
      </c>
      <c r="G36" s="605">
        <v>0</v>
      </c>
      <c r="H36" s="605">
        <v>0</v>
      </c>
      <c r="I36" s="605">
        <v>0</v>
      </c>
      <c r="J36" s="486"/>
      <c r="K36" s="404"/>
      <c r="L36" s="404"/>
      <c r="M36" s="404"/>
    </row>
    <row r="37" spans="1:13" s="408" customFormat="1">
      <c r="A37" s="484"/>
      <c r="B37" s="403"/>
      <c r="C37" s="605"/>
      <c r="D37" s="403" t="s">
        <v>148</v>
      </c>
      <c r="E37" s="605">
        <v>459912</v>
      </c>
      <c r="F37" s="605">
        <v>0</v>
      </c>
      <c r="G37" s="605">
        <v>0</v>
      </c>
      <c r="H37" s="605">
        <v>0</v>
      </c>
      <c r="I37" s="605">
        <v>0</v>
      </c>
      <c r="J37" s="486"/>
      <c r="K37" s="404"/>
      <c r="L37" s="404"/>
      <c r="M37" s="404"/>
    </row>
    <row r="38" spans="1:13" s="408" customFormat="1">
      <c r="A38" s="484"/>
      <c r="B38" s="403"/>
      <c r="C38" s="605"/>
      <c r="D38" s="403" t="s">
        <v>149</v>
      </c>
      <c r="E38" s="605">
        <v>135848</v>
      </c>
      <c r="F38" s="605">
        <v>0</v>
      </c>
      <c r="G38" s="605">
        <v>0</v>
      </c>
      <c r="H38" s="605">
        <v>0</v>
      </c>
      <c r="I38" s="605">
        <v>0</v>
      </c>
      <c r="J38" s="486"/>
      <c r="K38" s="404"/>
      <c r="L38" s="404"/>
      <c r="M38" s="404"/>
    </row>
    <row r="39" spans="1:13" s="408" customFormat="1">
      <c r="A39" s="484"/>
      <c r="B39" s="403"/>
      <c r="C39" s="605"/>
      <c r="D39" s="403" t="s">
        <v>150</v>
      </c>
      <c r="E39" s="605">
        <v>286520</v>
      </c>
      <c r="F39" s="605">
        <v>0</v>
      </c>
      <c r="G39" s="605">
        <v>0</v>
      </c>
      <c r="H39" s="605">
        <v>0</v>
      </c>
      <c r="I39" s="605">
        <v>0</v>
      </c>
      <c r="J39" s="486"/>
      <c r="K39" s="404"/>
      <c r="L39" s="404"/>
      <c r="M39" s="404"/>
    </row>
    <row r="40" spans="1:13" s="408" customFormat="1">
      <c r="A40" s="484"/>
      <c r="B40" s="403"/>
      <c r="C40" s="605"/>
      <c r="D40" s="403" t="s">
        <v>151</v>
      </c>
      <c r="E40" s="605">
        <v>567645</v>
      </c>
      <c r="F40" s="605">
        <v>445</v>
      </c>
      <c r="G40" s="605">
        <v>445</v>
      </c>
      <c r="H40" s="605">
        <v>0</v>
      </c>
      <c r="I40" s="605">
        <v>0</v>
      </c>
      <c r="J40" s="486"/>
      <c r="K40" s="404"/>
      <c r="L40" s="404"/>
      <c r="M40" s="404"/>
    </row>
    <row r="41" spans="1:13" s="408" customFormat="1">
      <c r="A41" s="484"/>
      <c r="B41" s="403"/>
      <c r="C41" s="605"/>
      <c r="D41" s="403" t="s">
        <v>152</v>
      </c>
      <c r="E41" s="605">
        <v>667112</v>
      </c>
      <c r="F41" s="605">
        <v>0</v>
      </c>
      <c r="G41" s="605">
        <v>0</v>
      </c>
      <c r="H41" s="605">
        <v>0</v>
      </c>
      <c r="I41" s="605">
        <v>0</v>
      </c>
      <c r="J41" s="486"/>
      <c r="K41" s="404"/>
      <c r="L41" s="404"/>
      <c r="M41" s="404"/>
    </row>
    <row r="42" spans="1:13" s="408" customFormat="1">
      <c r="A42" s="484"/>
      <c r="B42" s="403"/>
      <c r="C42" s="605"/>
      <c r="D42" s="403" t="s">
        <v>153</v>
      </c>
      <c r="E42" s="605">
        <v>1152192</v>
      </c>
      <c r="F42" s="605">
        <v>0</v>
      </c>
      <c r="G42" s="605">
        <v>0</v>
      </c>
      <c r="H42" s="605">
        <v>0</v>
      </c>
      <c r="I42" s="605">
        <v>0</v>
      </c>
      <c r="J42" s="486"/>
      <c r="K42" s="404"/>
      <c r="L42" s="404"/>
      <c r="M42" s="404"/>
    </row>
    <row r="43" spans="1:13" s="408" customFormat="1">
      <c r="A43" s="484"/>
      <c r="B43" s="403"/>
      <c r="C43" s="605"/>
      <c r="D43" s="403" t="s">
        <v>154</v>
      </c>
      <c r="E43" s="605">
        <v>311752</v>
      </c>
      <c r="F43" s="605">
        <v>0</v>
      </c>
      <c r="G43" s="605">
        <v>0</v>
      </c>
      <c r="H43" s="605">
        <v>0</v>
      </c>
      <c r="I43" s="605">
        <v>0</v>
      </c>
      <c r="J43" s="486"/>
      <c r="K43" s="404"/>
      <c r="L43" s="404"/>
      <c r="M43" s="404"/>
    </row>
    <row r="44" spans="1:13" s="408" customFormat="1">
      <c r="A44" s="484"/>
      <c r="B44" s="403"/>
      <c r="C44" s="605"/>
      <c r="D44" s="403" t="s">
        <v>245</v>
      </c>
      <c r="E44" s="605">
        <v>250928</v>
      </c>
      <c r="F44" s="605">
        <v>0</v>
      </c>
      <c r="G44" s="605">
        <v>0</v>
      </c>
      <c r="H44" s="605">
        <v>0</v>
      </c>
      <c r="I44" s="605">
        <v>0</v>
      </c>
      <c r="J44" s="486"/>
      <c r="K44" s="404"/>
      <c r="L44" s="404"/>
      <c r="M44" s="404"/>
    </row>
    <row r="45" spans="1:13" s="408" customFormat="1">
      <c r="A45" s="484"/>
      <c r="B45" s="403"/>
      <c r="C45" s="605"/>
      <c r="D45" s="403" t="s">
        <v>155</v>
      </c>
      <c r="E45" s="605">
        <v>375800</v>
      </c>
      <c r="F45" s="605">
        <v>0</v>
      </c>
      <c r="G45" s="605">
        <v>0</v>
      </c>
      <c r="H45" s="605">
        <v>0</v>
      </c>
      <c r="I45" s="605">
        <v>0</v>
      </c>
      <c r="J45" s="486"/>
      <c r="K45" s="404"/>
      <c r="L45" s="404"/>
      <c r="M45" s="404"/>
    </row>
    <row r="46" spans="1:13" s="408" customFormat="1">
      <c r="A46" s="484"/>
      <c r="B46" s="403"/>
      <c r="C46" s="605"/>
      <c r="D46" s="403" t="s">
        <v>156</v>
      </c>
      <c r="E46" s="605">
        <v>584032</v>
      </c>
      <c r="F46" s="605">
        <v>0</v>
      </c>
      <c r="G46" s="605">
        <v>0</v>
      </c>
      <c r="H46" s="605">
        <v>0</v>
      </c>
      <c r="I46" s="605">
        <v>0</v>
      </c>
      <c r="J46" s="486"/>
      <c r="K46" s="404"/>
      <c r="L46" s="404"/>
      <c r="M46" s="404"/>
    </row>
    <row r="47" spans="1:13" s="408" customFormat="1">
      <c r="A47" s="484"/>
      <c r="B47" s="403"/>
      <c r="C47" s="605"/>
      <c r="D47" s="403" t="s">
        <v>157</v>
      </c>
      <c r="E47" s="605">
        <v>401680</v>
      </c>
      <c r="F47" s="605">
        <v>0</v>
      </c>
      <c r="G47" s="605">
        <v>0</v>
      </c>
      <c r="H47" s="605">
        <v>0</v>
      </c>
      <c r="I47" s="605">
        <v>0</v>
      </c>
      <c r="J47" s="486"/>
      <c r="K47" s="404"/>
      <c r="L47" s="404"/>
      <c r="M47" s="404"/>
    </row>
    <row r="48" spans="1:13" s="408" customFormat="1">
      <c r="A48" s="484"/>
      <c r="B48" s="403"/>
      <c r="C48" s="605"/>
      <c r="D48" s="403" t="s">
        <v>158</v>
      </c>
      <c r="E48" s="605">
        <v>506104</v>
      </c>
      <c r="F48" s="605">
        <v>0</v>
      </c>
      <c r="G48" s="605">
        <v>0</v>
      </c>
      <c r="H48" s="605">
        <v>0</v>
      </c>
      <c r="I48" s="605">
        <v>0</v>
      </c>
      <c r="J48" s="486"/>
      <c r="K48" s="404"/>
      <c r="L48" s="404"/>
      <c r="M48" s="404"/>
    </row>
    <row r="49" spans="1:13" s="408" customFormat="1">
      <c r="A49" s="484"/>
      <c r="B49" s="403"/>
      <c r="C49" s="605"/>
      <c r="D49" s="403" t="s">
        <v>159</v>
      </c>
      <c r="E49" s="605">
        <v>127784</v>
      </c>
      <c r="F49" s="605">
        <v>0</v>
      </c>
      <c r="G49" s="605">
        <v>0</v>
      </c>
      <c r="H49" s="605">
        <v>0</v>
      </c>
      <c r="I49" s="605">
        <v>0</v>
      </c>
      <c r="J49" s="486"/>
      <c r="K49" s="404"/>
      <c r="L49" s="404"/>
      <c r="M49" s="404"/>
    </row>
    <row r="50" spans="1:13" s="408" customFormat="1">
      <c r="A50" s="484"/>
      <c r="B50" s="403"/>
      <c r="C50" s="605"/>
      <c r="D50" s="403" t="s">
        <v>160</v>
      </c>
      <c r="E50" s="605">
        <v>627904</v>
      </c>
      <c r="F50" s="605">
        <v>0</v>
      </c>
      <c r="G50" s="605">
        <v>0</v>
      </c>
      <c r="H50" s="605">
        <v>0</v>
      </c>
      <c r="I50" s="605">
        <v>0</v>
      </c>
      <c r="J50" s="486"/>
      <c r="K50" s="404"/>
      <c r="L50" s="404"/>
      <c r="M50" s="404"/>
    </row>
    <row r="51" spans="1:13" s="408" customFormat="1">
      <c r="A51" s="484"/>
      <c r="B51" s="403"/>
      <c r="C51" s="605"/>
      <c r="D51" s="403" t="s">
        <v>161</v>
      </c>
      <c r="E51" s="605">
        <v>356936</v>
      </c>
      <c r="F51" s="605">
        <v>0</v>
      </c>
      <c r="G51" s="605">
        <v>0</v>
      </c>
      <c r="H51" s="605">
        <v>0</v>
      </c>
      <c r="I51" s="605">
        <v>0</v>
      </c>
      <c r="J51" s="486"/>
      <c r="K51" s="404"/>
      <c r="L51" s="404"/>
      <c r="M51" s="404"/>
    </row>
    <row r="52" spans="1:13" s="408" customFormat="1">
      <c r="A52" s="484"/>
      <c r="B52" s="403"/>
      <c r="C52" s="605"/>
      <c r="D52" s="403" t="s">
        <v>162</v>
      </c>
      <c r="E52" s="605">
        <v>689453</v>
      </c>
      <c r="F52" s="605">
        <v>445</v>
      </c>
      <c r="G52" s="605">
        <v>445</v>
      </c>
      <c r="H52" s="605">
        <v>0</v>
      </c>
      <c r="I52" s="605">
        <v>0</v>
      </c>
      <c r="J52" s="486"/>
      <c r="K52" s="404"/>
      <c r="L52" s="404"/>
      <c r="M52" s="404"/>
    </row>
    <row r="53" spans="1:13" s="408" customFormat="1">
      <c r="A53" s="484"/>
      <c r="B53" s="403"/>
      <c r="C53" s="605"/>
      <c r="D53" s="403" t="s">
        <v>163</v>
      </c>
      <c r="E53" s="605">
        <v>809616</v>
      </c>
      <c r="F53" s="605">
        <v>0</v>
      </c>
      <c r="G53" s="605">
        <v>0</v>
      </c>
      <c r="H53" s="605">
        <v>0</v>
      </c>
      <c r="I53" s="605">
        <v>0</v>
      </c>
      <c r="J53" s="486"/>
      <c r="K53" s="404"/>
      <c r="L53" s="404"/>
      <c r="M53" s="404"/>
    </row>
    <row r="54" spans="1:13" s="408" customFormat="1">
      <c r="A54" s="484"/>
      <c r="B54" s="403"/>
      <c r="C54" s="605"/>
      <c r="D54" s="403" t="s">
        <v>164</v>
      </c>
      <c r="E54" s="605">
        <v>141928</v>
      </c>
      <c r="F54" s="605">
        <v>0</v>
      </c>
      <c r="G54" s="605">
        <v>0</v>
      </c>
      <c r="H54" s="605">
        <v>0</v>
      </c>
      <c r="I54" s="605">
        <v>0</v>
      </c>
      <c r="J54" s="486"/>
      <c r="K54" s="404"/>
      <c r="L54" s="404"/>
      <c r="M54" s="404"/>
    </row>
    <row r="55" spans="1:13" s="408" customFormat="1">
      <c r="A55" s="484"/>
      <c r="B55" s="403"/>
      <c r="C55" s="605"/>
      <c r="D55" s="403" t="s">
        <v>165</v>
      </c>
      <c r="E55" s="605">
        <v>951680</v>
      </c>
      <c r="F55" s="605">
        <v>0</v>
      </c>
      <c r="G55" s="605">
        <v>0</v>
      </c>
      <c r="H55" s="605">
        <v>0</v>
      </c>
      <c r="I55" s="605">
        <v>0</v>
      </c>
      <c r="J55" s="486"/>
      <c r="K55" s="404"/>
      <c r="L55" s="404"/>
      <c r="M55" s="404"/>
    </row>
    <row r="56" spans="1:13" s="408" customFormat="1">
      <c r="A56" s="484"/>
      <c r="B56" s="403"/>
      <c r="C56" s="605"/>
      <c r="D56" s="403" t="s">
        <v>166</v>
      </c>
      <c r="E56" s="605">
        <v>43896</v>
      </c>
      <c r="F56" s="605">
        <v>0</v>
      </c>
      <c r="G56" s="605">
        <v>0</v>
      </c>
      <c r="H56" s="605">
        <v>0</v>
      </c>
      <c r="I56" s="605">
        <v>0</v>
      </c>
      <c r="J56" s="486"/>
      <c r="K56" s="404"/>
      <c r="L56" s="404"/>
      <c r="M56" s="404"/>
    </row>
    <row r="57" spans="1:13" s="408" customFormat="1">
      <c r="A57" s="484"/>
      <c r="B57" s="403"/>
      <c r="C57" s="605"/>
      <c r="D57" s="403" t="s">
        <v>167</v>
      </c>
      <c r="E57" s="605">
        <v>193416</v>
      </c>
      <c r="F57" s="605">
        <v>0</v>
      </c>
      <c r="G57" s="605">
        <v>0</v>
      </c>
      <c r="H57" s="605">
        <v>0</v>
      </c>
      <c r="I57" s="605">
        <v>0</v>
      </c>
      <c r="J57" s="486"/>
      <c r="K57" s="404"/>
      <c r="L57" s="404"/>
      <c r="M57" s="404"/>
    </row>
    <row r="58" spans="1:13" s="408" customFormat="1">
      <c r="A58" s="484"/>
      <c r="B58" s="403"/>
      <c r="C58" s="605"/>
      <c r="D58" s="595" t="s">
        <v>168</v>
      </c>
      <c r="E58" s="607">
        <f>SUM(E15:E57)</f>
        <v>29763018</v>
      </c>
      <c r="F58" s="607">
        <f t="shared" ref="F58:I58" si="0">SUM(F15:F57)</f>
        <v>890</v>
      </c>
      <c r="G58" s="607">
        <f t="shared" si="0"/>
        <v>890</v>
      </c>
      <c r="H58" s="607">
        <f t="shared" si="0"/>
        <v>0</v>
      </c>
      <c r="I58" s="607">
        <f t="shared" si="0"/>
        <v>0</v>
      </c>
      <c r="J58" s="486"/>
      <c r="K58" s="404"/>
      <c r="L58" s="404"/>
      <c r="M58" s="404"/>
    </row>
    <row r="59" spans="1:13" s="408" customFormat="1">
      <c r="A59" s="484"/>
      <c r="B59" s="403"/>
      <c r="C59" s="605"/>
      <c r="D59" s="403"/>
      <c r="E59" s="605"/>
      <c r="F59" s="605"/>
      <c r="G59" s="605"/>
      <c r="H59" s="605"/>
      <c r="I59" s="605"/>
      <c r="J59" s="486"/>
      <c r="K59" s="407"/>
      <c r="L59" s="404"/>
      <c r="M59" s="404"/>
    </row>
    <row r="60" spans="1:13" s="408" customFormat="1">
      <c r="A60" s="484"/>
      <c r="B60" s="601"/>
      <c r="C60" s="601"/>
      <c r="D60" s="1118" t="s">
        <v>251</v>
      </c>
      <c r="E60" s="1118"/>
      <c r="F60" s="1118"/>
      <c r="G60" s="1118"/>
      <c r="H60" s="1118"/>
      <c r="I60" s="1118"/>
      <c r="J60" s="486"/>
      <c r="K60" s="407"/>
      <c r="L60" s="407"/>
      <c r="M60" s="407"/>
    </row>
    <row r="61" spans="1:13" s="408" customFormat="1">
      <c r="A61" s="484"/>
      <c r="B61" s="601"/>
      <c r="C61" s="601"/>
      <c r="D61" s="596" t="s">
        <v>129</v>
      </c>
      <c r="E61" s="1130" t="s">
        <v>130</v>
      </c>
      <c r="F61" s="1131"/>
      <c r="G61" s="1131"/>
      <c r="H61" s="1131"/>
      <c r="I61" s="1132"/>
      <c r="J61" s="486"/>
      <c r="K61" s="407"/>
      <c r="L61" s="407"/>
      <c r="M61" s="407"/>
    </row>
    <row r="62" spans="1:13" s="408" customFormat="1">
      <c r="A62" s="484"/>
      <c r="B62" s="601"/>
      <c r="C62" s="601"/>
      <c r="D62" s="610" t="s">
        <v>170</v>
      </c>
      <c r="E62" s="1124">
        <v>16090470</v>
      </c>
      <c r="F62" s="1124"/>
      <c r="G62" s="1124"/>
      <c r="H62" s="1124"/>
      <c r="I62" s="1124"/>
      <c r="J62" s="486"/>
      <c r="K62" s="407"/>
      <c r="L62" s="407"/>
      <c r="M62" s="407"/>
    </row>
    <row r="63" spans="1:13" s="408" customFormat="1">
      <c r="A63" s="484"/>
      <c r="B63" s="601"/>
      <c r="C63" s="601"/>
      <c r="D63" s="1115"/>
      <c r="E63" s="1115"/>
      <c r="F63" s="483"/>
      <c r="G63" s="483"/>
      <c r="H63" s="483"/>
      <c r="I63" s="483"/>
      <c r="J63" s="486"/>
      <c r="K63" s="407"/>
      <c r="L63" s="407"/>
      <c r="M63" s="407"/>
    </row>
    <row r="64" spans="1:13" s="408" customFormat="1">
      <c r="A64" s="484"/>
      <c r="B64" s="601"/>
      <c r="C64" s="601"/>
      <c r="D64" s="595" t="s">
        <v>171</v>
      </c>
      <c r="E64" s="1107">
        <f>E58+E62</f>
        <v>45853488</v>
      </c>
      <c r="F64" s="1107"/>
      <c r="G64" s="1107"/>
      <c r="H64" s="1107"/>
      <c r="I64" s="1107"/>
      <c r="J64" s="486"/>
      <c r="K64" s="407"/>
      <c r="L64" s="407"/>
      <c r="M64" s="407"/>
    </row>
    <row r="65" spans="1:13" s="409" customFormat="1" ht="49.5" customHeight="1">
      <c r="B65" s="1106" t="s">
        <v>334</v>
      </c>
      <c r="C65" s="1106"/>
      <c r="D65" s="486"/>
      <c r="E65" s="486"/>
      <c r="F65" s="485"/>
      <c r="G65" s="486"/>
      <c r="H65" s="486"/>
      <c r="I65" s="486"/>
      <c r="J65" s="486"/>
    </row>
    <row r="66" spans="1:13" s="408" customFormat="1">
      <c r="A66" s="484"/>
      <c r="B66" s="484"/>
      <c r="C66" s="484"/>
      <c r="D66" s="411"/>
      <c r="G66" s="407"/>
      <c r="H66" s="407"/>
      <c r="I66" s="407"/>
      <c r="J66" s="407"/>
      <c r="K66" s="407"/>
      <c r="L66" s="407"/>
      <c r="M66" s="407"/>
    </row>
    <row r="67" spans="1:13" s="408" customFormat="1">
      <c r="A67" s="484"/>
      <c r="B67" s="484"/>
      <c r="C67" s="484"/>
      <c r="D67" s="410"/>
      <c r="G67" s="407"/>
      <c r="H67" s="407"/>
      <c r="I67" s="407"/>
      <c r="J67" s="407"/>
      <c r="K67" s="407"/>
      <c r="L67" s="407"/>
      <c r="M67" s="407"/>
    </row>
    <row r="68" spans="1:13" s="408" customFormat="1">
      <c r="A68" s="484"/>
      <c r="B68" s="484"/>
      <c r="C68" s="484"/>
      <c r="D68" s="412"/>
      <c r="G68" s="407"/>
      <c r="H68" s="407"/>
      <c r="I68" s="407"/>
      <c r="J68" s="407"/>
      <c r="K68" s="407"/>
      <c r="L68" s="407"/>
      <c r="M68" s="407"/>
    </row>
    <row r="69" spans="1:13" s="408" customFormat="1" ht="18.75">
      <c r="A69" s="484"/>
      <c r="B69" s="1129" t="s">
        <v>335</v>
      </c>
      <c r="C69" s="1129"/>
      <c r="D69" s="1005"/>
      <c r="E69" s="1006"/>
      <c r="F69" s="17"/>
      <c r="G69" s="1006"/>
      <c r="H69" s="407"/>
      <c r="I69" s="1006" t="s">
        <v>336</v>
      </c>
      <c r="J69" s="407"/>
      <c r="K69" s="407"/>
      <c r="L69" s="407"/>
      <c r="M69" s="407"/>
    </row>
    <row r="70" spans="1:13" s="408" customFormat="1">
      <c r="A70" s="484"/>
      <c r="B70" s="484"/>
      <c r="C70" s="484"/>
      <c r="D70" s="412"/>
      <c r="G70" s="407"/>
      <c r="H70" s="407"/>
      <c r="I70" s="407"/>
      <c r="J70" s="407"/>
      <c r="K70" s="407"/>
      <c r="L70" s="407"/>
      <c r="M70" s="407"/>
    </row>
    <row r="71" spans="1:13" s="406" customFormat="1">
      <c r="A71" s="483"/>
      <c r="B71" s="483"/>
      <c r="C71" s="483"/>
      <c r="D71" s="403"/>
      <c r="G71" s="404"/>
      <c r="H71" s="404"/>
      <c r="I71" s="404"/>
      <c r="J71" s="404"/>
      <c r="K71" s="404"/>
      <c r="L71" s="404"/>
      <c r="M71" s="404"/>
    </row>
    <row r="72" spans="1:13" s="406" customFormat="1">
      <c r="A72" s="483"/>
      <c r="B72" s="79" t="s">
        <v>337</v>
      </c>
      <c r="C72" s="483"/>
      <c r="D72" s="403"/>
      <c r="G72" s="404"/>
      <c r="H72" s="404"/>
      <c r="I72" s="404"/>
      <c r="J72" s="404"/>
      <c r="K72" s="404"/>
      <c r="L72" s="404"/>
      <c r="M72" s="404"/>
    </row>
    <row r="73" spans="1:13" s="406" customFormat="1">
      <c r="A73" s="483"/>
      <c r="B73" s="79" t="s">
        <v>338</v>
      </c>
      <c r="C73" s="483"/>
      <c r="D73" s="403"/>
      <c r="G73" s="404"/>
      <c r="H73" s="404"/>
      <c r="I73" s="404"/>
      <c r="J73" s="404"/>
      <c r="K73" s="404"/>
      <c r="L73" s="404"/>
      <c r="M73" s="404"/>
    </row>
    <row r="74" spans="1:13" s="406" customFormat="1">
      <c r="A74" s="483"/>
      <c r="B74" s="483"/>
      <c r="C74" s="483"/>
      <c r="D74" s="403"/>
      <c r="G74" s="404"/>
      <c r="H74" s="404"/>
      <c r="I74" s="404"/>
      <c r="J74" s="404"/>
      <c r="K74" s="404"/>
      <c r="L74" s="404"/>
      <c r="M74" s="404"/>
    </row>
    <row r="75" spans="1:13" s="406" customFormat="1">
      <c r="A75" s="483"/>
      <c r="B75" s="483"/>
      <c r="C75" s="483"/>
      <c r="D75" s="403"/>
      <c r="G75" s="404"/>
      <c r="H75" s="404"/>
      <c r="I75" s="404"/>
      <c r="J75" s="404"/>
      <c r="K75" s="404"/>
      <c r="L75" s="404"/>
      <c r="M75" s="404"/>
    </row>
    <row r="76" spans="1:13" s="406" customFormat="1">
      <c r="A76" s="483"/>
      <c r="B76" s="483"/>
      <c r="C76" s="483"/>
      <c r="D76" s="403"/>
      <c r="G76" s="404"/>
      <c r="H76" s="404"/>
      <c r="I76" s="404"/>
      <c r="J76" s="404"/>
      <c r="K76" s="404"/>
      <c r="L76" s="404"/>
      <c r="M76" s="404"/>
    </row>
    <row r="77" spans="1:13" s="406" customFormat="1">
      <c r="A77" s="483"/>
      <c r="B77" s="483"/>
      <c r="C77" s="483"/>
      <c r="D77" s="403"/>
      <c r="G77" s="404"/>
      <c r="H77" s="404"/>
      <c r="I77" s="404"/>
      <c r="J77" s="404"/>
      <c r="K77" s="404"/>
      <c r="L77" s="404"/>
      <c r="M77" s="404"/>
    </row>
    <row r="78" spans="1:13" s="406" customFormat="1">
      <c r="A78" s="483"/>
      <c r="B78" s="483"/>
      <c r="C78" s="483"/>
      <c r="D78" s="403"/>
      <c r="G78" s="404"/>
      <c r="H78" s="404"/>
      <c r="I78" s="404"/>
      <c r="J78" s="404"/>
      <c r="K78" s="404"/>
      <c r="L78" s="404"/>
      <c r="M78" s="404"/>
    </row>
    <row r="79" spans="1:13" s="406" customFormat="1">
      <c r="A79" s="483"/>
      <c r="B79" s="483"/>
      <c r="C79" s="483"/>
      <c r="D79" s="403"/>
      <c r="G79" s="404"/>
      <c r="H79" s="404"/>
      <c r="I79" s="404"/>
      <c r="J79" s="404"/>
      <c r="K79" s="404"/>
      <c r="L79" s="404"/>
      <c r="M79" s="404"/>
    </row>
    <row r="80" spans="1:13" s="406" customFormat="1">
      <c r="A80" s="483"/>
      <c r="B80" s="483"/>
      <c r="C80" s="483"/>
      <c r="D80" s="403"/>
      <c r="G80" s="404"/>
      <c r="H80" s="404"/>
      <c r="I80" s="404"/>
      <c r="J80" s="404"/>
      <c r="K80" s="404"/>
      <c r="L80" s="404"/>
      <c r="M80" s="404"/>
    </row>
    <row r="81" spans="1:13" s="406" customFormat="1">
      <c r="A81" s="483"/>
      <c r="B81" s="483"/>
      <c r="C81" s="483"/>
      <c r="D81" s="403"/>
      <c r="G81" s="404"/>
      <c r="H81" s="404"/>
      <c r="I81" s="404"/>
      <c r="J81" s="404"/>
      <c r="K81" s="404"/>
      <c r="L81" s="404"/>
      <c r="M81" s="404"/>
    </row>
    <row r="82" spans="1:13" s="406" customFormat="1">
      <c r="A82" s="483"/>
      <c r="B82" s="483"/>
      <c r="C82" s="483"/>
      <c r="D82" s="403"/>
      <c r="G82" s="404"/>
      <c r="H82" s="404"/>
      <c r="I82" s="404"/>
      <c r="J82" s="404"/>
      <c r="K82" s="404"/>
      <c r="L82" s="404"/>
      <c r="M82" s="404"/>
    </row>
    <row r="83" spans="1:13" s="406" customFormat="1">
      <c r="A83" s="483"/>
      <c r="B83" s="483"/>
      <c r="C83" s="483"/>
      <c r="D83" s="403"/>
      <c r="G83" s="404"/>
      <c r="H83" s="404"/>
      <c r="I83" s="404"/>
      <c r="J83" s="404"/>
      <c r="K83" s="404"/>
      <c r="L83" s="404"/>
      <c r="M83" s="404"/>
    </row>
    <row r="84" spans="1:13" s="406" customFormat="1">
      <c r="A84" s="483"/>
      <c r="B84" s="483"/>
      <c r="C84" s="483"/>
      <c r="D84" s="403"/>
      <c r="G84" s="404"/>
      <c r="H84" s="404"/>
      <c r="I84" s="404"/>
      <c r="J84" s="404"/>
      <c r="K84" s="404"/>
      <c r="L84" s="404"/>
      <c r="M84" s="404"/>
    </row>
    <row r="85" spans="1:13" s="406" customFormat="1">
      <c r="A85" s="483"/>
      <c r="B85" s="483"/>
      <c r="C85" s="483"/>
      <c r="D85" s="403"/>
      <c r="G85" s="404"/>
      <c r="H85" s="404"/>
      <c r="I85" s="404"/>
      <c r="J85" s="404"/>
      <c r="K85" s="404"/>
      <c r="L85" s="404"/>
      <c r="M85" s="404"/>
    </row>
    <row r="86" spans="1:13" s="406" customFormat="1">
      <c r="A86" s="483"/>
      <c r="B86" s="483"/>
      <c r="C86" s="483"/>
      <c r="D86" s="403"/>
      <c r="G86" s="404"/>
      <c r="H86" s="404"/>
      <c r="I86" s="404"/>
      <c r="J86" s="404"/>
      <c r="K86" s="404"/>
      <c r="L86" s="404"/>
      <c r="M86" s="404"/>
    </row>
    <row r="87" spans="1:13" s="406" customFormat="1">
      <c r="A87" s="483"/>
      <c r="B87" s="483"/>
      <c r="C87" s="483"/>
      <c r="D87" s="403"/>
      <c r="G87" s="404"/>
      <c r="H87" s="404"/>
      <c r="I87" s="404"/>
      <c r="J87" s="404"/>
      <c r="K87" s="404"/>
      <c r="L87" s="404"/>
      <c r="M87" s="404"/>
    </row>
    <row r="88" spans="1:13" s="406" customFormat="1">
      <c r="A88" s="483"/>
      <c r="B88" s="483"/>
      <c r="C88" s="483"/>
      <c r="D88" s="403"/>
      <c r="G88" s="404"/>
      <c r="H88" s="404"/>
      <c r="I88" s="404"/>
      <c r="J88" s="404"/>
      <c r="K88" s="404"/>
      <c r="L88" s="404"/>
      <c r="M88" s="404"/>
    </row>
    <row r="89" spans="1:13" s="406" customFormat="1">
      <c r="A89" s="483"/>
      <c r="B89" s="483"/>
      <c r="C89" s="483"/>
      <c r="D89" s="403"/>
      <c r="G89" s="404"/>
      <c r="H89" s="404"/>
      <c r="I89" s="404"/>
      <c r="J89" s="404"/>
      <c r="K89" s="404"/>
      <c r="L89" s="404"/>
      <c r="M89" s="404"/>
    </row>
    <row r="90" spans="1:13" s="406" customFormat="1">
      <c r="A90" s="483"/>
      <c r="B90" s="483"/>
      <c r="C90" s="483"/>
      <c r="D90" s="403"/>
      <c r="G90" s="404"/>
      <c r="H90" s="404"/>
      <c r="I90" s="404"/>
      <c r="J90" s="404"/>
      <c r="K90" s="404"/>
      <c r="L90" s="404"/>
      <c r="M90" s="404"/>
    </row>
    <row r="91" spans="1:13" s="406" customFormat="1">
      <c r="A91" s="483"/>
      <c r="B91" s="483"/>
      <c r="C91" s="483"/>
      <c r="D91" s="403"/>
      <c r="G91" s="404"/>
      <c r="H91" s="404"/>
      <c r="I91" s="404"/>
      <c r="J91" s="404"/>
      <c r="K91" s="404"/>
      <c r="L91" s="404"/>
      <c r="M91" s="404"/>
    </row>
    <row r="92" spans="1:13" s="406" customFormat="1">
      <c r="A92" s="483"/>
      <c r="B92" s="483"/>
      <c r="C92" s="483"/>
      <c r="D92" s="403"/>
      <c r="G92" s="404"/>
      <c r="H92" s="404"/>
      <c r="I92" s="404"/>
      <c r="J92" s="404"/>
      <c r="K92" s="404"/>
      <c r="L92" s="404"/>
      <c r="M92" s="404"/>
    </row>
    <row r="93" spans="1:13" s="406" customFormat="1">
      <c r="A93" s="483"/>
      <c r="B93" s="483"/>
      <c r="C93" s="483"/>
      <c r="D93" s="403"/>
      <c r="G93" s="404"/>
      <c r="H93" s="404"/>
      <c r="I93" s="404"/>
      <c r="J93" s="404"/>
      <c r="K93" s="404"/>
      <c r="L93" s="404"/>
      <c r="M93" s="404"/>
    </row>
    <row r="94" spans="1:13" s="406" customFormat="1">
      <c r="A94" s="483"/>
      <c r="B94" s="483"/>
      <c r="C94" s="483"/>
      <c r="D94" s="403"/>
      <c r="G94" s="404"/>
      <c r="H94" s="404"/>
      <c r="I94" s="404"/>
      <c r="J94" s="404"/>
      <c r="K94" s="404"/>
      <c r="L94" s="404"/>
      <c r="M94" s="404"/>
    </row>
    <row r="95" spans="1:13" s="406" customFormat="1">
      <c r="A95" s="483"/>
      <c r="B95" s="483"/>
      <c r="C95" s="483"/>
      <c r="D95" s="403"/>
      <c r="G95" s="404"/>
      <c r="H95" s="404"/>
      <c r="I95" s="404"/>
      <c r="J95" s="404"/>
      <c r="K95" s="404"/>
      <c r="L95" s="404"/>
      <c r="M95" s="404"/>
    </row>
    <row r="96" spans="1:13" s="406" customFormat="1">
      <c r="A96" s="483"/>
      <c r="B96" s="483"/>
      <c r="C96" s="483"/>
      <c r="D96" s="403"/>
      <c r="G96" s="404"/>
      <c r="H96" s="404"/>
      <c r="I96" s="404"/>
      <c r="J96" s="404"/>
      <c r="K96" s="404"/>
      <c r="L96" s="404"/>
      <c r="M96" s="404"/>
    </row>
    <row r="97" spans="1:13" s="406" customFormat="1">
      <c r="A97" s="483"/>
      <c r="B97" s="483"/>
      <c r="C97" s="483"/>
      <c r="D97" s="403"/>
      <c r="G97" s="404"/>
      <c r="H97" s="404"/>
      <c r="I97" s="404"/>
      <c r="J97" s="404"/>
      <c r="K97" s="404"/>
      <c r="L97" s="404"/>
      <c r="M97" s="404"/>
    </row>
    <row r="98" spans="1:13" s="406" customFormat="1">
      <c r="A98" s="483"/>
      <c r="B98" s="483"/>
      <c r="C98" s="483"/>
      <c r="D98" s="403"/>
      <c r="G98" s="404"/>
      <c r="H98" s="404"/>
      <c r="I98" s="404"/>
      <c r="J98" s="404"/>
      <c r="K98" s="404"/>
      <c r="L98" s="404"/>
      <c r="M98" s="404"/>
    </row>
    <row r="99" spans="1:13" s="406" customFormat="1">
      <c r="A99" s="483"/>
      <c r="B99" s="483"/>
      <c r="C99" s="483"/>
      <c r="D99" s="403"/>
      <c r="G99" s="404"/>
      <c r="H99" s="404"/>
      <c r="I99" s="404"/>
      <c r="J99" s="404"/>
      <c r="K99" s="404"/>
      <c r="L99" s="404"/>
      <c r="M99" s="404"/>
    </row>
    <row r="100" spans="1:13" s="406" customFormat="1">
      <c r="A100" s="483"/>
      <c r="B100" s="483"/>
      <c r="C100" s="483"/>
      <c r="D100" s="403"/>
      <c r="G100" s="404"/>
      <c r="H100" s="404"/>
      <c r="I100" s="404"/>
      <c r="J100" s="404"/>
      <c r="K100" s="404"/>
      <c r="L100" s="404"/>
      <c r="M100" s="404"/>
    </row>
    <row r="101" spans="1:13" s="406" customFormat="1">
      <c r="A101" s="483"/>
      <c r="B101" s="483"/>
      <c r="C101" s="483"/>
      <c r="D101" s="403"/>
      <c r="G101" s="404"/>
      <c r="H101" s="404"/>
      <c r="I101" s="404"/>
      <c r="J101" s="404"/>
      <c r="K101" s="404"/>
      <c r="L101" s="404"/>
      <c r="M101" s="404"/>
    </row>
    <row r="102" spans="1:13" s="406" customFormat="1">
      <c r="A102" s="483"/>
      <c r="B102" s="483"/>
      <c r="C102" s="483"/>
      <c r="D102" s="403"/>
      <c r="G102" s="404"/>
      <c r="H102" s="404"/>
      <c r="I102" s="404"/>
      <c r="J102" s="404"/>
      <c r="K102" s="404"/>
      <c r="L102" s="404"/>
      <c r="M102" s="404"/>
    </row>
    <row r="103" spans="1:13" s="406" customFormat="1">
      <c r="A103" s="483"/>
      <c r="B103" s="483"/>
      <c r="C103" s="483"/>
      <c r="D103" s="403"/>
      <c r="G103" s="404"/>
      <c r="H103" s="404"/>
      <c r="I103" s="404"/>
      <c r="J103" s="404"/>
      <c r="K103" s="404"/>
      <c r="L103" s="404"/>
      <c r="M103" s="404"/>
    </row>
    <row r="104" spans="1:13" s="406" customFormat="1">
      <c r="A104" s="483"/>
      <c r="B104" s="483"/>
      <c r="C104" s="483"/>
      <c r="D104" s="403"/>
      <c r="G104" s="404"/>
      <c r="H104" s="404"/>
      <c r="I104" s="404"/>
      <c r="J104" s="404"/>
      <c r="K104" s="404"/>
      <c r="L104" s="404"/>
      <c r="M104" s="404"/>
    </row>
    <row r="105" spans="1:13" s="406" customFormat="1">
      <c r="A105" s="483"/>
      <c r="B105" s="483"/>
      <c r="C105" s="483"/>
      <c r="D105" s="403"/>
      <c r="G105" s="404"/>
      <c r="H105" s="404"/>
      <c r="I105" s="404"/>
      <c r="J105" s="404"/>
      <c r="K105" s="404"/>
      <c r="L105" s="404"/>
      <c r="M105" s="404"/>
    </row>
    <row r="106" spans="1:13" s="406" customFormat="1">
      <c r="A106" s="483"/>
      <c r="B106" s="483"/>
      <c r="C106" s="483"/>
      <c r="D106" s="403"/>
      <c r="G106" s="404"/>
      <c r="H106" s="404"/>
      <c r="I106" s="404"/>
      <c r="J106" s="404"/>
      <c r="K106" s="404"/>
      <c r="L106" s="404"/>
      <c r="M106" s="404"/>
    </row>
    <row r="107" spans="1:13" s="406" customFormat="1">
      <c r="A107" s="483"/>
      <c r="B107" s="483"/>
      <c r="C107" s="483"/>
      <c r="D107" s="403"/>
      <c r="G107" s="404"/>
      <c r="H107" s="404"/>
      <c r="I107" s="404"/>
      <c r="J107" s="404"/>
      <c r="K107" s="404"/>
      <c r="L107" s="404"/>
      <c r="M107" s="404"/>
    </row>
    <row r="108" spans="1:13" s="406" customFormat="1">
      <c r="A108" s="483"/>
      <c r="B108" s="483"/>
      <c r="C108" s="483"/>
      <c r="D108" s="403"/>
      <c r="G108" s="404"/>
      <c r="H108" s="404"/>
      <c r="I108" s="404"/>
      <c r="J108" s="404"/>
      <c r="K108" s="404"/>
      <c r="L108" s="404"/>
      <c r="M108" s="404"/>
    </row>
    <row r="109" spans="1:13" s="406" customFormat="1">
      <c r="A109" s="483"/>
      <c r="B109" s="483"/>
      <c r="C109" s="483"/>
      <c r="D109" s="403"/>
      <c r="G109" s="404"/>
      <c r="H109" s="404"/>
      <c r="I109" s="404"/>
      <c r="J109" s="404"/>
      <c r="K109" s="404"/>
      <c r="L109" s="404"/>
      <c r="M109" s="404"/>
    </row>
    <row r="110" spans="1:13" s="406" customFormat="1">
      <c r="A110" s="483"/>
      <c r="B110" s="483"/>
      <c r="C110" s="483"/>
      <c r="D110" s="403"/>
      <c r="G110" s="404"/>
      <c r="H110" s="404"/>
      <c r="I110" s="404"/>
      <c r="J110" s="404"/>
      <c r="K110" s="404"/>
      <c r="L110" s="404"/>
      <c r="M110" s="404"/>
    </row>
    <row r="111" spans="1:13" s="406" customFormat="1">
      <c r="A111" s="483"/>
      <c r="B111" s="483"/>
      <c r="C111" s="483"/>
      <c r="D111" s="403"/>
      <c r="G111" s="404"/>
      <c r="H111" s="404"/>
      <c r="I111" s="404"/>
      <c r="J111" s="404"/>
      <c r="K111" s="404"/>
      <c r="L111" s="404"/>
      <c r="M111" s="404"/>
    </row>
    <row r="112" spans="1:13" s="406" customFormat="1">
      <c r="A112" s="483"/>
      <c r="B112" s="483"/>
      <c r="C112" s="483"/>
      <c r="D112" s="403"/>
      <c r="G112" s="404"/>
      <c r="H112" s="404"/>
      <c r="I112" s="404"/>
      <c r="J112" s="404"/>
      <c r="K112" s="404"/>
      <c r="L112" s="404"/>
      <c r="M112" s="404"/>
    </row>
    <row r="113" spans="1:13" s="406" customFormat="1">
      <c r="A113" s="483"/>
      <c r="B113" s="483"/>
      <c r="C113" s="483"/>
      <c r="D113" s="403"/>
      <c r="G113" s="404"/>
      <c r="H113" s="404"/>
      <c r="I113" s="404"/>
      <c r="J113" s="404"/>
      <c r="K113" s="404"/>
      <c r="L113" s="404"/>
      <c r="M113" s="404"/>
    </row>
    <row r="114" spans="1:13" s="406" customFormat="1">
      <c r="A114" s="483"/>
      <c r="B114" s="483"/>
      <c r="C114" s="483"/>
      <c r="D114" s="403"/>
      <c r="G114" s="404"/>
      <c r="H114" s="404"/>
      <c r="I114" s="404"/>
      <c r="J114" s="404"/>
      <c r="K114" s="404"/>
      <c r="L114" s="404"/>
      <c r="M114" s="404"/>
    </row>
    <row r="115" spans="1:13" s="406" customFormat="1">
      <c r="A115" s="483"/>
      <c r="B115" s="483"/>
      <c r="C115" s="483"/>
      <c r="D115" s="403"/>
      <c r="G115" s="404"/>
      <c r="H115" s="404"/>
      <c r="I115" s="404"/>
      <c r="J115" s="404"/>
      <c r="K115" s="404"/>
      <c r="L115" s="404"/>
      <c r="M115" s="404"/>
    </row>
    <row r="116" spans="1:13" s="406" customFormat="1">
      <c r="A116" s="483"/>
      <c r="B116" s="483"/>
      <c r="C116" s="483"/>
      <c r="D116" s="403"/>
      <c r="G116" s="404"/>
      <c r="H116" s="404"/>
      <c r="I116" s="404"/>
      <c r="J116" s="404"/>
      <c r="K116" s="404"/>
      <c r="L116" s="404"/>
      <c r="M116" s="404"/>
    </row>
    <row r="117" spans="1:13" s="406" customFormat="1">
      <c r="A117" s="483"/>
      <c r="B117" s="483"/>
      <c r="C117" s="483"/>
      <c r="D117" s="403"/>
      <c r="G117" s="404"/>
      <c r="H117" s="404"/>
      <c r="I117" s="404"/>
      <c r="J117" s="404"/>
      <c r="K117" s="404"/>
      <c r="L117" s="404"/>
      <c r="M117" s="404"/>
    </row>
    <row r="118" spans="1:13" s="406" customFormat="1">
      <c r="A118" s="483"/>
      <c r="B118" s="483"/>
      <c r="C118" s="483"/>
      <c r="D118" s="403"/>
      <c r="G118" s="404"/>
      <c r="H118" s="404"/>
      <c r="I118" s="404"/>
      <c r="J118" s="404"/>
      <c r="K118" s="404"/>
      <c r="L118" s="404"/>
      <c r="M118" s="404"/>
    </row>
    <row r="119" spans="1:13" s="406" customFormat="1">
      <c r="A119" s="483"/>
      <c r="B119" s="483"/>
      <c r="C119" s="483"/>
      <c r="D119" s="403"/>
      <c r="G119" s="404"/>
      <c r="H119" s="404"/>
      <c r="I119" s="404"/>
      <c r="J119" s="404"/>
      <c r="K119" s="404"/>
      <c r="L119" s="404"/>
      <c r="M119" s="404"/>
    </row>
    <row r="120" spans="1:13" s="406" customFormat="1">
      <c r="A120" s="483"/>
      <c r="B120" s="483"/>
      <c r="C120" s="483"/>
      <c r="D120" s="403"/>
      <c r="G120" s="404"/>
      <c r="H120" s="404"/>
      <c r="I120" s="404"/>
      <c r="J120" s="404"/>
      <c r="K120" s="404"/>
      <c r="L120" s="404"/>
      <c r="M120" s="404"/>
    </row>
    <row r="121" spans="1:13" s="406" customFormat="1">
      <c r="A121" s="483"/>
      <c r="B121" s="483"/>
      <c r="C121" s="483"/>
      <c r="D121" s="403"/>
      <c r="G121" s="404"/>
      <c r="H121" s="404"/>
      <c r="I121" s="404"/>
      <c r="J121" s="404"/>
      <c r="K121" s="404"/>
      <c r="L121" s="404"/>
      <c r="M121" s="404"/>
    </row>
    <row r="122" spans="1:13" s="406" customFormat="1">
      <c r="A122" s="483"/>
      <c r="B122" s="483"/>
      <c r="C122" s="483"/>
      <c r="D122" s="403"/>
      <c r="G122" s="404"/>
      <c r="H122" s="404"/>
      <c r="I122" s="404"/>
      <c r="J122" s="404"/>
      <c r="K122" s="404"/>
      <c r="L122" s="404"/>
      <c r="M122" s="404"/>
    </row>
    <row r="123" spans="1:13" s="406" customFormat="1">
      <c r="A123" s="483"/>
      <c r="B123" s="483"/>
      <c r="C123" s="483"/>
      <c r="D123" s="403"/>
      <c r="G123" s="404"/>
      <c r="H123" s="404"/>
      <c r="I123" s="404"/>
      <c r="J123" s="404"/>
      <c r="K123" s="404"/>
      <c r="L123" s="404"/>
      <c r="M123" s="404"/>
    </row>
    <row r="124" spans="1:13" s="406" customFormat="1">
      <c r="A124" s="483"/>
      <c r="B124" s="483"/>
      <c r="C124" s="483"/>
      <c r="D124" s="403"/>
      <c r="G124" s="404"/>
      <c r="H124" s="404"/>
      <c r="I124" s="404"/>
      <c r="J124" s="404"/>
      <c r="K124" s="404"/>
      <c r="L124" s="404"/>
      <c r="M124" s="404"/>
    </row>
    <row r="125" spans="1:13" s="406" customFormat="1">
      <c r="A125" s="483"/>
      <c r="B125" s="483"/>
      <c r="C125" s="483"/>
      <c r="D125" s="403"/>
      <c r="G125" s="404"/>
      <c r="H125" s="404"/>
      <c r="I125" s="404"/>
      <c r="J125" s="404"/>
      <c r="K125" s="404"/>
      <c r="L125" s="404"/>
      <c r="M125" s="404"/>
    </row>
    <row r="126" spans="1:13" s="406" customFormat="1">
      <c r="A126" s="483"/>
      <c r="B126" s="483"/>
      <c r="C126" s="483"/>
      <c r="D126" s="403"/>
      <c r="G126" s="404"/>
      <c r="H126" s="404"/>
      <c r="I126" s="404"/>
      <c r="J126" s="404"/>
      <c r="K126" s="404"/>
      <c r="L126" s="404"/>
      <c r="M126" s="404"/>
    </row>
    <row r="127" spans="1:13" s="406" customFormat="1">
      <c r="A127" s="483"/>
      <c r="B127" s="483"/>
      <c r="C127" s="483"/>
      <c r="D127" s="403"/>
      <c r="G127" s="404"/>
      <c r="H127" s="404"/>
      <c r="I127" s="404"/>
      <c r="J127" s="404"/>
      <c r="K127" s="404"/>
      <c r="L127" s="404"/>
      <c r="M127" s="404"/>
    </row>
    <row r="128" spans="1:13" s="406" customFormat="1">
      <c r="A128" s="483"/>
      <c r="B128" s="483"/>
      <c r="C128" s="483"/>
      <c r="D128" s="403"/>
      <c r="G128" s="404"/>
      <c r="H128" s="404"/>
      <c r="I128" s="404"/>
      <c r="J128" s="404"/>
      <c r="K128" s="404"/>
      <c r="L128" s="404"/>
      <c r="M128" s="404"/>
    </row>
    <row r="129" spans="1:13" s="406" customFormat="1">
      <c r="A129" s="483"/>
      <c r="B129" s="483"/>
      <c r="C129" s="483"/>
      <c r="D129" s="403"/>
      <c r="G129" s="404"/>
      <c r="H129" s="404"/>
      <c r="I129" s="404"/>
      <c r="J129" s="404"/>
      <c r="K129" s="404"/>
      <c r="L129" s="404"/>
      <c r="M129" s="404"/>
    </row>
    <row r="130" spans="1:13" s="406" customFormat="1">
      <c r="A130" s="483"/>
      <c r="B130" s="483"/>
      <c r="C130" s="483"/>
      <c r="D130" s="403"/>
      <c r="G130" s="404"/>
      <c r="H130" s="404"/>
      <c r="I130" s="404"/>
      <c r="J130" s="404"/>
      <c r="K130" s="404"/>
      <c r="L130" s="404"/>
      <c r="M130" s="404"/>
    </row>
    <row r="131" spans="1:13" s="406" customFormat="1">
      <c r="A131" s="483"/>
      <c r="B131" s="483"/>
      <c r="C131" s="483"/>
      <c r="D131" s="403"/>
      <c r="G131" s="404"/>
      <c r="H131" s="404"/>
      <c r="I131" s="404"/>
      <c r="J131" s="404"/>
      <c r="K131" s="404"/>
      <c r="L131" s="404"/>
      <c r="M131" s="404"/>
    </row>
    <row r="132" spans="1:13" s="406" customFormat="1">
      <c r="A132" s="483"/>
      <c r="B132" s="483"/>
      <c r="C132" s="483"/>
      <c r="D132" s="403"/>
      <c r="G132" s="404"/>
      <c r="H132" s="404"/>
      <c r="I132" s="404"/>
      <c r="J132" s="404"/>
      <c r="K132" s="404"/>
      <c r="L132" s="404"/>
      <c r="M132" s="404"/>
    </row>
    <row r="133" spans="1:13" s="406" customFormat="1">
      <c r="A133" s="483"/>
      <c r="B133" s="483"/>
      <c r="C133" s="483"/>
      <c r="D133" s="403"/>
      <c r="G133" s="404"/>
      <c r="H133" s="404"/>
      <c r="I133" s="404"/>
      <c r="J133" s="404"/>
      <c r="K133" s="404"/>
      <c r="L133" s="404"/>
      <c r="M133" s="404"/>
    </row>
    <row r="134" spans="1:13" s="406" customFormat="1">
      <c r="A134" s="483"/>
      <c r="B134" s="483"/>
      <c r="C134" s="483"/>
      <c r="D134" s="403"/>
      <c r="G134" s="404"/>
      <c r="H134" s="404"/>
      <c r="I134" s="404"/>
      <c r="J134" s="404"/>
      <c r="K134" s="404"/>
      <c r="L134" s="404"/>
      <c r="M134" s="404"/>
    </row>
    <row r="135" spans="1:13" s="406" customFormat="1">
      <c r="A135" s="483"/>
      <c r="B135" s="483"/>
      <c r="C135" s="483"/>
      <c r="D135" s="403"/>
      <c r="G135" s="404"/>
      <c r="H135" s="404"/>
      <c r="I135" s="404"/>
      <c r="J135" s="404"/>
      <c r="K135" s="404"/>
      <c r="L135" s="404"/>
      <c r="M135" s="404"/>
    </row>
    <row r="136" spans="1:13" s="406" customFormat="1">
      <c r="A136" s="483"/>
      <c r="B136" s="483"/>
      <c r="C136" s="483"/>
      <c r="D136" s="403"/>
      <c r="G136" s="404"/>
      <c r="H136" s="404"/>
      <c r="I136" s="404"/>
      <c r="J136" s="404"/>
      <c r="K136" s="404"/>
      <c r="L136" s="404"/>
      <c r="M136" s="404"/>
    </row>
    <row r="137" spans="1:13" s="406" customFormat="1">
      <c r="A137" s="483"/>
      <c r="B137" s="483"/>
      <c r="C137" s="483"/>
      <c r="D137" s="403"/>
      <c r="G137" s="404"/>
      <c r="H137" s="404"/>
      <c r="I137" s="404"/>
      <c r="J137" s="404"/>
      <c r="K137" s="404"/>
      <c r="L137" s="404"/>
      <c r="M137" s="404"/>
    </row>
    <row r="138" spans="1:13" s="406" customFormat="1">
      <c r="A138" s="483"/>
      <c r="B138" s="483"/>
      <c r="C138" s="483"/>
      <c r="D138" s="403"/>
      <c r="G138" s="404"/>
      <c r="H138" s="404"/>
      <c r="I138" s="404"/>
      <c r="J138" s="404"/>
      <c r="K138" s="404"/>
      <c r="L138" s="404"/>
      <c r="M138" s="404"/>
    </row>
    <row r="139" spans="1:13" s="406" customFormat="1">
      <c r="A139" s="483"/>
      <c r="B139" s="483"/>
      <c r="C139" s="483"/>
      <c r="D139" s="403"/>
      <c r="G139" s="404"/>
      <c r="H139" s="404"/>
      <c r="I139" s="404"/>
      <c r="J139" s="404"/>
      <c r="K139" s="404"/>
      <c r="L139" s="404"/>
      <c r="M139" s="404"/>
    </row>
    <row r="140" spans="1:13" s="406" customFormat="1">
      <c r="A140" s="483"/>
      <c r="B140" s="483"/>
      <c r="C140" s="483"/>
      <c r="D140" s="403"/>
      <c r="G140" s="404"/>
      <c r="H140" s="404"/>
      <c r="I140" s="404"/>
      <c r="J140" s="404"/>
      <c r="K140" s="404"/>
      <c r="L140" s="404"/>
      <c r="M140" s="404"/>
    </row>
    <row r="141" spans="1:13" s="406" customFormat="1">
      <c r="A141" s="483"/>
      <c r="B141" s="483"/>
      <c r="C141" s="483"/>
      <c r="D141" s="403"/>
      <c r="G141" s="404"/>
      <c r="H141" s="404"/>
      <c r="I141" s="404"/>
      <c r="J141" s="404"/>
      <c r="K141" s="404"/>
      <c r="L141" s="404"/>
      <c r="M141" s="404"/>
    </row>
    <row r="142" spans="1:13" s="406" customFormat="1">
      <c r="A142" s="483"/>
      <c r="B142" s="483"/>
      <c r="C142" s="483"/>
      <c r="D142" s="403"/>
      <c r="G142" s="404"/>
      <c r="H142" s="404"/>
      <c r="I142" s="404"/>
      <c r="J142" s="404"/>
      <c r="K142" s="404"/>
      <c r="L142" s="404"/>
      <c r="M142" s="404"/>
    </row>
    <row r="143" spans="1:13" s="406" customFormat="1">
      <c r="A143" s="483"/>
      <c r="B143" s="483"/>
      <c r="C143" s="483"/>
      <c r="D143" s="403"/>
      <c r="G143" s="404"/>
      <c r="H143" s="404"/>
      <c r="I143" s="404"/>
      <c r="J143" s="404"/>
      <c r="K143" s="404"/>
      <c r="L143" s="404"/>
      <c r="M143" s="404"/>
    </row>
    <row r="144" spans="1:13" s="406" customFormat="1">
      <c r="A144" s="483"/>
      <c r="B144" s="483"/>
      <c r="C144" s="483"/>
      <c r="D144" s="403"/>
      <c r="G144" s="404"/>
      <c r="H144" s="404"/>
      <c r="I144" s="404"/>
      <c r="J144" s="404"/>
      <c r="K144" s="404"/>
      <c r="L144" s="404"/>
      <c r="M144" s="404"/>
    </row>
    <row r="145" spans="1:13" s="406" customFormat="1">
      <c r="A145" s="483"/>
      <c r="B145" s="483"/>
      <c r="C145" s="483"/>
      <c r="D145" s="403"/>
      <c r="G145" s="404"/>
      <c r="H145" s="404"/>
      <c r="I145" s="404"/>
      <c r="J145" s="404"/>
      <c r="K145" s="404"/>
      <c r="L145" s="404"/>
      <c r="M145" s="404"/>
    </row>
    <row r="146" spans="1:13" s="406" customFormat="1">
      <c r="A146" s="483"/>
      <c r="B146" s="483"/>
      <c r="C146" s="483"/>
      <c r="D146" s="403"/>
      <c r="G146" s="404"/>
      <c r="H146" s="404"/>
      <c r="I146" s="404"/>
      <c r="J146" s="404"/>
      <c r="K146" s="404"/>
      <c r="L146" s="404"/>
      <c r="M146" s="404"/>
    </row>
    <row r="147" spans="1:13" s="406" customFormat="1">
      <c r="A147" s="483"/>
      <c r="B147" s="483"/>
      <c r="C147" s="483"/>
      <c r="D147" s="403"/>
      <c r="G147" s="404"/>
      <c r="H147" s="404"/>
      <c r="I147" s="404"/>
      <c r="J147" s="404"/>
      <c r="K147" s="404"/>
      <c r="L147" s="404"/>
      <c r="M147" s="404"/>
    </row>
    <row r="148" spans="1:13" s="406" customFormat="1">
      <c r="A148" s="483"/>
      <c r="B148" s="483"/>
      <c r="C148" s="483"/>
      <c r="D148" s="403"/>
      <c r="G148" s="404"/>
      <c r="H148" s="404"/>
      <c r="I148" s="404"/>
      <c r="J148" s="404"/>
      <c r="K148" s="404"/>
      <c r="L148" s="404"/>
      <c r="M148" s="404"/>
    </row>
    <row r="149" spans="1:13" s="406" customFormat="1">
      <c r="A149" s="483"/>
      <c r="B149" s="483"/>
      <c r="C149" s="483"/>
      <c r="D149" s="403"/>
      <c r="G149" s="404"/>
      <c r="H149" s="404"/>
      <c r="I149" s="404"/>
      <c r="J149" s="404"/>
      <c r="K149" s="404"/>
      <c r="L149" s="404"/>
      <c r="M149" s="404"/>
    </row>
    <row r="150" spans="1:13" s="406" customFormat="1">
      <c r="A150" s="483"/>
      <c r="B150" s="483"/>
      <c r="C150" s="483"/>
      <c r="D150" s="403"/>
      <c r="G150" s="404"/>
      <c r="H150" s="404"/>
      <c r="I150" s="404"/>
      <c r="J150" s="404"/>
      <c r="K150" s="404"/>
      <c r="L150" s="404"/>
      <c r="M150" s="404"/>
    </row>
    <row r="151" spans="1:13" s="406" customFormat="1">
      <c r="A151" s="483"/>
      <c r="B151" s="483"/>
      <c r="C151" s="483"/>
      <c r="D151" s="403"/>
      <c r="G151" s="404"/>
      <c r="H151" s="404"/>
      <c r="I151" s="404"/>
      <c r="J151" s="404"/>
      <c r="K151" s="404"/>
      <c r="L151" s="404"/>
      <c r="M151" s="404"/>
    </row>
    <row r="152" spans="1:13" s="406" customFormat="1">
      <c r="A152" s="483"/>
      <c r="B152" s="483"/>
      <c r="C152" s="483"/>
      <c r="D152" s="403"/>
      <c r="G152" s="404"/>
      <c r="H152" s="404"/>
      <c r="I152" s="404"/>
      <c r="J152" s="404"/>
      <c r="K152" s="404"/>
      <c r="L152" s="404"/>
      <c r="M152" s="404"/>
    </row>
    <row r="153" spans="1:13" s="406" customFormat="1">
      <c r="A153" s="483"/>
      <c r="B153" s="483"/>
      <c r="C153" s="483"/>
      <c r="D153" s="403"/>
      <c r="G153" s="404"/>
      <c r="H153" s="404"/>
      <c r="I153" s="404"/>
      <c r="J153" s="404"/>
      <c r="K153" s="404"/>
      <c r="L153" s="404"/>
      <c r="M153" s="404"/>
    </row>
    <row r="154" spans="1:13" s="406" customFormat="1">
      <c r="A154" s="483"/>
      <c r="B154" s="483"/>
      <c r="C154" s="483"/>
      <c r="D154" s="403"/>
      <c r="G154" s="404"/>
      <c r="H154" s="404"/>
      <c r="I154" s="404"/>
      <c r="J154" s="404"/>
      <c r="K154" s="404"/>
      <c r="L154" s="404"/>
      <c r="M154" s="404"/>
    </row>
    <row r="155" spans="1:13" s="406" customFormat="1">
      <c r="A155" s="483"/>
      <c r="B155" s="483"/>
      <c r="C155" s="483"/>
      <c r="D155" s="403"/>
      <c r="G155" s="404"/>
      <c r="H155" s="404"/>
      <c r="I155" s="404"/>
      <c r="J155" s="404"/>
      <c r="K155" s="404"/>
      <c r="L155" s="404"/>
      <c r="M155" s="404"/>
    </row>
    <row r="156" spans="1:13" s="406" customFormat="1">
      <c r="A156" s="483"/>
      <c r="B156" s="483"/>
      <c r="C156" s="483"/>
      <c r="D156" s="403"/>
      <c r="G156" s="404"/>
      <c r="H156" s="404"/>
      <c r="I156" s="404"/>
      <c r="J156" s="404"/>
      <c r="K156" s="404"/>
      <c r="L156" s="404"/>
      <c r="M156" s="404"/>
    </row>
    <row r="157" spans="1:13" s="406" customFormat="1">
      <c r="A157" s="483"/>
      <c r="B157" s="483"/>
      <c r="C157" s="483"/>
      <c r="D157" s="403"/>
      <c r="G157" s="404"/>
      <c r="H157" s="404"/>
      <c r="I157" s="404"/>
      <c r="J157" s="404"/>
      <c r="K157" s="404"/>
      <c r="L157" s="404"/>
      <c r="M157" s="404"/>
    </row>
    <row r="158" spans="1:13" s="406" customFormat="1">
      <c r="A158" s="483"/>
      <c r="B158" s="483"/>
      <c r="C158" s="483"/>
      <c r="D158" s="403"/>
      <c r="G158" s="404"/>
      <c r="H158" s="404"/>
      <c r="I158" s="404"/>
      <c r="J158" s="404"/>
      <c r="K158" s="404"/>
      <c r="L158" s="404"/>
      <c r="M158" s="404"/>
    </row>
    <row r="159" spans="1:13" s="406" customFormat="1">
      <c r="A159" s="483"/>
      <c r="B159" s="483"/>
      <c r="C159" s="483"/>
      <c r="D159" s="403"/>
      <c r="G159" s="404"/>
      <c r="H159" s="404"/>
      <c r="I159" s="404"/>
      <c r="J159" s="404"/>
      <c r="K159" s="404"/>
      <c r="L159" s="404"/>
      <c r="M159" s="404"/>
    </row>
    <row r="160" spans="1:13" s="406" customFormat="1">
      <c r="A160" s="483"/>
      <c r="B160" s="483"/>
      <c r="C160" s="483"/>
      <c r="D160" s="403"/>
      <c r="G160" s="404"/>
      <c r="H160" s="404"/>
      <c r="I160" s="404"/>
      <c r="J160" s="404"/>
      <c r="K160" s="404"/>
      <c r="L160" s="404"/>
      <c r="M160" s="404"/>
    </row>
    <row r="161" spans="1:13" s="406" customFormat="1">
      <c r="A161" s="483"/>
      <c r="B161" s="483"/>
      <c r="C161" s="483"/>
      <c r="D161" s="403"/>
      <c r="G161" s="404"/>
      <c r="H161" s="404"/>
      <c r="I161" s="404"/>
      <c r="J161" s="404"/>
      <c r="K161" s="404"/>
      <c r="L161" s="404"/>
      <c r="M161" s="404"/>
    </row>
    <row r="162" spans="1:13" s="406" customFormat="1">
      <c r="A162" s="483"/>
      <c r="B162" s="483"/>
      <c r="C162" s="483"/>
      <c r="D162" s="403"/>
      <c r="G162" s="404"/>
      <c r="H162" s="404"/>
      <c r="I162" s="404"/>
      <c r="J162" s="404"/>
      <c r="K162" s="404"/>
      <c r="L162" s="404"/>
      <c r="M162" s="404"/>
    </row>
    <row r="163" spans="1:13" s="406" customFormat="1">
      <c r="A163" s="483"/>
      <c r="B163" s="483"/>
      <c r="C163" s="483"/>
      <c r="D163" s="403"/>
      <c r="G163" s="404"/>
      <c r="H163" s="404"/>
      <c r="I163" s="404"/>
      <c r="J163" s="404"/>
      <c r="K163" s="404"/>
      <c r="L163" s="404"/>
      <c r="M163" s="404"/>
    </row>
    <row r="164" spans="1:13" s="406" customFormat="1">
      <c r="A164" s="483"/>
      <c r="B164" s="483"/>
      <c r="C164" s="483"/>
      <c r="D164" s="403"/>
      <c r="G164" s="404"/>
      <c r="H164" s="404"/>
      <c r="I164" s="404"/>
      <c r="J164" s="404"/>
      <c r="K164" s="404"/>
      <c r="L164" s="404"/>
      <c r="M164" s="404"/>
    </row>
    <row r="165" spans="1:13" s="406" customFormat="1">
      <c r="A165" s="483"/>
      <c r="B165" s="483"/>
      <c r="C165" s="483"/>
      <c r="D165" s="403"/>
      <c r="G165" s="404"/>
      <c r="H165" s="404"/>
      <c r="I165" s="404"/>
      <c r="J165" s="404"/>
      <c r="K165" s="404"/>
      <c r="L165" s="404"/>
      <c r="M165" s="404"/>
    </row>
    <row r="166" spans="1:13" s="406" customFormat="1">
      <c r="A166" s="483"/>
      <c r="B166" s="483"/>
      <c r="C166" s="483"/>
      <c r="D166" s="403"/>
      <c r="G166" s="404"/>
      <c r="H166" s="404"/>
      <c r="I166" s="404"/>
      <c r="J166" s="404"/>
      <c r="K166" s="404"/>
      <c r="L166" s="404"/>
      <c r="M166" s="404"/>
    </row>
    <row r="167" spans="1:13" s="406" customFormat="1">
      <c r="A167" s="483"/>
      <c r="B167" s="483"/>
      <c r="C167" s="483"/>
      <c r="D167" s="403"/>
      <c r="G167" s="404"/>
      <c r="H167" s="404"/>
      <c r="I167" s="404"/>
      <c r="J167" s="404"/>
      <c r="K167" s="404"/>
      <c r="L167" s="404"/>
      <c r="M167" s="404"/>
    </row>
    <row r="168" spans="1:13" s="406" customFormat="1">
      <c r="A168" s="483"/>
      <c r="B168" s="483"/>
      <c r="C168" s="483"/>
      <c r="D168" s="403"/>
      <c r="G168" s="404"/>
      <c r="H168" s="404"/>
      <c r="I168" s="404"/>
      <c r="J168" s="404"/>
      <c r="K168" s="404"/>
      <c r="L168" s="404"/>
      <c r="M168" s="404"/>
    </row>
    <row r="169" spans="1:13" s="406" customFormat="1">
      <c r="A169" s="483"/>
      <c r="B169" s="483"/>
      <c r="C169" s="483"/>
      <c r="D169" s="403"/>
      <c r="G169" s="404"/>
      <c r="H169" s="404"/>
      <c r="I169" s="404"/>
      <c r="J169" s="404"/>
      <c r="K169" s="404"/>
      <c r="L169" s="404"/>
      <c r="M169" s="404"/>
    </row>
    <row r="170" spans="1:13" s="406" customFormat="1">
      <c r="A170" s="483"/>
      <c r="B170" s="483"/>
      <c r="C170" s="483"/>
      <c r="D170" s="403"/>
      <c r="G170" s="404"/>
      <c r="H170" s="404"/>
      <c r="I170" s="404"/>
      <c r="J170" s="404"/>
      <c r="K170" s="404"/>
      <c r="L170" s="404"/>
      <c r="M170" s="404"/>
    </row>
    <row r="171" spans="1:13" s="406" customFormat="1">
      <c r="A171" s="483"/>
      <c r="B171" s="483"/>
      <c r="C171" s="483"/>
      <c r="D171" s="403"/>
      <c r="G171" s="404"/>
      <c r="H171" s="404"/>
      <c r="I171" s="404"/>
      <c r="J171" s="404"/>
      <c r="K171" s="404"/>
      <c r="L171" s="404"/>
      <c r="M171" s="404"/>
    </row>
    <row r="172" spans="1:13" s="406" customFormat="1">
      <c r="A172" s="483"/>
      <c r="B172" s="483"/>
      <c r="C172" s="483"/>
      <c r="D172" s="403"/>
      <c r="G172" s="404"/>
      <c r="H172" s="404"/>
      <c r="I172" s="404"/>
      <c r="J172" s="404"/>
      <c r="K172" s="404"/>
      <c r="L172" s="404"/>
      <c r="M172" s="404"/>
    </row>
    <row r="173" spans="1:13" s="406" customFormat="1">
      <c r="A173" s="483"/>
      <c r="B173" s="483"/>
      <c r="C173" s="483"/>
      <c r="D173" s="403"/>
      <c r="G173" s="404"/>
      <c r="H173" s="404"/>
      <c r="I173" s="404"/>
      <c r="J173" s="404"/>
      <c r="K173" s="404"/>
      <c r="L173" s="404"/>
      <c r="M173" s="404"/>
    </row>
    <row r="174" spans="1:13" s="406" customFormat="1">
      <c r="A174" s="483"/>
      <c r="B174" s="483"/>
      <c r="C174" s="483"/>
      <c r="D174" s="403"/>
      <c r="G174" s="404"/>
      <c r="H174" s="404"/>
      <c r="I174" s="404"/>
      <c r="J174" s="404"/>
      <c r="K174" s="404"/>
      <c r="L174" s="404"/>
      <c r="M174" s="404"/>
    </row>
    <row r="175" spans="1:13" s="406" customFormat="1">
      <c r="A175" s="483"/>
      <c r="B175" s="483"/>
      <c r="C175" s="483"/>
      <c r="D175" s="403"/>
      <c r="G175" s="404"/>
      <c r="H175" s="404"/>
      <c r="I175" s="404"/>
      <c r="J175" s="404"/>
      <c r="K175" s="404"/>
      <c r="L175" s="404"/>
      <c r="M175" s="404"/>
    </row>
    <row r="176" spans="1:13" s="406" customFormat="1">
      <c r="A176" s="483"/>
      <c r="B176" s="483"/>
      <c r="C176" s="483"/>
      <c r="D176" s="403"/>
      <c r="G176" s="404"/>
      <c r="H176" s="404"/>
      <c r="I176" s="404"/>
      <c r="J176" s="404"/>
      <c r="K176" s="404"/>
      <c r="L176" s="404"/>
      <c r="M176" s="404"/>
    </row>
    <row r="177" spans="1:13" s="406" customFormat="1">
      <c r="A177" s="483"/>
      <c r="B177" s="483"/>
      <c r="C177" s="483"/>
      <c r="D177" s="403"/>
      <c r="G177" s="404"/>
      <c r="H177" s="404"/>
      <c r="I177" s="404"/>
      <c r="J177" s="404"/>
      <c r="K177" s="404"/>
      <c r="L177" s="404"/>
      <c r="M177" s="404"/>
    </row>
    <row r="178" spans="1:13" s="406" customFormat="1">
      <c r="A178" s="483"/>
      <c r="B178" s="483"/>
      <c r="C178" s="483"/>
      <c r="D178" s="403"/>
      <c r="G178" s="404"/>
      <c r="H178" s="404"/>
      <c r="I178" s="404"/>
      <c r="J178" s="404"/>
      <c r="K178" s="404"/>
      <c r="L178" s="404"/>
      <c r="M178" s="404"/>
    </row>
    <row r="179" spans="1:13" s="406" customFormat="1">
      <c r="A179" s="483"/>
      <c r="B179" s="483"/>
      <c r="C179" s="483"/>
      <c r="D179" s="403"/>
      <c r="G179" s="404"/>
      <c r="H179" s="404"/>
      <c r="I179" s="404"/>
      <c r="J179" s="404"/>
      <c r="K179" s="404"/>
      <c r="L179" s="404"/>
      <c r="M179" s="404"/>
    </row>
  </sheetData>
  <mergeCells count="22">
    <mergeCell ref="B69:C69"/>
    <mergeCell ref="B65:C65"/>
    <mergeCell ref="E62:I62"/>
    <mergeCell ref="D11:I11"/>
    <mergeCell ref="D12:D13"/>
    <mergeCell ref="E12:E13"/>
    <mergeCell ref="F12:I12"/>
    <mergeCell ref="D60:I60"/>
    <mergeCell ref="E61:I61"/>
    <mergeCell ref="D63:E63"/>
    <mergeCell ref="D6:F6"/>
    <mergeCell ref="B3:C3"/>
    <mergeCell ref="D3:I3"/>
    <mergeCell ref="B6:C6"/>
    <mergeCell ref="E64:I64"/>
    <mergeCell ref="B9:C9"/>
    <mergeCell ref="D9:I9"/>
    <mergeCell ref="B7:C7"/>
    <mergeCell ref="B8:C8"/>
    <mergeCell ref="B12:B13"/>
    <mergeCell ref="C12:C13"/>
    <mergeCell ref="D8:I8"/>
  </mergeCells>
  <printOptions horizontalCentered="1"/>
  <pageMargins left="0.27559055118110237" right="0.35433070866141736" top="0.41" bottom="0.5" header="0.25" footer="0.25"/>
  <pageSetup paperSize="9" scale="75" orientation="landscape" r:id="rId1"/>
  <headerFooter alignWithMargins="0">
    <oddFooter>&amp;L&amp;F&amp;C&amp;P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19</vt:i4>
      </vt:variant>
    </vt:vector>
  </HeadingPairs>
  <TitlesOfParts>
    <vt:vector size="37" baseType="lpstr">
      <vt:lpstr>proj2022_ietvars2024 tekstam</vt:lpstr>
      <vt:lpstr>VPK</vt:lpstr>
      <vt:lpstr>AM</vt:lpstr>
      <vt:lpstr>EM</vt:lpstr>
      <vt:lpstr>FM</vt:lpstr>
      <vt:lpstr>IeM</vt:lpstr>
      <vt:lpstr>IZM</vt:lpstr>
      <vt:lpstr>LM</vt:lpstr>
      <vt:lpstr>TM</vt:lpstr>
      <vt:lpstr>KM</vt:lpstr>
      <vt:lpstr>VM</vt:lpstr>
      <vt:lpstr>62.res</vt:lpstr>
      <vt:lpstr>64.res</vt:lpstr>
      <vt:lpstr>74.res</vt:lpstr>
      <vt:lpstr>6piel</vt:lpstr>
      <vt:lpstr>7piel</vt:lpstr>
      <vt:lpstr>8piel</vt:lpstr>
      <vt:lpstr>9piel</vt:lpstr>
      <vt:lpstr>'proj2022_ietvars2024 tekstam'!Print_Area</vt:lpstr>
      <vt:lpstr>'62.res'!Print_Titles</vt:lpstr>
      <vt:lpstr>'64.res'!Print_Titles</vt:lpstr>
      <vt:lpstr>'6piel'!Print_Titles</vt:lpstr>
      <vt:lpstr>'74.res'!Print_Titles</vt:lpstr>
      <vt:lpstr>'7piel'!Print_Titles</vt:lpstr>
      <vt:lpstr>'8piel'!Print_Titles</vt:lpstr>
      <vt:lpstr>'9piel'!Print_Titles</vt:lpstr>
      <vt:lpstr>AM!Print_Titles</vt:lpstr>
      <vt:lpstr>EM!Print_Titles</vt:lpstr>
      <vt:lpstr>FM!Print_Titles</vt:lpstr>
      <vt:lpstr>IeM!Print_Titles</vt:lpstr>
      <vt:lpstr>IZM!Print_Titles</vt:lpstr>
      <vt:lpstr>KM!Print_Titles</vt:lpstr>
      <vt:lpstr>LM!Print_Titles</vt:lpstr>
      <vt:lpstr>'proj2022_ietvars2024 tekstam'!Print_Titles</vt:lpstr>
      <vt:lpstr>TM!Print_Titles</vt:lpstr>
      <vt:lpstr>VM!Print_Titles</vt:lpstr>
      <vt:lpstr>VPK!Print_Titles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Ministriju un citu centrālo valsts iestāžu priekšlikumi likumprojekta „Par valsts budžetu 2022.gadam” un likumprojekta "Par vidēja termiņa budžeta ietvaru 2022., 2023. un 2024.gadam"  izskatīšanai Saeimā otrajā lasījumā</dc:title>
  <dc:subject>Informatīvais ziņojums</dc:subject>
  <dc:creator/>
  <dc:description>67095437, zane.adijane@fm.gov.lv;_x000d_
67083813, dace.sinkovska@fm.gov.lv</dc:description>
  <cp:lastModifiedBy/>
  <dcterms:created xsi:type="dcterms:W3CDTF">2015-06-05T18:17:20Z</dcterms:created>
  <dcterms:modified xsi:type="dcterms:W3CDTF">2021-11-26T08:45:01Z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ExAnalyzer_OldName">
    <vt:lpwstr>FMZino_281021_proj2022_2las.xlsx</vt:lpwstr>
  </property>
</Properties>
</file>